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pecho\Desktop\Projekt\Poradenstvo\"/>
    </mc:Choice>
  </mc:AlternateContent>
  <bookViews>
    <workbookView xWindow="0" yWindow="0" windowWidth="38400" windowHeight="17270" tabRatio="800"/>
  </bookViews>
  <sheets>
    <sheet name="Rozpočet_žiadateľ" sheetId="15" r:id="rId1"/>
    <sheet name="Rozpočet_žiadateľ_rozdelený" sheetId="23" r:id="rId2"/>
    <sheet name="Rozpočet_partner XX" sheetId="21" r:id="rId3"/>
    <sheet name="Rozpočet_partner YY" sheetId="22" r:id="rId4"/>
    <sheet name="pomocný zoznam" sheetId="18" r:id="rId5"/>
    <sheet name="Hárok1" sheetId="8" state="hidden" r:id="rId6"/>
    <sheet name="Hárok2" sheetId="9" state="hidden" r:id="rId7"/>
    <sheet name="Hárok3" sheetId="10" state="hidden" r:id="rId8"/>
  </sheets>
  <externalReferences>
    <externalReference r:id="rId9"/>
  </externalReferences>
  <definedNames>
    <definedName name="_xlnm._FilterDatabase" localSheetId="2" hidden="1">'Rozpočet_partner XX'!$B$18:$G$33</definedName>
    <definedName name="_xlnm._FilterDatabase" localSheetId="3" hidden="1">'Rozpočet_partner YY'!$B$18:$G$33</definedName>
    <definedName name="_xlnm._FilterDatabase" localSheetId="0" hidden="1">Rozpočet_žiadateľ!$B$19:$G$27</definedName>
    <definedName name="_xlnm._FilterDatabase" localSheetId="1" hidden="1">Rozpočet_žiadateľ_rozdelený!$B$19:$G$25</definedName>
    <definedName name="_xlnm.Print_Titles" localSheetId="2">'Rozpočet_partner XX'!$18:$18</definedName>
    <definedName name="_xlnm.Print_Titles" localSheetId="3">'Rozpočet_partner YY'!$18:$18</definedName>
    <definedName name="_xlnm.Print_Titles" localSheetId="1">Rozpočet_žiadateľ_rozdelený!#REF!</definedName>
    <definedName name="_xlnm.Print_Area" localSheetId="2">'Rozpočet_partner XX'!$B$2:$J$45</definedName>
    <definedName name="_xlnm.Print_Area" localSheetId="3">'Rozpočet_partner YY'!$B$2:$J$45</definedName>
    <definedName name="_xlnm.Print_Area" localSheetId="0">Rozpočet_žiadateľ!$B$2:$J$41</definedName>
    <definedName name="_xlnm.Print_Area" localSheetId="1">Rozpočet_žiadateľ_rozdelený!$B$2:$J$70</definedName>
    <definedName name="Podpora_aktívneho_občianstva_a_participatívnej_demokracie" localSheetId="2">#REF!</definedName>
    <definedName name="Podpora_aktívneho_občianstva_a_participatívnej_demokracie" localSheetId="3">#REF!</definedName>
    <definedName name="Podpora_aktívneho_občianstva_a_participatívnej_demokracie" localSheetId="1">#REF!</definedName>
    <definedName name="Podpora_aktívneho_občianstva_a_participatívnej_demokracie">#REF!</definedName>
    <definedName name="Range_Zarobky">'[1]Vzor rozpoctu DOP'!$E$76:$F$80</definedName>
    <definedName name="Zoznam1">'[1]Pomocný zoznam'!$A$3:$A$10002</definedName>
    <definedName name="Zoznam2">'[1]Pomocný zoznam'!$A$2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5" l="1"/>
  <c r="I24" i="15" s="1"/>
  <c r="H21" i="15"/>
  <c r="I21" i="15" s="1"/>
  <c r="H19" i="15"/>
  <c r="I19" i="15" s="1"/>
  <c r="H54" i="23"/>
  <c r="I54" i="23" s="1"/>
  <c r="H51" i="23"/>
  <c r="I51" i="23" s="1"/>
  <c r="H38" i="23"/>
  <c r="I38" i="23" s="1"/>
  <c r="I35" i="23"/>
  <c r="H35" i="23"/>
  <c r="I22" i="23"/>
  <c r="H22" i="23"/>
  <c r="H19" i="23"/>
  <c r="I19" i="23" s="1"/>
  <c r="F21" i="15" l="1"/>
  <c r="F19" i="15"/>
  <c r="G54" i="23"/>
  <c r="F19" i="23" l="1"/>
  <c r="F35" i="23"/>
  <c r="E68" i="23" l="1"/>
  <c r="E69" i="23" s="1"/>
  <c r="I55" i="23"/>
  <c r="I56" i="23" s="1"/>
  <c r="H55" i="23"/>
  <c r="H56" i="23" s="1"/>
  <c r="I52" i="23"/>
  <c r="I53" i="23" s="1"/>
  <c r="H52" i="23"/>
  <c r="H53" i="23" s="1"/>
  <c r="G51" i="23"/>
  <c r="G52" i="23" s="1"/>
  <c r="G53" i="23" s="1"/>
  <c r="I39" i="23"/>
  <c r="I40" i="23" s="1"/>
  <c r="H39" i="23"/>
  <c r="H40" i="23" s="1"/>
  <c r="I36" i="23"/>
  <c r="I37" i="23" s="1"/>
  <c r="H36" i="23"/>
  <c r="H37" i="23" s="1"/>
  <c r="G35" i="23"/>
  <c r="G36" i="23" s="1"/>
  <c r="G37" i="23" s="1"/>
  <c r="I23" i="23"/>
  <c r="I24" i="23" s="1"/>
  <c r="H23" i="23"/>
  <c r="H24" i="23" s="1"/>
  <c r="I20" i="23"/>
  <c r="I21" i="23" s="1"/>
  <c r="H20" i="23"/>
  <c r="H21" i="23" s="1"/>
  <c r="G19" i="23"/>
  <c r="G20" i="23" s="1"/>
  <c r="G21" i="23" s="1"/>
  <c r="I57" i="23" l="1"/>
  <c r="H41" i="23"/>
  <c r="H57" i="23"/>
  <c r="I41" i="23"/>
  <c r="E54" i="23"/>
  <c r="G55" i="23" s="1"/>
  <c r="G56" i="23" s="1"/>
  <c r="G57" i="23" s="1"/>
  <c r="E38" i="23"/>
  <c r="G38" i="23" s="1"/>
  <c r="G39" i="23" s="1"/>
  <c r="G40" i="23" s="1"/>
  <c r="G41" i="23" s="1"/>
  <c r="H25" i="23"/>
  <c r="I25" i="23"/>
  <c r="E22" i="23"/>
  <c r="G22" i="23" s="1"/>
  <c r="G23" i="23" s="1"/>
  <c r="G24" i="23" s="1"/>
  <c r="G25" i="23" s="1"/>
  <c r="I31" i="22"/>
  <c r="I32" i="22" s="1"/>
  <c r="H31" i="22"/>
  <c r="H32" i="22" s="1"/>
  <c r="I28" i="22"/>
  <c r="H28" i="22"/>
  <c r="H33" i="22" s="1"/>
  <c r="I27" i="22"/>
  <c r="H27" i="22"/>
  <c r="I24" i="22"/>
  <c r="H24" i="22"/>
  <c r="I21" i="22"/>
  <c r="H21" i="22"/>
  <c r="I31" i="21"/>
  <c r="I32" i="21" s="1"/>
  <c r="H31" i="21"/>
  <c r="H32" i="21" s="1"/>
  <c r="I27" i="21"/>
  <c r="H27" i="21"/>
  <c r="I24" i="21"/>
  <c r="H24" i="21"/>
  <c r="I21" i="21"/>
  <c r="H21" i="21"/>
  <c r="H28" i="21" s="1"/>
  <c r="H25" i="15"/>
  <c r="H26" i="15" s="1"/>
  <c r="I25" i="15"/>
  <c r="I26" i="15" s="1"/>
  <c r="H20" i="15"/>
  <c r="I20" i="15"/>
  <c r="G60" i="23" l="1"/>
  <c r="G65" i="23" s="1"/>
  <c r="I28" i="21"/>
  <c r="I33" i="21" s="1"/>
  <c r="I33" i="22"/>
  <c r="H33" i="21"/>
  <c r="E42" i="22"/>
  <c r="E43" i="22" s="1"/>
  <c r="G30" i="22"/>
  <c r="G29" i="22"/>
  <c r="G31" i="22" s="1"/>
  <c r="G32" i="22" s="1"/>
  <c r="G26" i="22"/>
  <c r="G27" i="22" s="1"/>
  <c r="G25" i="22"/>
  <c r="G24" i="22"/>
  <c r="G23" i="22"/>
  <c r="G22" i="22"/>
  <c r="G20" i="22"/>
  <c r="G19" i="22"/>
  <c r="G21" i="22" s="1"/>
  <c r="E42" i="21"/>
  <c r="E43" i="21" s="1"/>
  <c r="G30" i="21"/>
  <c r="G29" i="21"/>
  <c r="G26" i="21"/>
  <c r="G25" i="21"/>
  <c r="G23" i="21"/>
  <c r="G22" i="21"/>
  <c r="G24" i="21" s="1"/>
  <c r="G20" i="21"/>
  <c r="G19" i="21"/>
  <c r="G62" i="23" l="1"/>
  <c r="G68" i="23"/>
  <c r="G69" i="23" s="1"/>
  <c r="G27" i="21"/>
  <c r="G31" i="21"/>
  <c r="G32" i="21" s="1"/>
  <c r="G28" i="22"/>
  <c r="G33" i="22" s="1"/>
  <c r="G36" i="22" s="1"/>
  <c r="G39" i="22" s="1"/>
  <c r="G21" i="21"/>
  <c r="G28" i="21" s="1"/>
  <c r="G21" i="15"/>
  <c r="G22" i="15" l="1"/>
  <c r="H22" i="15"/>
  <c r="H23" i="15" s="1"/>
  <c r="H27" i="15" s="1"/>
  <c r="I22" i="15"/>
  <c r="I23" i="15" s="1"/>
  <c r="I27" i="15" s="1"/>
  <c r="G33" i="21"/>
  <c r="G36" i="21" s="1"/>
  <c r="G42" i="22"/>
  <c r="G43" i="22" s="1"/>
  <c r="G39" i="21"/>
  <c r="G19" i="15"/>
  <c r="G20" i="15" s="1"/>
  <c r="G23" i="15" l="1"/>
  <c r="E24" i="15" s="1"/>
  <c r="G42" i="21"/>
  <c r="G43" i="21" s="1"/>
  <c r="G24" i="15" l="1"/>
  <c r="G25" i="15" s="1"/>
  <c r="G26" i="15" s="1"/>
  <c r="G27" i="15" s="1"/>
  <c r="G30" i="15" s="1"/>
  <c r="G32" i="15" s="1"/>
  <c r="E38" i="15"/>
  <c r="E39" i="15" s="1"/>
  <c r="G35" i="15" l="1"/>
  <c r="G38" i="15" s="1"/>
  <c r="G39" i="15" s="1"/>
</calcChain>
</file>

<file path=xl/comments1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2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3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3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5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5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3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4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sharedStrings.xml><?xml version="1.0" encoding="utf-8"?>
<sst xmlns="http://schemas.openxmlformats.org/spreadsheetml/2006/main" count="247" uniqueCount="93">
  <si>
    <t>Spolu za projekt</t>
  </si>
  <si>
    <t>518 - Ostatné služby</t>
  </si>
  <si>
    <t>112 - Zásoby</t>
  </si>
  <si>
    <t>521 - Mzdové výdavky</t>
  </si>
  <si>
    <t>Počet jednotiek</t>
  </si>
  <si>
    <t>Jednotková cena</t>
  </si>
  <si>
    <t>Merná jednotka</t>
  </si>
  <si>
    <t>Skupina výdavkov</t>
  </si>
  <si>
    <t>512 - Cestovné náhrady</t>
  </si>
  <si>
    <t>548 - Výdavky na prevádzkovú činnosť</t>
  </si>
  <si>
    <t>Názov položky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</si>
  <si>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</si>
  <si>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</si>
  <si>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</si>
  <si>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</si>
  <si>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</si>
  <si>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</si>
  <si>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</si>
  <si>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</si>
  <si>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</si>
  <si>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</si>
  <si>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</si>
  <si>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</si>
  <si>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 xml:space="preserve">  Celkom</t>
  </si>
  <si>
    <t>hodina</t>
  </si>
  <si>
    <t>mesiac</t>
  </si>
  <si>
    <t>projekt</t>
  </si>
  <si>
    <t>Podrobný komentár k položke a k spôsobu výpočtu položky</t>
  </si>
  <si>
    <t>paušál</t>
  </si>
  <si>
    <t>osoba</t>
  </si>
  <si>
    <t>kus</t>
  </si>
  <si>
    <t>podujatie</t>
  </si>
  <si>
    <t>rok</t>
  </si>
  <si>
    <t>deň</t>
  </si>
  <si>
    <t xml:space="preserve">Názov projektu: </t>
  </si>
  <si>
    <t>Špecifický cieľ</t>
  </si>
  <si>
    <t>Požadovaná výška NFP žiadateľa</t>
  </si>
  <si>
    <t>Celková výška oprávnených výdavkov</t>
  </si>
  <si>
    <t>Celková výška oprávnených výdavkov pre projekty generujúce príjem</t>
  </si>
  <si>
    <t>Percento spolufinancovania zo zdrojov EÚ a ŠR</t>
  </si>
  <si>
    <t>Žiadaná výška nenávratného finančného príspevku</t>
  </si>
  <si>
    <t>Výška spolufinancovania z vlastných zdrojov</t>
  </si>
  <si>
    <t>Požadovaná výška NFP partnera</t>
  </si>
  <si>
    <t>Priorita</t>
  </si>
  <si>
    <t>Akcia</t>
  </si>
  <si>
    <t>Nepriame výdavky (spolu)</t>
  </si>
  <si>
    <t>901 - Jednotkové náklady podľa článku 53 ods. 1 písm. b) NSU</t>
  </si>
  <si>
    <t>902 - Jednorazové platby podľa článku 53 ods. 1 písm. c) NSU</t>
  </si>
  <si>
    <t>903 - Ostatné spôsoby paušálneho financovania podľa článku 53 ods. 1 písm. d) NSU okrem tých podľa článku 54 – 56 NSU</t>
  </si>
  <si>
    <t>907 - Paušálna sadzba na nepriame výdavky podľa článku 54 písm. a) NSU</t>
  </si>
  <si>
    <t>915 - Paušálna sadzba na nepriame výdavky podľa článku 54 písm. b) NSU</t>
  </si>
  <si>
    <t>925 - Paušálna sadzba na nepriame výdavky podľa článku 54 písm. c) NSU</t>
  </si>
  <si>
    <t>955 - Paušálna sadzba na výdavky na zamestnancov podľa článku 55 NSU</t>
  </si>
  <si>
    <t>956 - Paušálna sadzba na pokrytie zostávajúcich oprávnených výdavkov projektu podľa článku 56 NSU</t>
  </si>
  <si>
    <t>964 – Výdavky z príspevku Únie na program podľa článku 94 NSU</t>
  </si>
  <si>
    <t>965 - Výdavky z príspevku Únie na program podľa článku 95 NSU</t>
  </si>
  <si>
    <t>Priame výdavky (spolu)</t>
  </si>
  <si>
    <t>Spolu za špecifický cieľ</t>
  </si>
  <si>
    <t>Spolu za žiadateľa</t>
  </si>
  <si>
    <t>Spolu za partnera</t>
  </si>
  <si>
    <t>021 - Stavby</t>
  </si>
  <si>
    <t>027 - Pozemky</t>
  </si>
  <si>
    <t>Spolu za skupinu výdavkov</t>
  </si>
  <si>
    <t>LDR</t>
  </si>
  <si>
    <t>MDR</t>
  </si>
  <si>
    <t>Tabuľky  je potrebné nakopírovať podľa počtu špecifických cieľov a akcií</t>
  </si>
  <si>
    <t>Rozpočet projektu žiadateľa*</t>
  </si>
  <si>
    <t xml:space="preserve">* v EUR a na dve desatinné miesta </t>
  </si>
  <si>
    <t>Rozpočet projektu partnera YY*</t>
  </si>
  <si>
    <t>Rozpočet projektu partnera XX*</t>
  </si>
  <si>
    <t>Adaptabilný a prístupný trh práce 
Záruka pre mladých</t>
  </si>
  <si>
    <t>ESO4.1. 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t>
  </si>
  <si>
    <t>Zabezpečovanie individualizovaného a komplexného prístupu k znevýhodneným uchádzačom o zamestnanie alebo neaktívnym osobám so zameraním na poradenské činnosti a asistenciu pri identifikácii vhodných podporných nástrojov
Profesijné poradenstvo pre uchádzačov o zamestnanie
Zabezpečovanie individualizovaného prístupu pre mladých ľudí ohrozených situáciou NEET alebo v situácii NEET, vrátane podpory pri samozamestnaní</t>
  </si>
  <si>
    <t>Poradcovia ZUoZ a profesijne poradenstvo</t>
  </si>
  <si>
    <t xml:space="preserve">Priemerná cena práce 1930 x 61 mesiacov x 184 poradcov </t>
  </si>
  <si>
    <t>Poradcovia MUoZ</t>
  </si>
  <si>
    <t xml:space="preserve">Priemerná cena práce 1930 x 61 mesiacov x 92 poradcov </t>
  </si>
  <si>
    <t xml:space="preserve">Spolu za skupinu výdavkov -
Adaptabilný a prístupný trh práce   </t>
  </si>
  <si>
    <t>Spolu za skupinu výdavkov -
Záruka pre mladých</t>
  </si>
  <si>
    <t>Paušálna sadzba na úhradu ostatných výdavkov projektu.</t>
  </si>
  <si>
    <t xml:space="preserve">Adaptabilný a prístupný trh práce </t>
  </si>
  <si>
    <t>Zabezpečovanie individualizovaného a komplexného prístupu k znevýhodneným uchádzačom o zamestnanie alebo neaktívnym osobám so zameraním na poradenské činnosti a asistenciu pri identifikácii vhodných podporných nástrojov</t>
  </si>
  <si>
    <t xml:space="preserve">Spolu za skupinu výdavkov   </t>
  </si>
  <si>
    <t>Profesijné poradenstvo pre uchádzačov o zamestnanie</t>
  </si>
  <si>
    <t>Záruka pre mladých</t>
  </si>
  <si>
    <t>Zabezpečovanie individualizovaného prístupu pre mladých ľudí ohrozených situáciou NEET alebo v situácii NEET, vrátane podpory pri samozamestnaní</t>
  </si>
  <si>
    <t>Spolu</t>
  </si>
  <si>
    <t>Profesijne poradenstvo</t>
  </si>
  <si>
    <t xml:space="preserve">Priemerná cena práce 1930 x 61 mesiacov x 46 poradcov </t>
  </si>
  <si>
    <t xml:space="preserve">Priemerná cena práce 1930 x 61 mesiacov x 138 poradcov </t>
  </si>
  <si>
    <t>Poradcovia ZUoZ</t>
  </si>
  <si>
    <t>Individualizovaný a komplexný prístup so zameraním na poradenské činnosti</t>
  </si>
  <si>
    <t>Zostávajúce oprávnené výdavky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</si>
</sst>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K_č_-;\-* #,##0.00\ _K_č_-;_-* &quot;-&quot;??\ _K_č_-;_-@_-"/>
    <numFmt numFmtId="165" formatCode="#,##0.00\ &quot;€&quot;"/>
    <numFmt numFmtId="166" formatCode="#,##0.00\ [$€-1]"/>
    <numFmt numFmtId="167" formatCode="_-* #,##0.00\ [$€-41B]_-;\-* #,##0.00\ [$€-41B]_-;_-* &quot;-&quot;??\ [$€-41B]_-;_-@_-"/>
  </numFmts>
  <fonts count="1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8"/>
      <color theme="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6" fontId="2" fillId="0" borderId="0"/>
    <xf numFmtId="0" fontId="8" fillId="0" borderId="0"/>
    <xf numFmtId="166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8">
    <xf numFmtId="0" fontId="0" fillId="0" borderId="0" xfId="0"/>
    <xf numFmtId="2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2" fontId="9" fillId="0" borderId="0" xfId="0" applyNumberFormat="1" applyFont="1"/>
    <xf numFmtId="2" fontId="3" fillId="0" borderId="0" xfId="0" applyNumberFormat="1" applyFont="1"/>
    <xf numFmtId="0" fontId="3" fillId="0" borderId="0" xfId="0" applyFont="1"/>
    <xf numFmtId="2" fontId="3" fillId="0" borderId="0" xfId="0" applyNumberFormat="1" applyFont="1" applyBorder="1" applyAlignment="1">
      <alignment horizontal="center"/>
    </xf>
    <xf numFmtId="165" fontId="3" fillId="0" borderId="24" xfId="1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10" xfId="20" applyNumberFormat="1" applyFont="1" applyFill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right" vertical="center" wrapText="1"/>
    </xf>
    <xf numFmtId="165" fontId="5" fillId="4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6" borderId="8" xfId="1" applyNumberFormat="1" applyFont="1" applyFill="1" applyBorder="1" applyAlignment="1">
      <alignment horizontal="right" vertical="center" wrapText="1"/>
    </xf>
    <xf numFmtId="2" fontId="6" fillId="2" borderId="27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165" fontId="3" fillId="4" borderId="28" xfId="1" applyNumberFormat="1" applyFont="1" applyFill="1" applyBorder="1" applyAlignment="1" applyProtection="1">
      <alignment horizontal="right" vertical="center" wrapText="1"/>
      <protection hidden="1"/>
    </xf>
    <xf numFmtId="165" fontId="3" fillId="4" borderId="4" xfId="1" applyNumberFormat="1" applyFont="1" applyFill="1" applyBorder="1" applyAlignment="1" applyProtection="1">
      <alignment horizontal="right" vertical="center" wrapText="1"/>
      <protection hidden="1"/>
    </xf>
    <xf numFmtId="7" fontId="3" fillId="4" borderId="19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167" fontId="9" fillId="0" borderId="0" xfId="0" applyNumberFormat="1" applyFont="1" applyBorder="1"/>
    <xf numFmtId="9" fontId="9" fillId="0" borderId="0" xfId="21" applyFont="1" applyBorder="1"/>
    <xf numFmtId="165" fontId="3" fillId="0" borderId="6" xfId="1" applyNumberFormat="1" applyFont="1" applyFill="1" applyBorder="1" applyAlignment="1">
      <alignment horizontal="center" vertical="center" wrapText="1"/>
    </xf>
    <xf numFmtId="2" fontId="6" fillId="2" borderId="42" xfId="0" applyNumberFormat="1" applyFont="1" applyFill="1" applyBorder="1" applyAlignment="1">
      <alignment horizontal="center" vertical="center" wrapText="1"/>
    </xf>
    <xf numFmtId="2" fontId="6" fillId="2" borderId="43" xfId="0" applyNumberFormat="1" applyFont="1" applyFill="1" applyBorder="1" applyAlignment="1">
      <alignment horizontal="center" vertical="center" wrapText="1"/>
    </xf>
    <xf numFmtId="2" fontId="6" fillId="2" borderId="44" xfId="0" applyNumberFormat="1" applyFont="1" applyFill="1" applyBorder="1" applyAlignment="1">
      <alignment horizontal="center" vertical="center" wrapText="1"/>
    </xf>
    <xf numFmtId="165" fontId="5" fillId="7" borderId="8" xfId="1" applyNumberFormat="1" applyFont="1" applyFill="1" applyBorder="1" applyAlignment="1" applyProtection="1">
      <alignment horizontal="righ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1" applyNumberFormat="1" applyFont="1" applyFill="1" applyBorder="1" applyAlignment="1">
      <alignment horizontal="right" vertical="center" wrapText="1"/>
    </xf>
    <xf numFmtId="165" fontId="4" fillId="8" borderId="8" xfId="1" applyNumberFormat="1" applyFont="1" applyFill="1" applyBorder="1" applyAlignment="1">
      <alignment horizontal="right" vertical="center" wrapText="1"/>
    </xf>
    <xf numFmtId="167" fontId="9" fillId="0" borderId="4" xfId="0" applyNumberFormat="1" applyFont="1" applyBorder="1"/>
    <xf numFmtId="9" fontId="9" fillId="0" borderId="4" xfId="21" applyFont="1" applyBorder="1"/>
    <xf numFmtId="167" fontId="9" fillId="0" borderId="1" xfId="0" applyNumberFormat="1" applyFont="1" applyBorder="1"/>
    <xf numFmtId="2" fontId="10" fillId="5" borderId="0" xfId="0" applyNumberFormat="1" applyFont="1" applyFill="1" applyBorder="1" applyAlignment="1">
      <alignment vertical="center"/>
    </xf>
    <xf numFmtId="165" fontId="4" fillId="2" borderId="39" xfId="1" applyNumberFormat="1" applyFont="1" applyFill="1" applyBorder="1" applyAlignment="1">
      <alignment horizontal="right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2" fontId="6" fillId="2" borderId="4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1" fontId="3" fillId="3" borderId="45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4" fontId="5" fillId="4" borderId="7" xfId="1" applyNumberFormat="1" applyFont="1" applyFill="1" applyBorder="1" applyAlignment="1">
      <alignment horizontal="center" vertical="center" wrapText="1"/>
    </xf>
    <xf numFmtId="4" fontId="5" fillId="4" borderId="22" xfId="1" applyNumberFormat="1" applyFont="1" applyFill="1" applyBorder="1" applyAlignment="1">
      <alignment horizontal="center" vertical="center" wrapText="1"/>
    </xf>
    <xf numFmtId="4" fontId="5" fillId="4" borderId="23" xfId="1" applyNumberFormat="1" applyFont="1" applyFill="1" applyBorder="1" applyAlignment="1">
      <alignment horizontal="center" vertical="center" wrapText="1"/>
    </xf>
    <xf numFmtId="4" fontId="3" fillId="4" borderId="22" xfId="1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 wrapText="1"/>
    </xf>
    <xf numFmtId="165" fontId="3" fillId="0" borderId="38" xfId="1" applyNumberFormat="1" applyFont="1" applyFill="1" applyBorder="1" applyAlignment="1" applyProtection="1">
      <alignment horizontal="left" vertical="center" wrapText="1"/>
      <protection hidden="1"/>
    </xf>
    <xf numFmtId="165" fontId="5" fillId="4" borderId="39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0" xfId="1" applyNumberFormat="1" applyFont="1" applyFill="1" applyBorder="1" applyAlignment="1" applyProtection="1">
      <alignment horizontal="lef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left" vertical="center" wrapText="1"/>
      <protection hidden="1"/>
    </xf>
    <xf numFmtId="7" fontId="3" fillId="0" borderId="41" xfId="1" applyNumberFormat="1" applyFont="1" applyFill="1" applyBorder="1" applyAlignment="1">
      <alignment horizontal="left"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165" fontId="3" fillId="3" borderId="3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/>
    </xf>
    <xf numFmtId="165" fontId="3" fillId="3" borderId="2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 vertical="center" wrapText="1"/>
    </xf>
    <xf numFmtId="2" fontId="6" fillId="2" borderId="35" xfId="0" applyNumberFormat="1" applyFont="1" applyFill="1" applyBorder="1" applyAlignment="1">
      <alignment horizontal="center" vertical="center" wrapText="1"/>
    </xf>
    <xf numFmtId="165" fontId="4" fillId="6" borderId="0" xfId="1" applyNumberFormat="1" applyFont="1" applyFill="1" applyBorder="1" applyAlignment="1">
      <alignment horizontal="right" vertical="center" wrapText="1"/>
    </xf>
    <xf numFmtId="165" fontId="3" fillId="0" borderId="47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7" xfId="1" applyNumberFormat="1" applyFont="1" applyFill="1" applyBorder="1" applyAlignment="1" applyProtection="1">
      <alignment horizontal="right" vertical="center" wrapText="1"/>
      <protection hidden="1"/>
    </xf>
    <xf numFmtId="7" fontId="3" fillId="0" borderId="48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2" fontId="15" fillId="0" borderId="0" xfId="0" applyNumberFormat="1" applyFont="1"/>
    <xf numFmtId="2" fontId="3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left"/>
    </xf>
    <xf numFmtId="0" fontId="0" fillId="0" borderId="0" xfId="0" applyBorder="1" applyAlignment="1"/>
    <xf numFmtId="2" fontId="16" fillId="0" borderId="0" xfId="0" applyNumberFormat="1" applyFont="1"/>
    <xf numFmtId="1" fontId="3" fillId="0" borderId="5" xfId="0" applyNumberFormat="1" applyFont="1" applyFill="1" applyBorder="1" applyAlignment="1">
      <alignment horizontal="center" vertical="center" wrapText="1"/>
    </xf>
    <xf numFmtId="1" fontId="3" fillId="3" borderId="24" xfId="0" applyNumberFormat="1" applyFont="1" applyFill="1" applyBorder="1" applyAlignment="1">
      <alignment horizontal="center" vertical="center" wrapText="1"/>
    </xf>
    <xf numFmtId="2" fontId="9" fillId="0" borderId="31" xfId="0" applyNumberFormat="1" applyFont="1" applyFill="1" applyBorder="1" applyAlignment="1">
      <alignment horizontal="left" vertical="center" wrapText="1"/>
    </xf>
    <xf numFmtId="2" fontId="9" fillId="0" borderId="32" xfId="0" applyNumberFormat="1" applyFont="1" applyFill="1" applyBorder="1" applyAlignment="1">
      <alignment horizontal="left" vertical="center" wrapText="1"/>
    </xf>
    <xf numFmtId="2" fontId="9" fillId="0" borderId="35" xfId="0" applyNumberFormat="1" applyFont="1" applyFill="1" applyBorder="1" applyAlignment="1">
      <alignment horizontal="left" vertical="center" wrapText="1"/>
    </xf>
    <xf numFmtId="2" fontId="4" fillId="2" borderId="30" xfId="0" applyNumberFormat="1" applyFont="1" applyFill="1" applyBorder="1" applyAlignment="1">
      <alignment horizontal="left" vertical="center" wrapText="1"/>
    </xf>
    <xf numFmtId="2" fontId="4" fillId="2" borderId="29" xfId="0" applyNumberFormat="1" applyFont="1" applyFill="1" applyBorder="1" applyAlignment="1">
      <alignment horizontal="left" vertical="center" wrapText="1"/>
    </xf>
    <xf numFmtId="2" fontId="4" fillId="2" borderId="25" xfId="0" applyNumberFormat="1" applyFont="1" applyFill="1" applyBorder="1" applyAlignment="1">
      <alignment horizontal="left" vertical="center" wrapText="1"/>
    </xf>
    <xf numFmtId="4" fontId="5" fillId="7" borderId="7" xfId="1" applyNumberFormat="1" applyFont="1" applyFill="1" applyBorder="1" applyAlignment="1">
      <alignment horizontal="left" vertical="center" wrapText="1"/>
    </xf>
    <xf numFmtId="4" fontId="5" fillId="7" borderId="22" xfId="1" applyNumberFormat="1" applyFont="1" applyFill="1" applyBorder="1" applyAlignment="1">
      <alignment horizontal="left" vertical="center" wrapText="1"/>
    </xf>
    <xf numFmtId="4" fontId="5" fillId="7" borderId="23" xfId="1" applyNumberFormat="1" applyFont="1" applyFill="1" applyBorder="1" applyAlignment="1">
      <alignment horizontal="left" vertical="center" wrapText="1"/>
    </xf>
    <xf numFmtId="2" fontId="10" fillId="5" borderId="17" xfId="0" applyNumberFormat="1" applyFont="1" applyFill="1" applyBorder="1" applyAlignment="1">
      <alignment horizontal="left" vertical="center"/>
    </xf>
    <xf numFmtId="2" fontId="9" fillId="0" borderId="20" xfId="0" applyNumberFormat="1" applyFont="1" applyFill="1" applyBorder="1" applyAlignment="1">
      <alignment horizontal="left" vertical="center" wrapText="1"/>
    </xf>
    <xf numFmtId="2" fontId="9" fillId="0" borderId="21" xfId="0" applyNumberFormat="1" applyFont="1" applyFill="1" applyBorder="1" applyAlignment="1">
      <alignment horizontal="left" vertical="center" wrapText="1"/>
    </xf>
    <xf numFmtId="2" fontId="9" fillId="0" borderId="33" xfId="0" applyNumberFormat="1" applyFont="1" applyFill="1" applyBorder="1" applyAlignment="1">
      <alignment horizontal="left" vertical="center" wrapText="1"/>
    </xf>
    <xf numFmtId="2" fontId="9" fillId="0" borderId="12" xfId="0" applyNumberFormat="1" applyFont="1" applyFill="1" applyBorder="1" applyAlignment="1">
      <alignment horizontal="left" vertical="center" wrapText="1"/>
    </xf>
    <xf numFmtId="2" fontId="9" fillId="0" borderId="13" xfId="0" applyNumberFormat="1" applyFont="1" applyFill="1" applyBorder="1" applyAlignment="1">
      <alignment horizontal="left" vertical="center" wrapText="1"/>
    </xf>
    <xf numFmtId="2" fontId="9" fillId="0" borderId="37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12" fillId="9" borderId="7" xfId="1" applyNumberFormat="1" applyFont="1" applyFill="1" applyBorder="1" applyAlignment="1">
      <alignment horizontal="center" wrapText="1"/>
    </xf>
    <xf numFmtId="2" fontId="12" fillId="9" borderId="22" xfId="1" applyNumberFormat="1" applyFont="1" applyFill="1" applyBorder="1" applyAlignment="1">
      <alignment horizontal="center" wrapText="1"/>
    </xf>
    <xf numFmtId="2" fontId="12" fillId="9" borderId="36" xfId="1" applyNumberFormat="1" applyFont="1" applyFill="1" applyBorder="1" applyAlignment="1">
      <alignment horizontal="center" wrapText="1"/>
    </xf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 applyAlignment="1"/>
    <xf numFmtId="2" fontId="4" fillId="6" borderId="7" xfId="0" applyNumberFormat="1" applyFont="1" applyFill="1" applyBorder="1" applyAlignment="1">
      <alignment horizontal="left" vertical="center" wrapText="1"/>
    </xf>
    <xf numFmtId="2" fontId="4" fillId="6" borderId="22" xfId="0" applyNumberFormat="1" applyFont="1" applyFill="1" applyBorder="1" applyAlignment="1">
      <alignment horizontal="left" vertical="center" wrapText="1"/>
    </xf>
    <xf numFmtId="2" fontId="6" fillId="2" borderId="34" xfId="0" applyNumberFormat="1" applyFont="1" applyFill="1" applyBorder="1" applyAlignment="1">
      <alignment horizontal="left" vertical="center" wrapText="1"/>
    </xf>
    <xf numFmtId="2" fontId="6" fillId="2" borderId="43" xfId="0" applyNumberFormat="1" applyFont="1" applyFill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2" fontId="4" fillId="8" borderId="7" xfId="0" applyNumberFormat="1" applyFont="1" applyFill="1" applyBorder="1" applyAlignment="1">
      <alignment horizontal="left" vertical="center" wrapText="1"/>
    </xf>
    <xf numFmtId="2" fontId="4" fillId="8" borderId="22" xfId="0" applyNumberFormat="1" applyFont="1" applyFill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 applyAlignment="1"/>
  </cellXfs>
  <cellStyles count="22">
    <cellStyle name="Čiarka 2" xfId="4"/>
    <cellStyle name="čiarky" xfId="1"/>
    <cellStyle name="Mena" xfId="20" builtinId="4"/>
    <cellStyle name="Normal 2" xfId="5"/>
    <cellStyle name="Normal 2 2" xfId="6"/>
    <cellStyle name="Normal 2 3" xfId="7"/>
    <cellStyle name="Normal 2 3 2" xfId="8"/>
    <cellStyle name="Normal 2 4" xfId="9"/>
    <cellStyle name="Normálna" xfId="0" builtinId="0"/>
    <cellStyle name="Normálna 2" xfId="3"/>
    <cellStyle name="Normálna 2 2" xfId="10"/>
    <cellStyle name="Normálna 3" xfId="2"/>
    <cellStyle name="Normálna 4" xfId="11"/>
    <cellStyle name="Normálna 5" xfId="12"/>
    <cellStyle name="Normálna 6" xfId="13"/>
    <cellStyle name="Normálna 7" xfId="14"/>
    <cellStyle name="Normálne 2" xfId="15"/>
    <cellStyle name="normálne 2 2" xfId="16"/>
    <cellStyle name="normálne 7" xfId="17"/>
    <cellStyle name="normální_Hárok1" xfId="18"/>
    <cellStyle name="Percentá" xfId="21" builtinId="5"/>
    <cellStyle name="Percentá 2" xfId="19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367554</xdr:colOff>
      <xdr:row>3</xdr:row>
      <xdr:rowOff>160762</xdr:rowOff>
    </xdr:from>
    <xdr:to>
      <xdr:col>8</xdr:col>
      <xdr:colOff>336177</xdr:colOff>
      <xdr:row>8</xdr:row>
      <xdr:rowOff>52295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2324848" y="683703"/>
          <a:ext cx="6281270" cy="71329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97115</xdr:colOff>
      <xdr:row>4</xdr:row>
      <xdr:rowOff>58542</xdr:rowOff>
    </xdr:from>
    <xdr:to>
      <xdr:col>9</xdr:col>
      <xdr:colOff>1860174</xdr:colOff>
      <xdr:row>8</xdr:row>
      <xdr:rowOff>37351</xdr:rowOff>
    </xdr:to>
    <xdr:pic>
      <xdr:nvPicPr>
        <xdr:cNvPr id="4" name="Obrázok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9607174" y="745836"/>
          <a:ext cx="1763059" cy="63622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367554</xdr:colOff>
      <xdr:row>3</xdr:row>
      <xdr:rowOff>160762</xdr:rowOff>
    </xdr:from>
    <xdr:to>
      <xdr:col>8</xdr:col>
      <xdr:colOff>336177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2329704" y="681462"/>
          <a:ext cx="62741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97115</xdr:colOff>
      <xdr:row>4</xdr:row>
      <xdr:rowOff>58542</xdr:rowOff>
    </xdr:from>
    <xdr:to>
      <xdr:col>9</xdr:col>
      <xdr:colOff>1860174</xdr:colOff>
      <xdr:row>8</xdr:row>
      <xdr:rowOff>37351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9603065" y="744342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kovicsova/AppData/Local/Microsoft/Windows/Temporary%20Internet%20Files/Content.Outlook/NRPSORWY/Vyzva%20resoc/Dorucene%20od%20SF%20EU%20-%20pred%20CKO/Pr&#237;loha%20&#269;.%201-4-%20Rozpocet%20projektu%20s%20n&#225;vo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kyny k vyplneniu"/>
      <sheetName val="Pomocný zoznam"/>
    </sheetNames>
    <sheetDataSet>
      <sheetData sheetId="0">
        <row r="76">
          <cell r="E76" t="str">
            <v>Asist. Soc. Prace</v>
          </cell>
          <cell r="F76">
            <v>866</v>
          </cell>
        </row>
        <row r="77">
          <cell r="E77" t="str">
            <v>Soc. Pracovnik</v>
          </cell>
          <cell r="F77">
            <v>1002</v>
          </cell>
        </row>
        <row r="78">
          <cell r="E78" t="str">
            <v>Psycholog</v>
          </cell>
          <cell r="F78">
            <v>1100</v>
          </cell>
        </row>
        <row r="79">
          <cell r="E79" t="str">
            <v>Spec. Pedagog</v>
          </cell>
          <cell r="F79">
            <v>1065</v>
          </cell>
        </row>
        <row r="80">
          <cell r="E80" t="str">
            <v>Liec. Pedagog</v>
          </cell>
          <cell r="F80">
            <v>865</v>
          </cell>
        </row>
      </sheetData>
      <sheetData sheetId="1" refreshError="1"/>
      <sheetData sheetId="2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B2:J41"/>
  <sheetViews>
    <sheetView tabSelected="1" view="pageBreakPreview" zoomScale="85" zoomScaleNormal="71" zoomScaleSheetLayoutView="85" zoomScalePageLayoutView="90" workbookViewId="0">
      <selection activeCell="G30" sqref="G30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4" width="12.1796875" style="5" customWidth="1"/>
    <col min="5" max="5" width="13.36328125" style="5" bestFit="1" customWidth="1"/>
    <col min="6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85" t="s">
        <v>91</v>
      </c>
      <c r="D2" s="85"/>
      <c r="E2" s="85"/>
      <c r="F2" s="85"/>
      <c r="G2" s="85"/>
      <c r="H2" s="85"/>
      <c r="I2" s="85"/>
      <c r="J2" s="85"/>
    </row>
    <row r="3" spans="2:10" x14ac:dyDescent="0.3">
      <c r="B3" s="92"/>
      <c r="C3" s="93"/>
      <c r="D3" s="93"/>
      <c r="E3" s="93"/>
      <c r="F3" s="93"/>
      <c r="G3" s="93"/>
      <c r="H3" s="93"/>
      <c r="I3" s="93"/>
      <c r="J3" s="94"/>
    </row>
    <row r="4" spans="2:10" x14ac:dyDescent="0.3">
      <c r="B4" s="95"/>
      <c r="C4" s="96"/>
      <c r="D4" s="96"/>
      <c r="E4" s="96"/>
      <c r="F4" s="96"/>
      <c r="G4" s="96"/>
      <c r="H4" s="96"/>
      <c r="I4" s="96"/>
      <c r="J4" s="97"/>
    </row>
    <row r="5" spans="2:10" x14ac:dyDescent="0.3">
      <c r="B5" s="95"/>
      <c r="C5" s="96"/>
      <c r="D5" s="96"/>
      <c r="E5" s="96"/>
      <c r="F5" s="96"/>
      <c r="G5" s="96"/>
      <c r="H5" s="96"/>
      <c r="I5" s="96"/>
      <c r="J5" s="97"/>
    </row>
    <row r="6" spans="2:10" x14ac:dyDescent="0.3">
      <c r="B6" s="95"/>
      <c r="C6" s="96"/>
      <c r="D6" s="96"/>
      <c r="E6" s="96"/>
      <c r="F6" s="96"/>
      <c r="G6" s="96"/>
      <c r="H6" s="96"/>
      <c r="I6" s="96"/>
      <c r="J6" s="97"/>
    </row>
    <row r="7" spans="2:10" x14ac:dyDescent="0.3">
      <c r="B7" s="95"/>
      <c r="C7" s="96"/>
      <c r="D7" s="96"/>
      <c r="E7" s="96"/>
      <c r="F7" s="96"/>
      <c r="G7" s="96"/>
      <c r="H7" s="96"/>
      <c r="I7" s="96"/>
      <c r="J7" s="97"/>
    </row>
    <row r="8" spans="2:10" x14ac:dyDescent="0.3">
      <c r="B8" s="95"/>
      <c r="C8" s="96"/>
      <c r="D8" s="96"/>
      <c r="E8" s="96"/>
      <c r="F8" s="96"/>
      <c r="G8" s="96"/>
      <c r="H8" s="96"/>
      <c r="I8" s="96"/>
      <c r="J8" s="97"/>
    </row>
    <row r="9" spans="2:10" x14ac:dyDescent="0.3">
      <c r="B9" s="95"/>
      <c r="C9" s="96"/>
      <c r="D9" s="96"/>
      <c r="E9" s="96"/>
      <c r="F9" s="96"/>
      <c r="G9" s="96"/>
      <c r="H9" s="96"/>
      <c r="I9" s="96"/>
      <c r="J9" s="97"/>
    </row>
    <row r="10" spans="2:10" x14ac:dyDescent="0.3">
      <c r="B10" s="95"/>
      <c r="C10" s="96"/>
      <c r="D10" s="96"/>
      <c r="E10" s="96"/>
      <c r="F10" s="96"/>
      <c r="G10" s="96"/>
      <c r="H10" s="96"/>
      <c r="I10" s="96"/>
      <c r="J10" s="97"/>
    </row>
    <row r="11" spans="2:10" x14ac:dyDescent="0.3">
      <c r="B11" s="98"/>
      <c r="C11" s="99"/>
      <c r="D11" s="99"/>
      <c r="E11" s="99"/>
      <c r="F11" s="99"/>
      <c r="G11" s="99"/>
      <c r="H11" s="99"/>
      <c r="I11" s="99"/>
      <c r="J11" s="100"/>
    </row>
    <row r="12" spans="2:10" x14ac:dyDescent="0.3">
      <c r="B12" s="7"/>
      <c r="C12" s="22"/>
      <c r="D12" s="7"/>
      <c r="E12" s="7"/>
      <c r="F12" s="7"/>
      <c r="G12" s="7"/>
      <c r="H12" s="57"/>
      <c r="I12" s="57"/>
      <c r="J12" s="22"/>
    </row>
    <row r="13" spans="2:10" ht="13.5" thickBot="1" x14ac:dyDescent="0.35">
      <c r="B13" s="7"/>
      <c r="C13" s="22"/>
      <c r="D13" s="7"/>
      <c r="E13" s="7"/>
      <c r="F13" s="7"/>
      <c r="G13" s="7"/>
      <c r="H13" s="57"/>
      <c r="I13" s="57"/>
      <c r="J13" s="22"/>
    </row>
    <row r="14" spans="2:10" ht="23" customHeight="1" thickBot="1" x14ac:dyDescent="0.5">
      <c r="B14" s="101" t="s">
        <v>66</v>
      </c>
      <c r="C14" s="102"/>
      <c r="D14" s="102"/>
      <c r="E14" s="102"/>
      <c r="F14" s="102"/>
      <c r="G14" s="102"/>
      <c r="H14" s="102"/>
      <c r="I14" s="102"/>
      <c r="J14" s="103"/>
    </row>
    <row r="15" spans="2:10" ht="34.5" customHeight="1" x14ac:dyDescent="0.3">
      <c r="B15" s="15" t="s">
        <v>43</v>
      </c>
      <c r="C15" s="76" t="s">
        <v>70</v>
      </c>
      <c r="D15" s="77"/>
      <c r="E15" s="77"/>
      <c r="F15" s="77"/>
      <c r="G15" s="77"/>
      <c r="H15" s="77"/>
      <c r="I15" s="77"/>
      <c r="J15" s="78"/>
    </row>
    <row r="16" spans="2:10" ht="49" customHeight="1" x14ac:dyDescent="0.3">
      <c r="B16" s="16" t="s">
        <v>35</v>
      </c>
      <c r="C16" s="86" t="s">
        <v>71</v>
      </c>
      <c r="D16" s="87"/>
      <c r="E16" s="87"/>
      <c r="F16" s="87"/>
      <c r="G16" s="87"/>
      <c r="H16" s="87"/>
      <c r="I16" s="87"/>
      <c r="J16" s="88"/>
    </row>
    <row r="17" spans="2:10" ht="69.5" customHeight="1" thickBot="1" x14ac:dyDescent="0.35">
      <c r="B17" s="27" t="s">
        <v>44</v>
      </c>
      <c r="C17" s="89" t="s">
        <v>72</v>
      </c>
      <c r="D17" s="90"/>
      <c r="E17" s="90"/>
      <c r="F17" s="90"/>
      <c r="G17" s="90"/>
      <c r="H17" s="90"/>
      <c r="I17" s="90"/>
      <c r="J17" s="91"/>
    </row>
    <row r="18" spans="2:10" ht="30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ht="26.5" thickBot="1" x14ac:dyDescent="0.35">
      <c r="B19" s="26" t="s">
        <v>73</v>
      </c>
      <c r="C19" s="42" t="s">
        <v>3</v>
      </c>
      <c r="D19" s="56" t="s">
        <v>29</v>
      </c>
      <c r="E19" s="3">
        <v>1929</v>
      </c>
      <c r="F19" s="74">
        <f>61*184</f>
        <v>11224</v>
      </c>
      <c r="G19" s="19">
        <f>ROUND(E19*F19,2)</f>
        <v>21651096</v>
      </c>
      <c r="H19" s="64">
        <f>ROUNDUP(G19*(10/184),0)</f>
        <v>1176690</v>
      </c>
      <c r="I19" s="64">
        <f>G19-H19</f>
        <v>20474406</v>
      </c>
      <c r="J19" s="49" t="s">
        <v>74</v>
      </c>
    </row>
    <row r="20" spans="2:10" ht="41.5" customHeight="1" thickBot="1" x14ac:dyDescent="0.35">
      <c r="B20" s="44" t="s">
        <v>77</v>
      </c>
      <c r="C20" s="47"/>
      <c r="D20" s="45"/>
      <c r="E20" s="45"/>
      <c r="F20" s="46"/>
      <c r="G20" s="13">
        <f>SUM(G19:G19)</f>
        <v>21651096</v>
      </c>
      <c r="H20" s="13">
        <f>SUM(H19:H19)</f>
        <v>1176690</v>
      </c>
      <c r="I20" s="13">
        <f>SUM(I19:I19)</f>
        <v>20474406</v>
      </c>
      <c r="J20" s="50"/>
    </row>
    <row r="21" spans="2:10" ht="13.5" thickBot="1" x14ac:dyDescent="0.35">
      <c r="B21" s="39" t="s">
        <v>75</v>
      </c>
      <c r="C21" s="43" t="s">
        <v>3</v>
      </c>
      <c r="D21" s="59" t="s">
        <v>29</v>
      </c>
      <c r="E21" s="60">
        <v>1929</v>
      </c>
      <c r="F21" s="75">
        <f>61*92</f>
        <v>5612</v>
      </c>
      <c r="G21" s="20">
        <f t="shared" ref="G21" si="0">ROUND(E21*F21,2)</f>
        <v>10825548</v>
      </c>
      <c r="H21" s="64">
        <f>ROUNDUP(G21*(10/184),0)</f>
        <v>588345</v>
      </c>
      <c r="I21" s="64">
        <f>G21-H21</f>
        <v>10237203</v>
      </c>
      <c r="J21" s="49" t="s">
        <v>76</v>
      </c>
    </row>
    <row r="22" spans="2:10" ht="31.5" customHeight="1" thickBot="1" x14ac:dyDescent="0.35">
      <c r="B22" s="44" t="s">
        <v>78</v>
      </c>
      <c r="C22" s="47"/>
      <c r="D22" s="45"/>
      <c r="E22" s="45"/>
      <c r="F22" s="46"/>
      <c r="G22" s="13">
        <f>SUM(G21:G21)</f>
        <v>10825548</v>
      </c>
      <c r="H22" s="13">
        <f>SUM(H21:H21)</f>
        <v>588345</v>
      </c>
      <c r="I22" s="13">
        <f>SUM(I21:I21)</f>
        <v>10237203</v>
      </c>
      <c r="J22" s="50"/>
    </row>
    <row r="23" spans="2:10" ht="14" customHeight="1" thickBot="1" x14ac:dyDescent="0.35">
      <c r="B23" s="82" t="s">
        <v>56</v>
      </c>
      <c r="C23" s="83"/>
      <c r="D23" s="83"/>
      <c r="E23" s="83"/>
      <c r="F23" s="84"/>
      <c r="G23" s="30">
        <f>G20+G22</f>
        <v>32476644</v>
      </c>
      <c r="H23" s="30">
        <f>H20+H22</f>
        <v>1765035</v>
      </c>
      <c r="I23" s="30">
        <f>I20+I22</f>
        <v>30711609</v>
      </c>
      <c r="J23" s="52"/>
    </row>
    <row r="24" spans="2:10" ht="78.5" thickBot="1" x14ac:dyDescent="0.35">
      <c r="B24" s="26" t="s">
        <v>92</v>
      </c>
      <c r="C24" s="48" t="s">
        <v>53</v>
      </c>
      <c r="D24" s="54" t="s">
        <v>28</v>
      </c>
      <c r="E24" s="10">
        <f>G23</f>
        <v>32476644</v>
      </c>
      <c r="F24" s="11">
        <v>0.4</v>
      </c>
      <c r="G24" s="21">
        <f>ROUND(E24*F24,2)</f>
        <v>12990657.6</v>
      </c>
      <c r="H24" s="67">
        <f>ROUND(H21*F24,2)</f>
        <v>235338</v>
      </c>
      <c r="I24" s="67">
        <f>G24-H24</f>
        <v>12755319.6</v>
      </c>
      <c r="J24" s="53" t="s">
        <v>79</v>
      </c>
    </row>
    <row r="25" spans="2:10" ht="13.5" thickBot="1" x14ac:dyDescent="0.35">
      <c r="B25" s="44" t="s">
        <v>62</v>
      </c>
      <c r="C25" s="47"/>
      <c r="D25" s="45"/>
      <c r="E25" s="45"/>
      <c r="F25" s="46"/>
      <c r="G25" s="13">
        <f>SUM(G24:G24)</f>
        <v>12990657.6</v>
      </c>
      <c r="H25" s="13">
        <f>SUM(H24:H24)</f>
        <v>235338</v>
      </c>
      <c r="I25" s="13">
        <f>SUM(I24:I24)</f>
        <v>12755319.6</v>
      </c>
      <c r="J25" s="50"/>
    </row>
    <row r="26" spans="2:10" ht="14.5" customHeight="1" thickBot="1" x14ac:dyDescent="0.35">
      <c r="B26" s="82" t="s">
        <v>45</v>
      </c>
      <c r="C26" s="83"/>
      <c r="D26" s="83"/>
      <c r="E26" s="83"/>
      <c r="F26" s="84"/>
      <c r="G26" s="30">
        <f>G25</f>
        <v>12990657.6</v>
      </c>
      <c r="H26" s="30">
        <f t="shared" ref="H26:I26" si="1">H25</f>
        <v>235338</v>
      </c>
      <c r="I26" s="30">
        <f t="shared" si="1"/>
        <v>12755319.6</v>
      </c>
      <c r="J26" s="31"/>
    </row>
    <row r="27" spans="2:10" ht="28.5" customHeight="1" thickBot="1" x14ac:dyDescent="0.35">
      <c r="B27" s="79" t="s">
        <v>86</v>
      </c>
      <c r="C27" s="80"/>
      <c r="D27" s="80"/>
      <c r="E27" s="80"/>
      <c r="F27" s="81"/>
      <c r="G27" s="12">
        <f>G23+G26</f>
        <v>45467301.600000001</v>
      </c>
      <c r="H27" s="12">
        <f>H23+H26</f>
        <v>2000373</v>
      </c>
      <c r="I27" s="12">
        <f>I23+I26</f>
        <v>43466928.600000001</v>
      </c>
      <c r="J27" s="38"/>
    </row>
    <row r="28" spans="2:10" ht="13.5" x14ac:dyDescent="0.35">
      <c r="B28" s="69" t="s">
        <v>65</v>
      </c>
      <c r="C28" s="18"/>
    </row>
    <row r="29" spans="2:10" ht="13.5" thickBot="1" x14ac:dyDescent="0.35"/>
    <row r="30" spans="2:10" ht="29.5" customHeight="1" thickBot="1" x14ac:dyDescent="0.35">
      <c r="B30" s="107" t="s">
        <v>58</v>
      </c>
      <c r="C30" s="108"/>
      <c r="D30" s="108"/>
      <c r="E30" s="108"/>
      <c r="F30" s="108"/>
      <c r="G30" s="14">
        <f>G27</f>
        <v>45467301.600000001</v>
      </c>
      <c r="H30" s="32"/>
      <c r="I30" s="32"/>
      <c r="J30" s="32"/>
    </row>
    <row r="31" spans="2:10" ht="13.5" thickBot="1" x14ac:dyDescent="0.35">
      <c r="H31" s="68"/>
      <c r="I31" s="68"/>
    </row>
    <row r="32" spans="2:10" ht="32" customHeight="1" thickBot="1" x14ac:dyDescent="0.35">
      <c r="B32" s="113" t="s">
        <v>0</v>
      </c>
      <c r="C32" s="114"/>
      <c r="D32" s="114"/>
      <c r="E32" s="114"/>
      <c r="F32" s="114"/>
      <c r="G32" s="33">
        <f>G30+'Rozpočet_partner XX'!G36+'Rozpočet_partner YY'!G36</f>
        <v>45467301.600000001</v>
      </c>
      <c r="H32" s="32"/>
      <c r="I32" s="32"/>
    </row>
    <row r="33" spans="2:10" ht="15.5" customHeight="1" thickBot="1" x14ac:dyDescent="0.35"/>
    <row r="34" spans="2:10" ht="27" customHeight="1" x14ac:dyDescent="0.3">
      <c r="B34" s="109" t="s">
        <v>36</v>
      </c>
      <c r="C34" s="110"/>
      <c r="D34" s="111"/>
      <c r="E34" s="111"/>
      <c r="F34" s="111"/>
      <c r="G34" s="112"/>
      <c r="H34" s="23"/>
      <c r="I34" s="23"/>
      <c r="J34" s="23"/>
    </row>
    <row r="35" spans="2:10" ht="15.5" x14ac:dyDescent="0.35">
      <c r="B35" s="115" t="s">
        <v>37</v>
      </c>
      <c r="C35" s="116"/>
      <c r="D35" s="117"/>
      <c r="E35" s="117"/>
      <c r="F35" s="117"/>
      <c r="G35" s="34">
        <f>G30</f>
        <v>45467301.600000001</v>
      </c>
      <c r="H35" s="24"/>
      <c r="I35" s="24"/>
      <c r="J35" s="24"/>
    </row>
    <row r="36" spans="2:10" ht="15.5" customHeight="1" x14ac:dyDescent="0.35">
      <c r="B36" s="115" t="s">
        <v>38</v>
      </c>
      <c r="C36" s="116"/>
      <c r="D36" s="117"/>
      <c r="E36" s="117"/>
      <c r="F36" s="117"/>
      <c r="G36" s="34"/>
      <c r="H36" s="24"/>
      <c r="I36" s="24"/>
      <c r="J36" s="24"/>
    </row>
    <row r="37" spans="2:10" ht="15.5" customHeight="1" x14ac:dyDescent="0.35">
      <c r="B37" s="115" t="s">
        <v>39</v>
      </c>
      <c r="C37" s="116"/>
      <c r="D37" s="117"/>
      <c r="E37" s="117">
        <v>0</v>
      </c>
      <c r="F37" s="117"/>
      <c r="G37" s="35">
        <v>0</v>
      </c>
      <c r="H37" s="25"/>
      <c r="I37" s="25"/>
      <c r="J37" s="25"/>
    </row>
    <row r="38" spans="2:10" ht="15.5" customHeight="1" x14ac:dyDescent="0.35">
      <c r="B38" s="115" t="s">
        <v>40</v>
      </c>
      <c r="C38" s="116"/>
      <c r="D38" s="117"/>
      <c r="E38" s="117">
        <f>E35*E37</f>
        <v>0</v>
      </c>
      <c r="F38" s="117"/>
      <c r="G38" s="34">
        <f>G35*G37</f>
        <v>0</v>
      </c>
      <c r="H38" s="24"/>
      <c r="I38" s="24"/>
      <c r="J38" s="24"/>
    </row>
    <row r="39" spans="2:10" ht="16" customHeight="1" thickBot="1" x14ac:dyDescent="0.4">
      <c r="B39" s="104" t="s">
        <v>41</v>
      </c>
      <c r="C39" s="105"/>
      <c r="D39" s="106"/>
      <c r="E39" s="106">
        <f>E35-E38</f>
        <v>0</v>
      </c>
      <c r="F39" s="106"/>
      <c r="G39" s="36">
        <f>G35-G38</f>
        <v>45467301.600000001</v>
      </c>
      <c r="H39" s="24"/>
      <c r="I39" s="24"/>
      <c r="J39" s="24"/>
    </row>
    <row r="40" spans="2:10" ht="16" customHeight="1" x14ac:dyDescent="0.35">
      <c r="B40" s="71"/>
      <c r="C40" s="71"/>
      <c r="D40" s="72"/>
      <c r="E40" s="72"/>
      <c r="F40" s="72"/>
      <c r="G40" s="24"/>
      <c r="H40" s="24"/>
      <c r="I40" s="24"/>
      <c r="J40" s="24"/>
    </row>
    <row r="41" spans="2:10" ht="15.5" x14ac:dyDescent="0.35">
      <c r="B41" s="73" t="s">
        <v>67</v>
      </c>
      <c r="E41" s="4"/>
    </row>
  </sheetData>
  <mergeCells count="17">
    <mergeCell ref="B39:F39"/>
    <mergeCell ref="B30:F30"/>
    <mergeCell ref="B34:G34"/>
    <mergeCell ref="B32:F32"/>
    <mergeCell ref="B35:F35"/>
    <mergeCell ref="B38:F38"/>
    <mergeCell ref="B36:F36"/>
    <mergeCell ref="B37:F37"/>
    <mergeCell ref="C15:J15"/>
    <mergeCell ref="B27:F27"/>
    <mergeCell ref="B23:F23"/>
    <mergeCell ref="B26:F26"/>
    <mergeCell ref="C2:J2"/>
    <mergeCell ref="C16:J16"/>
    <mergeCell ref="C17:J17"/>
    <mergeCell ref="B3:J11"/>
    <mergeCell ref="B14:J14"/>
  </mergeCells>
  <dataValidations count="1">
    <dataValidation type="decimal" operator="lessThanOrEqual" allowBlank="1" showInputMessage="1" showErrorMessage="1" sqref="F24">
      <formula1>0.4</formula1>
    </dataValidation>
  </dataValidations>
  <printOptions horizontalCentered="1"/>
  <pageMargins left="0.7" right="0.7" top="0.75" bottom="0.75" header="0.3" footer="0.3"/>
  <pageSetup paperSize="9" scale="71" fitToHeight="0" orientation="landscape" r:id="rId1"/>
  <headerFooter>
    <oddHeader xml:space="preserve">&amp;RPríloha Zámeru národného projektu </oddHeader>
  </headerFooter>
  <rowBreaks count="1" manualBreakCount="1">
    <brk id="29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D19:D22 D24:D25</xm:sqref>
        </x14:dataValidation>
        <x14:dataValidation type="list" allowBlank="1" showInputMessage="1" showErrorMessage="1">
          <x14:formula1>
            <xm:f>'pomocný zoznam'!$B$2:$B$30</xm:f>
          </x14:formula1>
          <xm:sqref>C19:C22 C24:C25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J70"/>
  <sheetViews>
    <sheetView view="pageBreakPreview" topLeftCell="A25" zoomScale="85" zoomScaleNormal="71" zoomScaleSheetLayoutView="85" zoomScalePageLayoutView="90" workbookViewId="0">
      <selection activeCell="B41" sqref="B41:F41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4" width="12.1796875" style="5" customWidth="1"/>
    <col min="5" max="5" width="13.36328125" style="5" bestFit="1" customWidth="1"/>
    <col min="6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85" t="s">
        <v>91</v>
      </c>
      <c r="D2" s="85"/>
      <c r="E2" s="85"/>
      <c r="F2" s="85"/>
      <c r="G2" s="85"/>
      <c r="H2" s="85"/>
      <c r="I2" s="85"/>
      <c r="J2" s="85"/>
    </row>
    <row r="3" spans="2:10" x14ac:dyDescent="0.3">
      <c r="B3" s="92"/>
      <c r="C3" s="93"/>
      <c r="D3" s="93"/>
      <c r="E3" s="93"/>
      <c r="F3" s="93"/>
      <c r="G3" s="93"/>
      <c r="H3" s="93"/>
      <c r="I3" s="93"/>
      <c r="J3" s="94"/>
    </row>
    <row r="4" spans="2:10" x14ac:dyDescent="0.3">
      <c r="B4" s="95"/>
      <c r="C4" s="96"/>
      <c r="D4" s="96"/>
      <c r="E4" s="96"/>
      <c r="F4" s="96"/>
      <c r="G4" s="96"/>
      <c r="H4" s="96"/>
      <c r="I4" s="96"/>
      <c r="J4" s="97"/>
    </row>
    <row r="5" spans="2:10" x14ac:dyDescent="0.3">
      <c r="B5" s="95"/>
      <c r="C5" s="96"/>
      <c r="D5" s="96"/>
      <c r="E5" s="96"/>
      <c r="F5" s="96"/>
      <c r="G5" s="96"/>
      <c r="H5" s="96"/>
      <c r="I5" s="96"/>
      <c r="J5" s="97"/>
    </row>
    <row r="6" spans="2:10" x14ac:dyDescent="0.3">
      <c r="B6" s="95"/>
      <c r="C6" s="96"/>
      <c r="D6" s="96"/>
      <c r="E6" s="96"/>
      <c r="F6" s="96"/>
      <c r="G6" s="96"/>
      <c r="H6" s="96"/>
      <c r="I6" s="96"/>
      <c r="J6" s="97"/>
    </row>
    <row r="7" spans="2:10" x14ac:dyDescent="0.3">
      <c r="B7" s="95"/>
      <c r="C7" s="96"/>
      <c r="D7" s="96"/>
      <c r="E7" s="96"/>
      <c r="F7" s="96"/>
      <c r="G7" s="96"/>
      <c r="H7" s="96"/>
      <c r="I7" s="96"/>
      <c r="J7" s="97"/>
    </row>
    <row r="8" spans="2:10" x14ac:dyDescent="0.3">
      <c r="B8" s="95"/>
      <c r="C8" s="96"/>
      <c r="D8" s="96"/>
      <c r="E8" s="96"/>
      <c r="F8" s="96"/>
      <c r="G8" s="96"/>
      <c r="H8" s="96"/>
      <c r="I8" s="96"/>
      <c r="J8" s="97"/>
    </row>
    <row r="9" spans="2:10" x14ac:dyDescent="0.3">
      <c r="B9" s="95"/>
      <c r="C9" s="96"/>
      <c r="D9" s="96"/>
      <c r="E9" s="96"/>
      <c r="F9" s="96"/>
      <c r="G9" s="96"/>
      <c r="H9" s="96"/>
      <c r="I9" s="96"/>
      <c r="J9" s="97"/>
    </row>
    <row r="10" spans="2:10" x14ac:dyDescent="0.3">
      <c r="B10" s="95"/>
      <c r="C10" s="96"/>
      <c r="D10" s="96"/>
      <c r="E10" s="96"/>
      <c r="F10" s="96"/>
      <c r="G10" s="96"/>
      <c r="H10" s="96"/>
      <c r="I10" s="96"/>
      <c r="J10" s="97"/>
    </row>
    <row r="11" spans="2:10" x14ac:dyDescent="0.3">
      <c r="B11" s="98"/>
      <c r="C11" s="99"/>
      <c r="D11" s="99"/>
      <c r="E11" s="99"/>
      <c r="F11" s="99"/>
      <c r="G11" s="99"/>
      <c r="H11" s="99"/>
      <c r="I11" s="99"/>
      <c r="J11" s="100"/>
    </row>
    <row r="12" spans="2:10" x14ac:dyDescent="0.3">
      <c r="B12" s="70"/>
      <c r="C12" s="70"/>
      <c r="D12" s="70"/>
      <c r="E12" s="70"/>
      <c r="F12" s="70"/>
      <c r="G12" s="70"/>
      <c r="H12" s="70"/>
      <c r="I12" s="70"/>
      <c r="J12" s="70"/>
    </row>
    <row r="13" spans="2:10" ht="13.5" thickBot="1" x14ac:dyDescent="0.35">
      <c r="B13" s="70"/>
      <c r="C13" s="70"/>
      <c r="D13" s="70"/>
      <c r="E13" s="70"/>
      <c r="F13" s="70"/>
      <c r="G13" s="70"/>
      <c r="H13" s="70"/>
      <c r="I13" s="70"/>
      <c r="J13" s="70"/>
    </row>
    <row r="14" spans="2:10" ht="23" customHeight="1" thickBot="1" x14ac:dyDescent="0.5">
      <c r="B14" s="101" t="s">
        <v>66</v>
      </c>
      <c r="C14" s="102"/>
      <c r="D14" s="102"/>
      <c r="E14" s="102"/>
      <c r="F14" s="102"/>
      <c r="G14" s="102"/>
      <c r="H14" s="102"/>
      <c r="I14" s="102"/>
      <c r="J14" s="103"/>
    </row>
    <row r="15" spans="2:10" ht="19.5" customHeight="1" x14ac:dyDescent="0.3">
      <c r="B15" s="15" t="s">
        <v>43</v>
      </c>
      <c r="C15" s="76" t="s">
        <v>80</v>
      </c>
      <c r="D15" s="77"/>
      <c r="E15" s="77"/>
      <c r="F15" s="77"/>
      <c r="G15" s="77"/>
      <c r="H15" s="77"/>
      <c r="I15" s="77"/>
      <c r="J15" s="78"/>
    </row>
    <row r="16" spans="2:10" ht="49" customHeight="1" x14ac:dyDescent="0.3">
      <c r="B16" s="16" t="s">
        <v>35</v>
      </c>
      <c r="C16" s="86" t="s">
        <v>71</v>
      </c>
      <c r="D16" s="87"/>
      <c r="E16" s="87"/>
      <c r="F16" s="87"/>
      <c r="G16" s="87"/>
      <c r="H16" s="87"/>
      <c r="I16" s="87"/>
      <c r="J16" s="88"/>
    </row>
    <row r="17" spans="2:10" ht="38" customHeight="1" thickBot="1" x14ac:dyDescent="0.35">
      <c r="B17" s="27" t="s">
        <v>44</v>
      </c>
      <c r="C17" s="89" t="s">
        <v>81</v>
      </c>
      <c r="D17" s="90"/>
      <c r="E17" s="90"/>
      <c r="F17" s="90"/>
      <c r="G17" s="90"/>
      <c r="H17" s="90"/>
      <c r="I17" s="90"/>
      <c r="J17" s="91"/>
    </row>
    <row r="18" spans="2:10" ht="30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ht="23" customHeight="1" thickBot="1" x14ac:dyDescent="0.35">
      <c r="B19" s="26" t="s">
        <v>90</v>
      </c>
      <c r="C19" s="42" t="s">
        <v>3</v>
      </c>
      <c r="D19" s="56" t="s">
        <v>29</v>
      </c>
      <c r="E19" s="3">
        <v>1929</v>
      </c>
      <c r="F19" s="74">
        <f>61*138</f>
        <v>8418</v>
      </c>
      <c r="G19" s="19">
        <f>ROUND(E19*F19,2)</f>
        <v>16238322</v>
      </c>
      <c r="H19" s="64">
        <f>ROUNDUP(G19*(10/184),0)</f>
        <v>882518</v>
      </c>
      <c r="I19" s="64">
        <f>G19-H19</f>
        <v>15355804</v>
      </c>
      <c r="J19" s="53" t="s">
        <v>89</v>
      </c>
    </row>
    <row r="20" spans="2:10" ht="18" customHeight="1" thickBot="1" x14ac:dyDescent="0.35">
      <c r="B20" s="44" t="s">
        <v>82</v>
      </c>
      <c r="C20" s="47"/>
      <c r="D20" s="45"/>
      <c r="E20" s="45"/>
      <c r="F20" s="46"/>
      <c r="G20" s="13">
        <f>SUM(G19:G19)</f>
        <v>16238322</v>
      </c>
      <c r="H20" s="13">
        <f>SUM(H19:H19)</f>
        <v>882518</v>
      </c>
      <c r="I20" s="13">
        <f>SUM(I19:I19)</f>
        <v>15355804</v>
      </c>
      <c r="J20" s="50"/>
    </row>
    <row r="21" spans="2:10" ht="14" customHeight="1" thickBot="1" x14ac:dyDescent="0.35">
      <c r="B21" s="82" t="s">
        <v>56</v>
      </c>
      <c r="C21" s="83"/>
      <c r="D21" s="83"/>
      <c r="E21" s="83"/>
      <c r="F21" s="84"/>
      <c r="G21" s="30">
        <f>G20</f>
        <v>16238322</v>
      </c>
      <c r="H21" s="30">
        <f>H20</f>
        <v>882518</v>
      </c>
      <c r="I21" s="30">
        <f>I20</f>
        <v>15355804</v>
      </c>
      <c r="J21" s="52"/>
    </row>
    <row r="22" spans="2:10" ht="78.5" thickBot="1" x14ac:dyDescent="0.35">
      <c r="B22" s="26" t="s">
        <v>92</v>
      </c>
      <c r="C22" s="48" t="s">
        <v>53</v>
      </c>
      <c r="D22" s="54" t="s">
        <v>28</v>
      </c>
      <c r="E22" s="10">
        <f>G21</f>
        <v>16238322</v>
      </c>
      <c r="F22" s="11">
        <v>0.4</v>
      </c>
      <c r="G22" s="21">
        <f>ROUND(E22*F22,2)</f>
        <v>6495328.7999999998</v>
      </c>
      <c r="H22" s="67">
        <f>ROUND(H19*F22,2)</f>
        <v>353007.2</v>
      </c>
      <c r="I22" s="67">
        <f>G22-H22</f>
        <v>6142321.5999999996</v>
      </c>
      <c r="J22" s="53" t="s">
        <v>79</v>
      </c>
    </row>
    <row r="23" spans="2:10" ht="13.5" thickBot="1" x14ac:dyDescent="0.35">
      <c r="B23" s="44" t="s">
        <v>62</v>
      </c>
      <c r="C23" s="47"/>
      <c r="D23" s="45"/>
      <c r="E23" s="45"/>
      <c r="F23" s="46"/>
      <c r="G23" s="13">
        <f>SUM(G22:G22)</f>
        <v>6495328.7999999998</v>
      </c>
      <c r="H23" s="13">
        <f>SUM(H22:H22)</f>
        <v>353007.2</v>
      </c>
      <c r="I23" s="13">
        <f>SUM(I22:I22)</f>
        <v>6142321.5999999996</v>
      </c>
      <c r="J23" s="50"/>
    </row>
    <row r="24" spans="2:10" ht="14.5" customHeight="1" thickBot="1" x14ac:dyDescent="0.35">
      <c r="B24" s="82" t="s">
        <v>45</v>
      </c>
      <c r="C24" s="83"/>
      <c r="D24" s="83"/>
      <c r="E24" s="83"/>
      <c r="F24" s="84"/>
      <c r="G24" s="30">
        <f>G23</f>
        <v>6495328.7999999998</v>
      </c>
      <c r="H24" s="30">
        <f t="shared" ref="H24:I24" si="0">H23</f>
        <v>353007.2</v>
      </c>
      <c r="I24" s="30">
        <f t="shared" si="0"/>
        <v>6142321.5999999996</v>
      </c>
      <c r="J24" s="31"/>
    </row>
    <row r="25" spans="2:10" ht="28.5" customHeight="1" thickBot="1" x14ac:dyDescent="0.35">
      <c r="B25" s="79" t="s">
        <v>86</v>
      </c>
      <c r="C25" s="80"/>
      <c r="D25" s="80"/>
      <c r="E25" s="80"/>
      <c r="F25" s="81"/>
      <c r="G25" s="12">
        <f>G21+G24</f>
        <v>22733650.800000001</v>
      </c>
      <c r="H25" s="12">
        <f>H21+H24</f>
        <v>1235525.2</v>
      </c>
      <c r="I25" s="12">
        <f>I21+I24</f>
        <v>21498125.600000001</v>
      </c>
      <c r="J25" s="38"/>
    </row>
    <row r="26" spans="2:10" ht="13.5" x14ac:dyDescent="0.35">
      <c r="B26" s="69" t="s">
        <v>65</v>
      </c>
      <c r="C26" s="18"/>
    </row>
    <row r="28" spans="2:10" ht="15.5" x14ac:dyDescent="0.35">
      <c r="B28" s="73" t="s">
        <v>67</v>
      </c>
      <c r="E28" s="4"/>
    </row>
    <row r="29" spans="2:10" ht="13.5" thickBot="1" x14ac:dyDescent="0.35"/>
    <row r="30" spans="2:10" ht="23" thickBot="1" x14ac:dyDescent="0.5">
      <c r="B30" s="101" t="s">
        <v>66</v>
      </c>
      <c r="C30" s="102"/>
      <c r="D30" s="102"/>
      <c r="E30" s="102"/>
      <c r="F30" s="102"/>
      <c r="G30" s="102"/>
      <c r="H30" s="102"/>
      <c r="I30" s="102"/>
      <c r="J30" s="103"/>
    </row>
    <row r="31" spans="2:10" ht="20" customHeight="1" x14ac:dyDescent="0.3">
      <c r="B31" s="15" t="s">
        <v>43</v>
      </c>
      <c r="C31" s="76" t="s">
        <v>80</v>
      </c>
      <c r="D31" s="77"/>
      <c r="E31" s="77"/>
      <c r="F31" s="77"/>
      <c r="G31" s="77"/>
      <c r="H31" s="77"/>
      <c r="I31" s="77"/>
      <c r="J31" s="78"/>
    </row>
    <row r="32" spans="2:10" ht="43.5" customHeight="1" x14ac:dyDescent="0.3">
      <c r="B32" s="16" t="s">
        <v>35</v>
      </c>
      <c r="C32" s="86" t="s">
        <v>71</v>
      </c>
      <c r="D32" s="87"/>
      <c r="E32" s="87"/>
      <c r="F32" s="87"/>
      <c r="G32" s="87"/>
      <c r="H32" s="87"/>
      <c r="I32" s="87"/>
      <c r="J32" s="88"/>
    </row>
    <row r="33" spans="2:10" ht="16" thickBot="1" x14ac:dyDescent="0.35">
      <c r="B33" s="27" t="s">
        <v>44</v>
      </c>
      <c r="C33" s="89" t="s">
        <v>83</v>
      </c>
      <c r="D33" s="90"/>
      <c r="E33" s="90"/>
      <c r="F33" s="90"/>
      <c r="G33" s="90"/>
      <c r="H33" s="90"/>
      <c r="I33" s="90"/>
      <c r="J33" s="91"/>
    </row>
    <row r="34" spans="2:10" ht="30" x14ac:dyDescent="0.3">
      <c r="B34" s="17" t="s">
        <v>10</v>
      </c>
      <c r="C34" s="17" t="s">
        <v>7</v>
      </c>
      <c r="D34" s="28" t="s">
        <v>6</v>
      </c>
      <c r="E34" s="28" t="s">
        <v>5</v>
      </c>
      <c r="F34" s="28" t="s">
        <v>4</v>
      </c>
      <c r="G34" s="29" t="s">
        <v>23</v>
      </c>
      <c r="H34" s="62" t="s">
        <v>64</v>
      </c>
      <c r="I34" s="62" t="s">
        <v>63</v>
      </c>
      <c r="J34" s="40" t="s">
        <v>27</v>
      </c>
    </row>
    <row r="35" spans="2:10" ht="21.5" customHeight="1" thickBot="1" x14ac:dyDescent="0.35">
      <c r="B35" s="26" t="s">
        <v>87</v>
      </c>
      <c r="C35" s="42" t="s">
        <v>3</v>
      </c>
      <c r="D35" s="56" t="s">
        <v>29</v>
      </c>
      <c r="E35" s="3">
        <v>1929</v>
      </c>
      <c r="F35" s="74">
        <f>61*46</f>
        <v>2806</v>
      </c>
      <c r="G35" s="19">
        <f>ROUND(E35*F35,2)</f>
        <v>5412774</v>
      </c>
      <c r="H35" s="64">
        <f>ROUNDUP(G35*(10/184),0)</f>
        <v>294173</v>
      </c>
      <c r="I35" s="64">
        <f>G35-H35</f>
        <v>5118601</v>
      </c>
      <c r="J35" s="53" t="s">
        <v>88</v>
      </c>
    </row>
    <row r="36" spans="2:10" ht="13.5" thickBot="1" x14ac:dyDescent="0.35">
      <c r="B36" s="44" t="s">
        <v>82</v>
      </c>
      <c r="C36" s="47"/>
      <c r="D36" s="45"/>
      <c r="E36" s="45"/>
      <c r="F36" s="46"/>
      <c r="G36" s="13">
        <f>SUM(G35:G35)</f>
        <v>5412774</v>
      </c>
      <c r="H36" s="13">
        <f>SUM(H35:H35)</f>
        <v>294173</v>
      </c>
      <c r="I36" s="13">
        <f>SUM(I35:I35)</f>
        <v>5118601</v>
      </c>
      <c r="J36" s="50"/>
    </row>
    <row r="37" spans="2:10" ht="13.5" thickBot="1" x14ac:dyDescent="0.35">
      <c r="B37" s="82" t="s">
        <v>56</v>
      </c>
      <c r="C37" s="83"/>
      <c r="D37" s="83"/>
      <c r="E37" s="83"/>
      <c r="F37" s="84"/>
      <c r="G37" s="30">
        <f>G36</f>
        <v>5412774</v>
      </c>
      <c r="H37" s="30">
        <f>H36</f>
        <v>294173</v>
      </c>
      <c r="I37" s="30">
        <f>I36</f>
        <v>5118601</v>
      </c>
      <c r="J37" s="52"/>
    </row>
    <row r="38" spans="2:10" ht="78.5" thickBot="1" x14ac:dyDescent="0.35">
      <c r="B38" s="26" t="s">
        <v>92</v>
      </c>
      <c r="C38" s="48" t="s">
        <v>53</v>
      </c>
      <c r="D38" s="54" t="s">
        <v>28</v>
      </c>
      <c r="E38" s="10">
        <f>G37</f>
        <v>5412774</v>
      </c>
      <c r="F38" s="11">
        <v>0.4</v>
      </c>
      <c r="G38" s="21">
        <f>ROUND(E38*F38,2)</f>
        <v>2165109.6</v>
      </c>
      <c r="H38" s="67">
        <f>ROUND(H35*F38,2)</f>
        <v>117669.2</v>
      </c>
      <c r="I38" s="67">
        <f>G38-H38</f>
        <v>2047440.4000000001</v>
      </c>
      <c r="J38" s="53" t="s">
        <v>79</v>
      </c>
    </row>
    <row r="39" spans="2:10" ht="13.5" thickBot="1" x14ac:dyDescent="0.35">
      <c r="B39" s="44" t="s">
        <v>62</v>
      </c>
      <c r="C39" s="47"/>
      <c r="D39" s="45"/>
      <c r="E39" s="45"/>
      <c r="F39" s="46"/>
      <c r="G39" s="13">
        <f>SUM(G38:G38)</f>
        <v>2165109.6</v>
      </c>
      <c r="H39" s="13">
        <f>SUM(H38:H38)</f>
        <v>117669.2</v>
      </c>
      <c r="I39" s="13">
        <f>SUM(I38:I38)</f>
        <v>2047440.4000000001</v>
      </c>
      <c r="J39" s="50"/>
    </row>
    <row r="40" spans="2:10" ht="13.5" thickBot="1" x14ac:dyDescent="0.35">
      <c r="B40" s="82" t="s">
        <v>45</v>
      </c>
      <c r="C40" s="83"/>
      <c r="D40" s="83"/>
      <c r="E40" s="83"/>
      <c r="F40" s="84"/>
      <c r="G40" s="30">
        <f>G39</f>
        <v>2165109.6</v>
      </c>
      <c r="H40" s="30">
        <f t="shared" ref="H40:I40" si="1">H39</f>
        <v>117669.2</v>
      </c>
      <c r="I40" s="30">
        <f t="shared" si="1"/>
        <v>2047440.4000000001</v>
      </c>
      <c r="J40" s="31"/>
    </row>
    <row r="41" spans="2:10" ht="18" thickBot="1" x14ac:dyDescent="0.35">
      <c r="B41" s="79" t="s">
        <v>86</v>
      </c>
      <c r="C41" s="80"/>
      <c r="D41" s="80"/>
      <c r="E41" s="80"/>
      <c r="F41" s="81"/>
      <c r="G41" s="12">
        <f>G37+G40</f>
        <v>7577883.5999999996</v>
      </c>
      <c r="H41" s="12">
        <f>H37+H40</f>
        <v>411842.2</v>
      </c>
      <c r="I41" s="12">
        <f>I37+I40</f>
        <v>7166041.4000000004</v>
      </c>
      <c r="J41" s="38"/>
    </row>
    <row r="42" spans="2:10" ht="13.5" x14ac:dyDescent="0.35">
      <c r="B42" s="69" t="s">
        <v>65</v>
      </c>
      <c r="C42" s="18"/>
    </row>
    <row r="44" spans="2:10" ht="15.5" x14ac:dyDescent="0.35">
      <c r="B44" s="73" t="s">
        <v>67</v>
      </c>
      <c r="E44" s="4"/>
    </row>
    <row r="45" spans="2:10" ht="13.5" thickBot="1" x14ac:dyDescent="0.35"/>
    <row r="46" spans="2:10" ht="23" thickBot="1" x14ac:dyDescent="0.5">
      <c r="B46" s="101" t="s">
        <v>66</v>
      </c>
      <c r="C46" s="102"/>
      <c r="D46" s="102"/>
      <c r="E46" s="102"/>
      <c r="F46" s="102"/>
      <c r="G46" s="102"/>
      <c r="H46" s="102"/>
      <c r="I46" s="102"/>
      <c r="J46" s="103"/>
    </row>
    <row r="47" spans="2:10" ht="19.5" customHeight="1" x14ac:dyDescent="0.3">
      <c r="B47" s="15" t="s">
        <v>43</v>
      </c>
      <c r="C47" s="76" t="s">
        <v>84</v>
      </c>
      <c r="D47" s="77"/>
      <c r="E47" s="77"/>
      <c r="F47" s="77"/>
      <c r="G47" s="77"/>
      <c r="H47" s="77"/>
      <c r="I47" s="77"/>
      <c r="J47" s="78"/>
    </row>
    <row r="48" spans="2:10" ht="44" customHeight="1" x14ac:dyDescent="0.3">
      <c r="B48" s="16" t="s">
        <v>35</v>
      </c>
      <c r="C48" s="86" t="s">
        <v>71</v>
      </c>
      <c r="D48" s="87"/>
      <c r="E48" s="87"/>
      <c r="F48" s="87"/>
      <c r="G48" s="87"/>
      <c r="H48" s="87"/>
      <c r="I48" s="87"/>
      <c r="J48" s="88"/>
    </row>
    <row r="49" spans="2:10" ht="20" customHeight="1" thickBot="1" x14ac:dyDescent="0.35">
      <c r="B49" s="27" t="s">
        <v>44</v>
      </c>
      <c r="C49" s="89" t="s">
        <v>85</v>
      </c>
      <c r="D49" s="90"/>
      <c r="E49" s="90"/>
      <c r="F49" s="90"/>
      <c r="G49" s="90"/>
      <c r="H49" s="90"/>
      <c r="I49" s="90"/>
      <c r="J49" s="91"/>
    </row>
    <row r="50" spans="2:10" ht="36" customHeight="1" x14ac:dyDescent="0.3">
      <c r="B50" s="17" t="s">
        <v>10</v>
      </c>
      <c r="C50" s="17" t="s">
        <v>7</v>
      </c>
      <c r="D50" s="28" t="s">
        <v>6</v>
      </c>
      <c r="E50" s="28" t="s">
        <v>5</v>
      </c>
      <c r="F50" s="28" t="s">
        <v>4</v>
      </c>
      <c r="G50" s="29" t="s">
        <v>23</v>
      </c>
      <c r="H50" s="62" t="s">
        <v>64</v>
      </c>
      <c r="I50" s="62" t="s">
        <v>63</v>
      </c>
      <c r="J50" s="40" t="s">
        <v>27</v>
      </c>
    </row>
    <row r="51" spans="2:10" ht="24.5" customHeight="1" thickBot="1" x14ac:dyDescent="0.35">
      <c r="B51" s="39" t="s">
        <v>75</v>
      </c>
      <c r="C51" s="42" t="s">
        <v>3</v>
      </c>
      <c r="D51" s="56" t="s">
        <v>29</v>
      </c>
      <c r="E51" s="3">
        <v>1929</v>
      </c>
      <c r="F51" s="74">
        <v>5612</v>
      </c>
      <c r="G51" s="19">
        <f>ROUND(E51*F51,2)</f>
        <v>10825548</v>
      </c>
      <c r="H51" s="64">
        <f>ROUNDUP(G51*(10/184),0)</f>
        <v>588345</v>
      </c>
      <c r="I51" s="64">
        <f>G51-H51</f>
        <v>10237203</v>
      </c>
      <c r="J51" s="49" t="s">
        <v>76</v>
      </c>
    </row>
    <row r="52" spans="2:10" ht="13.5" thickBot="1" x14ac:dyDescent="0.35">
      <c r="B52" s="44" t="s">
        <v>82</v>
      </c>
      <c r="C52" s="47"/>
      <c r="D52" s="45"/>
      <c r="E52" s="45"/>
      <c r="F52" s="46"/>
      <c r="G52" s="13">
        <f>SUM(G51:G51)</f>
        <v>10825548</v>
      </c>
      <c r="H52" s="13">
        <f>SUM(H51:H51)</f>
        <v>588345</v>
      </c>
      <c r="I52" s="13">
        <f>SUM(I51:I51)</f>
        <v>10237203</v>
      </c>
      <c r="J52" s="50"/>
    </row>
    <row r="53" spans="2:10" ht="13.5" thickBot="1" x14ac:dyDescent="0.35">
      <c r="B53" s="82" t="s">
        <v>56</v>
      </c>
      <c r="C53" s="83"/>
      <c r="D53" s="83"/>
      <c r="E53" s="83"/>
      <c r="F53" s="84"/>
      <c r="G53" s="30">
        <f>G52</f>
        <v>10825548</v>
      </c>
      <c r="H53" s="30">
        <f>H52</f>
        <v>588345</v>
      </c>
      <c r="I53" s="30">
        <f>I52</f>
        <v>10237203</v>
      </c>
      <c r="J53" s="52"/>
    </row>
    <row r="54" spans="2:10" ht="78.5" thickBot="1" x14ac:dyDescent="0.35">
      <c r="B54" s="26" t="s">
        <v>92</v>
      </c>
      <c r="C54" s="48" t="s">
        <v>53</v>
      </c>
      <c r="D54" s="54" t="s">
        <v>28</v>
      </c>
      <c r="E54" s="10">
        <f>G53</f>
        <v>10825548</v>
      </c>
      <c r="F54" s="11">
        <v>0.4</v>
      </c>
      <c r="G54" s="21">
        <f>ROUND(E54*F54,2)</f>
        <v>4330219.2</v>
      </c>
      <c r="H54" s="67">
        <f>ROUND(H51*F54,2)</f>
        <v>235338</v>
      </c>
      <c r="I54" s="67">
        <f>G54-H54</f>
        <v>4094881.2</v>
      </c>
      <c r="J54" s="53" t="s">
        <v>79</v>
      </c>
    </row>
    <row r="55" spans="2:10" ht="13.5" thickBot="1" x14ac:dyDescent="0.35">
      <c r="B55" s="44" t="s">
        <v>62</v>
      </c>
      <c r="C55" s="47"/>
      <c r="D55" s="45"/>
      <c r="E55" s="45"/>
      <c r="F55" s="46"/>
      <c r="G55" s="13">
        <f>SUM(G54:G54)</f>
        <v>4330219.2</v>
      </c>
      <c r="H55" s="13">
        <f>SUM(H54:H54)</f>
        <v>235338</v>
      </c>
      <c r="I55" s="13">
        <f>SUM(I54:I54)</f>
        <v>4094881.2</v>
      </c>
      <c r="J55" s="50"/>
    </row>
    <row r="56" spans="2:10" ht="13.5" thickBot="1" x14ac:dyDescent="0.35">
      <c r="B56" s="82" t="s">
        <v>45</v>
      </c>
      <c r="C56" s="83"/>
      <c r="D56" s="83"/>
      <c r="E56" s="83"/>
      <c r="F56" s="84"/>
      <c r="G56" s="30">
        <f>G55</f>
        <v>4330219.2</v>
      </c>
      <c r="H56" s="30">
        <f>H55</f>
        <v>235338</v>
      </c>
      <c r="I56" s="30">
        <f t="shared" ref="I56" si="2">I55</f>
        <v>4094881.2</v>
      </c>
      <c r="J56" s="31"/>
    </row>
    <row r="57" spans="2:10" ht="18" thickBot="1" x14ac:dyDescent="0.35">
      <c r="B57" s="79" t="s">
        <v>86</v>
      </c>
      <c r="C57" s="80"/>
      <c r="D57" s="80"/>
      <c r="E57" s="80"/>
      <c r="F57" s="81"/>
      <c r="G57" s="12">
        <f>G53+G56</f>
        <v>15155767.199999999</v>
      </c>
      <c r="H57" s="12">
        <f>H53+H56</f>
        <v>823683</v>
      </c>
      <c r="I57" s="12">
        <f>I53+I56</f>
        <v>14332084.199999999</v>
      </c>
      <c r="J57" s="38"/>
    </row>
    <row r="58" spans="2:10" ht="13.5" x14ac:dyDescent="0.35">
      <c r="B58" s="69" t="s">
        <v>65</v>
      </c>
      <c r="C58" s="18"/>
    </row>
    <row r="59" spans="2:10" ht="13.5" thickBot="1" x14ac:dyDescent="0.35"/>
    <row r="60" spans="2:10" ht="18" thickBot="1" x14ac:dyDescent="0.35">
      <c r="B60" s="107" t="s">
        <v>58</v>
      </c>
      <c r="C60" s="108"/>
      <c r="D60" s="108"/>
      <c r="E60" s="108"/>
      <c r="F60" s="108"/>
      <c r="G60" s="14">
        <f>G25+G41+G57</f>
        <v>45467301.599999994</v>
      </c>
      <c r="H60" s="32"/>
      <c r="I60" s="32"/>
      <c r="J60" s="32"/>
    </row>
    <row r="61" spans="2:10" ht="13.5" thickBot="1" x14ac:dyDescent="0.35">
      <c r="H61" s="68"/>
      <c r="I61" s="68"/>
    </row>
    <row r="62" spans="2:10" ht="18" thickBot="1" x14ac:dyDescent="0.35">
      <c r="B62" s="113" t="s">
        <v>0</v>
      </c>
      <c r="C62" s="114"/>
      <c r="D62" s="114"/>
      <c r="E62" s="114"/>
      <c r="F62" s="114"/>
      <c r="G62" s="33">
        <f>G60+'Rozpočet_partner XX'!G116+'Rozpočet_partner YY'!G116</f>
        <v>45467301.599999994</v>
      </c>
      <c r="H62" s="32"/>
      <c r="I62" s="32"/>
    </row>
    <row r="63" spans="2:10" ht="13.5" thickBot="1" x14ac:dyDescent="0.35"/>
    <row r="64" spans="2:10" ht="15" x14ac:dyDescent="0.3">
      <c r="B64" s="109" t="s">
        <v>36</v>
      </c>
      <c r="C64" s="110"/>
      <c r="D64" s="111"/>
      <c r="E64" s="111"/>
      <c r="F64" s="111"/>
      <c r="G64" s="112"/>
      <c r="H64" s="23"/>
      <c r="I64" s="23"/>
      <c r="J64" s="23"/>
    </row>
    <row r="65" spans="2:10" ht="15.5" x14ac:dyDescent="0.35">
      <c r="B65" s="115" t="s">
        <v>37</v>
      </c>
      <c r="C65" s="116"/>
      <c r="D65" s="117"/>
      <c r="E65" s="117"/>
      <c r="F65" s="117"/>
      <c r="G65" s="34">
        <f>G60</f>
        <v>45467301.599999994</v>
      </c>
      <c r="H65" s="24"/>
      <c r="I65" s="24"/>
      <c r="J65" s="24"/>
    </row>
    <row r="66" spans="2:10" ht="15.5" x14ac:dyDescent="0.35">
      <c r="B66" s="115" t="s">
        <v>38</v>
      </c>
      <c r="C66" s="116"/>
      <c r="D66" s="117"/>
      <c r="E66" s="117"/>
      <c r="F66" s="117"/>
      <c r="G66" s="34"/>
      <c r="H66" s="24"/>
      <c r="I66" s="24"/>
      <c r="J66" s="24"/>
    </row>
    <row r="67" spans="2:10" ht="15.5" x14ac:dyDescent="0.35">
      <c r="B67" s="115" t="s">
        <v>39</v>
      </c>
      <c r="C67" s="116"/>
      <c r="D67" s="117"/>
      <c r="E67" s="117">
        <v>0</v>
      </c>
      <c r="F67" s="117"/>
      <c r="G67" s="35">
        <v>0</v>
      </c>
      <c r="H67" s="25"/>
      <c r="I67" s="25"/>
      <c r="J67" s="25"/>
    </row>
    <row r="68" spans="2:10" ht="15.5" x14ac:dyDescent="0.35">
      <c r="B68" s="115" t="s">
        <v>40</v>
      </c>
      <c r="C68" s="116"/>
      <c r="D68" s="117"/>
      <c r="E68" s="117">
        <f>E65*E67</f>
        <v>0</v>
      </c>
      <c r="F68" s="117"/>
      <c r="G68" s="34">
        <f>G65*G67</f>
        <v>0</v>
      </c>
      <c r="H68" s="24"/>
      <c r="I68" s="24"/>
      <c r="J68" s="24"/>
    </row>
    <row r="69" spans="2:10" ht="16" thickBot="1" x14ac:dyDescent="0.4">
      <c r="B69" s="104" t="s">
        <v>41</v>
      </c>
      <c r="C69" s="105"/>
      <c r="D69" s="106"/>
      <c r="E69" s="106">
        <f>E65-E68</f>
        <v>0</v>
      </c>
      <c r="F69" s="106"/>
      <c r="G69" s="36">
        <f>G65-G68</f>
        <v>45467301.599999994</v>
      </c>
      <c r="H69" s="24"/>
      <c r="I69" s="24"/>
      <c r="J69" s="24"/>
    </row>
    <row r="70" spans="2:10" ht="15.5" x14ac:dyDescent="0.35">
      <c r="B70" s="73" t="s">
        <v>67</v>
      </c>
      <c r="E70" s="4"/>
    </row>
  </sheetData>
  <mergeCells count="31">
    <mergeCell ref="B67:F67"/>
    <mergeCell ref="B68:F68"/>
    <mergeCell ref="B69:F69"/>
    <mergeCell ref="B57:F57"/>
    <mergeCell ref="B60:F60"/>
    <mergeCell ref="B62:F62"/>
    <mergeCell ref="B64:G64"/>
    <mergeCell ref="B65:F65"/>
    <mergeCell ref="B66:F66"/>
    <mergeCell ref="B56:F56"/>
    <mergeCell ref="B40:F40"/>
    <mergeCell ref="B41:F41"/>
    <mergeCell ref="B46:J46"/>
    <mergeCell ref="C47:J47"/>
    <mergeCell ref="C48:J48"/>
    <mergeCell ref="C49:J49"/>
    <mergeCell ref="B53:F53"/>
    <mergeCell ref="B37:F37"/>
    <mergeCell ref="B21:F21"/>
    <mergeCell ref="B24:F24"/>
    <mergeCell ref="B25:F25"/>
    <mergeCell ref="C31:J31"/>
    <mergeCell ref="C32:J32"/>
    <mergeCell ref="C33:J33"/>
    <mergeCell ref="B30:J30"/>
    <mergeCell ref="C17:J17"/>
    <mergeCell ref="C2:J2"/>
    <mergeCell ref="B3:J11"/>
    <mergeCell ref="B14:J14"/>
    <mergeCell ref="C15:J15"/>
    <mergeCell ref="C16:J16"/>
  </mergeCells>
  <dataValidations count="1">
    <dataValidation type="decimal" operator="lessThanOrEqual" allowBlank="1" showInputMessage="1" showErrorMessage="1" sqref="F22 F38 F54">
      <formula1>0.4</formula1>
    </dataValidation>
  </dataValidations>
  <printOptions horizontalCentered="1"/>
  <pageMargins left="0.7" right="0.7" top="0.75" bottom="0.75" header="0.3" footer="0.3"/>
  <pageSetup paperSize="9" scale="71" fitToHeight="0" orientation="landscape" r:id="rId1"/>
  <headerFooter>
    <oddHeader xml:space="preserve">&amp;RPríloha Zámeru národného projektu </oddHeader>
  </headerFooter>
  <rowBreaks count="2" manualBreakCount="2">
    <brk id="29" min="1" max="9" man="1"/>
    <brk id="45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zoznam'!$B$2:$B$30</xm:f>
          </x14:formula1>
          <xm:sqref>C19:C20 C35:C36 C51:C52 C22:C23 C38:C39 C54:C55</xm:sqref>
        </x14:dataValidation>
        <x14:dataValidation type="list" allowBlank="1" showInputMessage="1" showErrorMessage="1">
          <x14:formula1>
            <xm:f>'pomocný zoznam'!$B$35:$B$43</xm:f>
          </x14:formula1>
          <xm:sqref>D19:D20 D35:D36 D51:D52 D22:D23 D38:D39 D54:D55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45"/>
  <sheetViews>
    <sheetView view="pageBreakPreview" zoomScale="85" zoomScaleNormal="71" zoomScaleSheetLayoutView="85" zoomScalePageLayoutView="90" workbookViewId="0">
      <selection activeCell="B15" sqref="B15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85"/>
      <c r="D2" s="85"/>
      <c r="E2" s="85"/>
      <c r="F2" s="85"/>
      <c r="G2" s="85"/>
      <c r="H2" s="85"/>
      <c r="I2" s="85"/>
      <c r="J2" s="85"/>
    </row>
    <row r="3" spans="2:10" x14ac:dyDescent="0.3">
      <c r="B3" s="92"/>
      <c r="C3" s="93"/>
      <c r="D3" s="93"/>
      <c r="E3" s="93"/>
      <c r="F3" s="93"/>
      <c r="G3" s="93"/>
      <c r="H3" s="93"/>
      <c r="I3" s="93"/>
      <c r="J3" s="94"/>
    </row>
    <row r="4" spans="2:10" x14ac:dyDescent="0.3">
      <c r="B4" s="95"/>
      <c r="C4" s="96"/>
      <c r="D4" s="96"/>
      <c r="E4" s="96"/>
      <c r="F4" s="96"/>
      <c r="G4" s="96"/>
      <c r="H4" s="96"/>
      <c r="I4" s="96"/>
      <c r="J4" s="97"/>
    </row>
    <row r="5" spans="2:10" x14ac:dyDescent="0.3">
      <c r="B5" s="95"/>
      <c r="C5" s="96"/>
      <c r="D5" s="96"/>
      <c r="E5" s="96"/>
      <c r="F5" s="96"/>
      <c r="G5" s="96"/>
      <c r="H5" s="96"/>
      <c r="I5" s="96"/>
      <c r="J5" s="97"/>
    </row>
    <row r="6" spans="2:10" x14ac:dyDescent="0.3">
      <c r="B6" s="95"/>
      <c r="C6" s="96"/>
      <c r="D6" s="96"/>
      <c r="E6" s="96"/>
      <c r="F6" s="96"/>
      <c r="G6" s="96"/>
      <c r="H6" s="96"/>
      <c r="I6" s="96"/>
      <c r="J6" s="97"/>
    </row>
    <row r="7" spans="2:10" x14ac:dyDescent="0.3">
      <c r="B7" s="95"/>
      <c r="C7" s="96"/>
      <c r="D7" s="96"/>
      <c r="E7" s="96"/>
      <c r="F7" s="96"/>
      <c r="G7" s="96"/>
      <c r="H7" s="96"/>
      <c r="I7" s="96"/>
      <c r="J7" s="97"/>
    </row>
    <row r="8" spans="2:10" x14ac:dyDescent="0.3">
      <c r="B8" s="95"/>
      <c r="C8" s="96"/>
      <c r="D8" s="96"/>
      <c r="E8" s="96"/>
      <c r="F8" s="96"/>
      <c r="G8" s="96"/>
      <c r="H8" s="96"/>
      <c r="I8" s="96"/>
      <c r="J8" s="97"/>
    </row>
    <row r="9" spans="2:10" x14ac:dyDescent="0.3">
      <c r="B9" s="95"/>
      <c r="C9" s="96"/>
      <c r="D9" s="96"/>
      <c r="E9" s="96"/>
      <c r="F9" s="96"/>
      <c r="G9" s="96"/>
      <c r="H9" s="96"/>
      <c r="I9" s="96"/>
      <c r="J9" s="97"/>
    </row>
    <row r="10" spans="2:10" x14ac:dyDescent="0.3">
      <c r="B10" s="95"/>
      <c r="C10" s="96"/>
      <c r="D10" s="96"/>
      <c r="E10" s="96"/>
      <c r="F10" s="96"/>
      <c r="G10" s="96"/>
      <c r="H10" s="96"/>
      <c r="I10" s="96"/>
      <c r="J10" s="97"/>
    </row>
    <row r="11" spans="2:10" x14ac:dyDescent="0.3">
      <c r="B11" s="98"/>
      <c r="C11" s="99"/>
      <c r="D11" s="99"/>
      <c r="E11" s="99"/>
      <c r="F11" s="99"/>
      <c r="G11" s="99"/>
      <c r="H11" s="99"/>
      <c r="I11" s="99"/>
      <c r="J11" s="100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01" t="s">
        <v>69</v>
      </c>
      <c r="C14" s="102"/>
      <c r="D14" s="102"/>
      <c r="E14" s="102"/>
      <c r="F14" s="102"/>
      <c r="G14" s="102"/>
      <c r="H14" s="102"/>
      <c r="I14" s="102"/>
      <c r="J14" s="103"/>
    </row>
    <row r="15" spans="2:10" ht="15.5" customHeight="1" x14ac:dyDescent="0.3">
      <c r="B15" s="15" t="s">
        <v>43</v>
      </c>
      <c r="C15" s="76"/>
      <c r="D15" s="77"/>
      <c r="E15" s="77"/>
      <c r="F15" s="77"/>
      <c r="G15" s="77"/>
      <c r="H15" s="77"/>
      <c r="I15" s="77"/>
      <c r="J15" s="78"/>
    </row>
    <row r="16" spans="2:10" ht="49" customHeight="1" x14ac:dyDescent="0.3">
      <c r="B16" s="16" t="s">
        <v>35</v>
      </c>
      <c r="C16" s="86"/>
      <c r="D16" s="87"/>
      <c r="E16" s="87"/>
      <c r="F16" s="87"/>
      <c r="G16" s="87"/>
      <c r="H16" s="87"/>
      <c r="I16" s="87"/>
      <c r="J16" s="88"/>
    </row>
    <row r="17" spans="2:10" ht="33.5" customHeight="1" thickBot="1" x14ac:dyDescent="0.35">
      <c r="B17" s="27" t="s">
        <v>44</v>
      </c>
      <c r="C17" s="89"/>
      <c r="D17" s="90"/>
      <c r="E17" s="90"/>
      <c r="F17" s="90"/>
      <c r="G17" s="90"/>
      <c r="H17" s="90"/>
      <c r="I17" s="90"/>
      <c r="J17" s="91"/>
    </row>
    <row r="18" spans="2:10" ht="42.7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62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62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62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82" t="s">
        <v>56</v>
      </c>
      <c r="C28" s="83"/>
      <c r="D28" s="83"/>
      <c r="E28" s="83"/>
      <c r="F28" s="84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62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82" t="s">
        <v>45</v>
      </c>
      <c r="C32" s="83"/>
      <c r="D32" s="83"/>
      <c r="E32" s="83"/>
      <c r="F32" s="84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79" t="s">
        <v>57</v>
      </c>
      <c r="C33" s="80"/>
      <c r="D33" s="80"/>
      <c r="E33" s="80"/>
      <c r="F33" s="81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65</v>
      </c>
      <c r="C34" s="18"/>
    </row>
    <row r="35" spans="2:10" ht="13.5" thickBot="1" x14ac:dyDescent="0.35"/>
    <row r="36" spans="2:10" ht="29.5" customHeight="1" thickBot="1" x14ac:dyDescent="0.35">
      <c r="B36" s="107" t="s">
        <v>59</v>
      </c>
      <c r="C36" s="108"/>
      <c r="D36" s="108"/>
      <c r="E36" s="108"/>
      <c r="F36" s="108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109" t="s">
        <v>42</v>
      </c>
      <c r="C38" s="110"/>
      <c r="D38" s="111"/>
      <c r="E38" s="111"/>
      <c r="F38" s="111"/>
      <c r="G38" s="112"/>
      <c r="H38" s="23"/>
      <c r="I38" s="23"/>
      <c r="J38" s="23"/>
    </row>
    <row r="39" spans="2:10" ht="15.5" x14ac:dyDescent="0.35">
      <c r="B39" s="115" t="s">
        <v>37</v>
      </c>
      <c r="C39" s="116"/>
      <c r="D39" s="117"/>
      <c r="E39" s="117"/>
      <c r="F39" s="117"/>
      <c r="G39" s="34">
        <f>G36</f>
        <v>0</v>
      </c>
      <c r="H39" s="24"/>
      <c r="I39" s="24"/>
      <c r="J39" s="24"/>
    </row>
    <row r="40" spans="2:10" ht="15.5" customHeight="1" x14ac:dyDescent="0.35">
      <c r="B40" s="115" t="s">
        <v>38</v>
      </c>
      <c r="C40" s="116"/>
      <c r="D40" s="117"/>
      <c r="E40" s="117"/>
      <c r="F40" s="117"/>
      <c r="G40" s="34"/>
      <c r="H40" s="24"/>
      <c r="I40" s="24"/>
      <c r="J40" s="24"/>
    </row>
    <row r="41" spans="2:10" ht="15.5" customHeight="1" x14ac:dyDescent="0.35">
      <c r="B41" s="115" t="s">
        <v>39</v>
      </c>
      <c r="C41" s="116"/>
      <c r="D41" s="117"/>
      <c r="E41" s="117">
        <v>0</v>
      </c>
      <c r="F41" s="117"/>
      <c r="G41" s="35">
        <v>0</v>
      </c>
      <c r="H41" s="25"/>
      <c r="I41" s="25"/>
      <c r="J41" s="25"/>
    </row>
    <row r="42" spans="2:10" ht="15.5" customHeight="1" x14ac:dyDescent="0.35">
      <c r="B42" s="115" t="s">
        <v>40</v>
      </c>
      <c r="C42" s="116"/>
      <c r="D42" s="117"/>
      <c r="E42" s="117">
        <f>E39*E41</f>
        <v>0</v>
      </c>
      <c r="F42" s="117"/>
      <c r="G42" s="34">
        <f>G39*G41</f>
        <v>0</v>
      </c>
      <c r="H42" s="24"/>
      <c r="I42" s="24"/>
      <c r="J42" s="24"/>
    </row>
    <row r="43" spans="2:10" ht="16" customHeight="1" thickBot="1" x14ac:dyDescent="0.4">
      <c r="B43" s="104" t="s">
        <v>41</v>
      </c>
      <c r="C43" s="105"/>
      <c r="D43" s="106"/>
      <c r="E43" s="106">
        <f>E39-E42</f>
        <v>0</v>
      </c>
      <c r="F43" s="106"/>
      <c r="G43" s="36">
        <f>G39-G42</f>
        <v>0</v>
      </c>
      <c r="H43" s="24"/>
      <c r="I43" s="24"/>
      <c r="J43" s="24"/>
    </row>
    <row r="44" spans="2:10" ht="16" customHeight="1" x14ac:dyDescent="0.35">
      <c r="B44" s="71"/>
      <c r="C44" s="71"/>
      <c r="D44" s="72"/>
      <c r="E44" s="72"/>
      <c r="F44" s="72"/>
      <c r="G44" s="24"/>
      <c r="H44" s="24"/>
      <c r="I44" s="24"/>
      <c r="J44" s="24"/>
    </row>
    <row r="45" spans="2:10" ht="15.5" x14ac:dyDescent="0.35">
      <c r="B45" s="73" t="s">
        <v>67</v>
      </c>
      <c r="E45" s="4"/>
    </row>
  </sheetData>
  <mergeCells count="16">
    <mergeCell ref="B39:F39"/>
    <mergeCell ref="B40:F40"/>
    <mergeCell ref="B41:F41"/>
    <mergeCell ref="B42:F42"/>
    <mergeCell ref="B43:F43"/>
    <mergeCell ref="B28:F28"/>
    <mergeCell ref="B32:F32"/>
    <mergeCell ref="B33:F33"/>
    <mergeCell ref="B36:F36"/>
    <mergeCell ref="B38:G38"/>
    <mergeCell ref="C17:J17"/>
    <mergeCell ref="C2:J2"/>
    <mergeCell ref="B3:J11"/>
    <mergeCell ref="B14:J14"/>
    <mergeCell ref="C15:J15"/>
    <mergeCell ref="C16:J16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45"/>
  <sheetViews>
    <sheetView view="pageBreakPreview" zoomScale="85" zoomScaleNormal="71" zoomScaleSheetLayoutView="85" zoomScalePageLayoutView="90" workbookViewId="0">
      <selection activeCell="B15" sqref="B15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85"/>
      <c r="D2" s="85"/>
      <c r="E2" s="85"/>
      <c r="F2" s="85"/>
      <c r="G2" s="85"/>
      <c r="H2" s="85"/>
      <c r="I2" s="85"/>
      <c r="J2" s="85"/>
    </row>
    <row r="3" spans="2:10" x14ac:dyDescent="0.3">
      <c r="B3" s="92"/>
      <c r="C3" s="93"/>
      <c r="D3" s="93"/>
      <c r="E3" s="93"/>
      <c r="F3" s="93"/>
      <c r="G3" s="93"/>
      <c r="H3" s="93"/>
      <c r="I3" s="93"/>
      <c r="J3" s="94"/>
    </row>
    <row r="4" spans="2:10" x14ac:dyDescent="0.3">
      <c r="B4" s="95"/>
      <c r="C4" s="96"/>
      <c r="D4" s="96"/>
      <c r="E4" s="96"/>
      <c r="F4" s="96"/>
      <c r="G4" s="96"/>
      <c r="H4" s="96"/>
      <c r="I4" s="96"/>
      <c r="J4" s="97"/>
    </row>
    <row r="5" spans="2:10" x14ac:dyDescent="0.3">
      <c r="B5" s="95"/>
      <c r="C5" s="96"/>
      <c r="D5" s="96"/>
      <c r="E5" s="96"/>
      <c r="F5" s="96"/>
      <c r="G5" s="96"/>
      <c r="H5" s="96"/>
      <c r="I5" s="96"/>
      <c r="J5" s="97"/>
    </row>
    <row r="6" spans="2:10" x14ac:dyDescent="0.3">
      <c r="B6" s="95"/>
      <c r="C6" s="96"/>
      <c r="D6" s="96"/>
      <c r="E6" s="96"/>
      <c r="F6" s="96"/>
      <c r="G6" s="96"/>
      <c r="H6" s="96"/>
      <c r="I6" s="96"/>
      <c r="J6" s="97"/>
    </row>
    <row r="7" spans="2:10" x14ac:dyDescent="0.3">
      <c r="B7" s="95"/>
      <c r="C7" s="96"/>
      <c r="D7" s="96"/>
      <c r="E7" s="96"/>
      <c r="F7" s="96"/>
      <c r="G7" s="96"/>
      <c r="H7" s="96"/>
      <c r="I7" s="96"/>
      <c r="J7" s="97"/>
    </row>
    <row r="8" spans="2:10" x14ac:dyDescent="0.3">
      <c r="B8" s="95"/>
      <c r="C8" s="96"/>
      <c r="D8" s="96"/>
      <c r="E8" s="96"/>
      <c r="F8" s="96"/>
      <c r="G8" s="96"/>
      <c r="H8" s="96"/>
      <c r="I8" s="96"/>
      <c r="J8" s="97"/>
    </row>
    <row r="9" spans="2:10" x14ac:dyDescent="0.3">
      <c r="B9" s="95"/>
      <c r="C9" s="96"/>
      <c r="D9" s="96"/>
      <c r="E9" s="96"/>
      <c r="F9" s="96"/>
      <c r="G9" s="96"/>
      <c r="H9" s="96"/>
      <c r="I9" s="96"/>
      <c r="J9" s="97"/>
    </row>
    <row r="10" spans="2:10" x14ac:dyDescent="0.3">
      <c r="B10" s="95"/>
      <c r="C10" s="96"/>
      <c r="D10" s="96"/>
      <c r="E10" s="96"/>
      <c r="F10" s="96"/>
      <c r="G10" s="96"/>
      <c r="H10" s="96"/>
      <c r="I10" s="96"/>
      <c r="J10" s="97"/>
    </row>
    <row r="11" spans="2:10" x14ac:dyDescent="0.3">
      <c r="B11" s="98"/>
      <c r="C11" s="99"/>
      <c r="D11" s="99"/>
      <c r="E11" s="99"/>
      <c r="F11" s="99"/>
      <c r="G11" s="99"/>
      <c r="H11" s="99"/>
      <c r="I11" s="99"/>
      <c r="J11" s="100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01" t="s">
        <v>68</v>
      </c>
      <c r="C14" s="102"/>
      <c r="D14" s="102"/>
      <c r="E14" s="102"/>
      <c r="F14" s="102"/>
      <c r="G14" s="102"/>
      <c r="H14" s="102"/>
      <c r="I14" s="102"/>
      <c r="J14" s="103"/>
    </row>
    <row r="15" spans="2:10" ht="15.5" customHeight="1" x14ac:dyDescent="0.3">
      <c r="B15" s="15" t="s">
        <v>43</v>
      </c>
      <c r="C15" s="76"/>
      <c r="D15" s="77"/>
      <c r="E15" s="77"/>
      <c r="F15" s="77"/>
      <c r="G15" s="77"/>
      <c r="H15" s="77"/>
      <c r="I15" s="77"/>
      <c r="J15" s="78"/>
    </row>
    <row r="16" spans="2:10" ht="49" customHeight="1" x14ac:dyDescent="0.3">
      <c r="B16" s="16" t="s">
        <v>35</v>
      </c>
      <c r="C16" s="86"/>
      <c r="D16" s="87"/>
      <c r="E16" s="87"/>
      <c r="F16" s="87"/>
      <c r="G16" s="87"/>
      <c r="H16" s="87"/>
      <c r="I16" s="87"/>
      <c r="J16" s="88"/>
    </row>
    <row r="17" spans="2:10" ht="33.5" customHeight="1" thickBot="1" x14ac:dyDescent="0.35">
      <c r="B17" s="27" t="s">
        <v>44</v>
      </c>
      <c r="C17" s="89"/>
      <c r="D17" s="90"/>
      <c r="E17" s="90"/>
      <c r="F17" s="90"/>
      <c r="G17" s="90"/>
      <c r="H17" s="90"/>
      <c r="I17" s="90"/>
      <c r="J17" s="91"/>
    </row>
    <row r="18" spans="2:10" ht="42.7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62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62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62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82" t="s">
        <v>56</v>
      </c>
      <c r="C28" s="83"/>
      <c r="D28" s="83"/>
      <c r="E28" s="83"/>
      <c r="F28" s="84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62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82" t="s">
        <v>45</v>
      </c>
      <c r="C32" s="83"/>
      <c r="D32" s="83"/>
      <c r="E32" s="83"/>
      <c r="F32" s="84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79" t="s">
        <v>57</v>
      </c>
      <c r="C33" s="80"/>
      <c r="D33" s="80"/>
      <c r="E33" s="80"/>
      <c r="F33" s="81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65</v>
      </c>
      <c r="C34" s="18"/>
    </row>
    <row r="35" spans="2:10" ht="13.5" thickBot="1" x14ac:dyDescent="0.35"/>
    <row r="36" spans="2:10" ht="29.5" customHeight="1" thickBot="1" x14ac:dyDescent="0.35">
      <c r="B36" s="107" t="s">
        <v>59</v>
      </c>
      <c r="C36" s="108"/>
      <c r="D36" s="108"/>
      <c r="E36" s="108"/>
      <c r="F36" s="108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109" t="s">
        <v>42</v>
      </c>
      <c r="C38" s="110"/>
      <c r="D38" s="111"/>
      <c r="E38" s="111"/>
      <c r="F38" s="111"/>
      <c r="G38" s="112"/>
      <c r="H38" s="23"/>
      <c r="I38" s="23"/>
      <c r="J38" s="23"/>
    </row>
    <row r="39" spans="2:10" ht="15.5" x14ac:dyDescent="0.35">
      <c r="B39" s="115" t="s">
        <v>37</v>
      </c>
      <c r="C39" s="116"/>
      <c r="D39" s="117"/>
      <c r="E39" s="117"/>
      <c r="F39" s="117"/>
      <c r="G39" s="34">
        <f>G36</f>
        <v>0</v>
      </c>
      <c r="H39" s="24"/>
      <c r="I39" s="24"/>
      <c r="J39" s="24"/>
    </row>
    <row r="40" spans="2:10" ht="15.5" customHeight="1" x14ac:dyDescent="0.35">
      <c r="B40" s="115" t="s">
        <v>38</v>
      </c>
      <c r="C40" s="116"/>
      <c r="D40" s="117"/>
      <c r="E40" s="117"/>
      <c r="F40" s="117"/>
      <c r="G40" s="34"/>
      <c r="H40" s="24"/>
      <c r="I40" s="24"/>
      <c r="J40" s="24"/>
    </row>
    <row r="41" spans="2:10" ht="15.5" customHeight="1" x14ac:dyDescent="0.35">
      <c r="B41" s="115" t="s">
        <v>39</v>
      </c>
      <c r="C41" s="116"/>
      <c r="D41" s="117"/>
      <c r="E41" s="117">
        <v>0</v>
      </c>
      <c r="F41" s="117"/>
      <c r="G41" s="35">
        <v>0</v>
      </c>
      <c r="H41" s="25"/>
      <c r="I41" s="25"/>
      <c r="J41" s="25"/>
    </row>
    <row r="42" spans="2:10" ht="15.5" customHeight="1" x14ac:dyDescent="0.35">
      <c r="B42" s="115" t="s">
        <v>40</v>
      </c>
      <c r="C42" s="116"/>
      <c r="D42" s="117"/>
      <c r="E42" s="117">
        <f>E39*E41</f>
        <v>0</v>
      </c>
      <c r="F42" s="117"/>
      <c r="G42" s="34">
        <f>G39*G41</f>
        <v>0</v>
      </c>
      <c r="H42" s="24"/>
      <c r="I42" s="24"/>
      <c r="J42" s="24"/>
    </row>
    <row r="43" spans="2:10" ht="16" customHeight="1" thickBot="1" x14ac:dyDescent="0.4">
      <c r="B43" s="104" t="s">
        <v>41</v>
      </c>
      <c r="C43" s="105"/>
      <c r="D43" s="106"/>
      <c r="E43" s="106">
        <f>E39-E42</f>
        <v>0</v>
      </c>
      <c r="F43" s="106"/>
      <c r="G43" s="36">
        <f>G39-G42</f>
        <v>0</v>
      </c>
      <c r="H43" s="24"/>
      <c r="I43" s="24"/>
      <c r="J43" s="24"/>
    </row>
    <row r="44" spans="2:10" ht="16" customHeight="1" x14ac:dyDescent="0.35">
      <c r="B44" s="71"/>
      <c r="C44" s="71"/>
      <c r="D44" s="72"/>
      <c r="E44" s="72"/>
      <c r="F44" s="72"/>
      <c r="G44" s="24"/>
      <c r="H44" s="24"/>
      <c r="I44" s="24"/>
      <c r="J44" s="24"/>
    </row>
    <row r="45" spans="2:10" ht="15.5" x14ac:dyDescent="0.35">
      <c r="B45" s="73" t="s">
        <v>67</v>
      </c>
      <c r="E45" s="4"/>
    </row>
  </sheetData>
  <mergeCells count="16">
    <mergeCell ref="B40:F40"/>
    <mergeCell ref="B41:F41"/>
    <mergeCell ref="B42:F42"/>
    <mergeCell ref="B43:F43"/>
    <mergeCell ref="B28:F28"/>
    <mergeCell ref="B32:F32"/>
    <mergeCell ref="B33:F33"/>
    <mergeCell ref="B36:F36"/>
    <mergeCell ref="B38:G38"/>
    <mergeCell ref="B39:F39"/>
    <mergeCell ref="C17:J17"/>
    <mergeCell ref="C2:J2"/>
    <mergeCell ref="B3:J11"/>
    <mergeCell ref="B14:J14"/>
    <mergeCell ref="C15:J15"/>
    <mergeCell ref="C16:J16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3"/>
  <sheetViews>
    <sheetView workbookViewId="0">
      <selection activeCell="E47" sqref="E47"/>
    </sheetView>
  </sheetViews>
  <sheetFormatPr defaultColWidth="8.7265625" defaultRowHeight="13" x14ac:dyDescent="0.3"/>
  <cols>
    <col min="1" max="16384" width="8.7265625" style="6"/>
  </cols>
  <sheetData>
    <row r="2" spans="2:2" x14ac:dyDescent="0.3">
      <c r="B2" s="5" t="s">
        <v>11</v>
      </c>
    </row>
    <row r="3" spans="2:2" x14ac:dyDescent="0.3">
      <c r="B3" s="5" t="s">
        <v>12</v>
      </c>
    </row>
    <row r="4" spans="2:2" x14ac:dyDescent="0.3">
      <c r="B4" s="5" t="s">
        <v>13</v>
      </c>
    </row>
    <row r="5" spans="2:2" x14ac:dyDescent="0.3">
      <c r="B5" s="5" t="s">
        <v>60</v>
      </c>
    </row>
    <row r="6" spans="2:2" x14ac:dyDescent="0.3">
      <c r="B6" s="5" t="s">
        <v>14</v>
      </c>
    </row>
    <row r="7" spans="2:2" x14ac:dyDescent="0.3">
      <c r="B7" s="5" t="s">
        <v>15</v>
      </c>
    </row>
    <row r="8" spans="2:2" x14ac:dyDescent="0.3">
      <c r="B8" s="5" t="s">
        <v>61</v>
      </c>
    </row>
    <row r="9" spans="2:2" x14ac:dyDescent="0.3">
      <c r="B9" s="5" t="s">
        <v>16</v>
      </c>
    </row>
    <row r="10" spans="2:2" x14ac:dyDescent="0.3">
      <c r="B10" s="5" t="s">
        <v>2</v>
      </c>
    </row>
    <row r="11" spans="2:2" x14ac:dyDescent="0.3">
      <c r="B11" s="5" t="s">
        <v>17</v>
      </c>
    </row>
    <row r="12" spans="2:2" x14ac:dyDescent="0.3">
      <c r="B12" s="5" t="s">
        <v>18</v>
      </c>
    </row>
    <row r="13" spans="2:2" x14ac:dyDescent="0.3">
      <c r="B13" s="5" t="s">
        <v>19</v>
      </c>
    </row>
    <row r="14" spans="2:2" x14ac:dyDescent="0.3">
      <c r="B14" s="5" t="s">
        <v>20</v>
      </c>
    </row>
    <row r="15" spans="2:2" x14ac:dyDescent="0.3">
      <c r="B15" s="5" t="s">
        <v>8</v>
      </c>
    </row>
    <row r="16" spans="2:2" x14ac:dyDescent="0.3">
      <c r="B16" s="5" t="s">
        <v>1</v>
      </c>
    </row>
    <row r="17" spans="2:2" x14ac:dyDescent="0.3">
      <c r="B17" s="5" t="s">
        <v>3</v>
      </c>
    </row>
    <row r="18" spans="2:2" x14ac:dyDescent="0.3">
      <c r="B18" s="5" t="s">
        <v>9</v>
      </c>
    </row>
    <row r="19" spans="2:2" x14ac:dyDescent="0.3">
      <c r="B19" s="5" t="s">
        <v>21</v>
      </c>
    </row>
    <row r="20" spans="2:2" x14ac:dyDescent="0.3">
      <c r="B20" s="5" t="s">
        <v>22</v>
      </c>
    </row>
    <row r="21" spans="2:2" x14ac:dyDescent="0.3">
      <c r="B21" s="5" t="s">
        <v>46</v>
      </c>
    </row>
    <row r="22" spans="2:2" x14ac:dyDescent="0.3">
      <c r="B22" s="5" t="s">
        <v>47</v>
      </c>
    </row>
    <row r="23" spans="2:2" x14ac:dyDescent="0.3">
      <c r="B23" s="5" t="s">
        <v>48</v>
      </c>
    </row>
    <row r="24" spans="2:2" x14ac:dyDescent="0.3">
      <c r="B24" s="5" t="s">
        <v>49</v>
      </c>
    </row>
    <row r="25" spans="2:2" x14ac:dyDescent="0.3">
      <c r="B25" s="5" t="s">
        <v>50</v>
      </c>
    </row>
    <row r="26" spans="2:2" x14ac:dyDescent="0.3">
      <c r="B26" s="5" t="s">
        <v>51</v>
      </c>
    </row>
    <row r="27" spans="2:2" x14ac:dyDescent="0.3">
      <c r="B27" s="5" t="s">
        <v>52</v>
      </c>
    </row>
    <row r="28" spans="2:2" x14ac:dyDescent="0.3">
      <c r="B28" s="6" t="s">
        <v>53</v>
      </c>
    </row>
    <row r="29" spans="2:2" x14ac:dyDescent="0.3">
      <c r="B29" s="6" t="s">
        <v>54</v>
      </c>
    </row>
    <row r="30" spans="2:2" x14ac:dyDescent="0.3">
      <c r="B30" s="6" t="s">
        <v>55</v>
      </c>
    </row>
    <row r="35" spans="2:2" x14ac:dyDescent="0.3">
      <c r="B35" s="5" t="s">
        <v>24</v>
      </c>
    </row>
    <row r="36" spans="2:2" x14ac:dyDescent="0.3">
      <c r="B36" s="5" t="s">
        <v>25</v>
      </c>
    </row>
    <row r="37" spans="2:2" x14ac:dyDescent="0.3">
      <c r="B37" s="5" t="s">
        <v>26</v>
      </c>
    </row>
    <row r="38" spans="2:2" x14ac:dyDescent="0.3">
      <c r="B38" s="5" t="s">
        <v>28</v>
      </c>
    </row>
    <row r="39" spans="2:2" x14ac:dyDescent="0.3">
      <c r="B39" s="5" t="s">
        <v>29</v>
      </c>
    </row>
    <row r="40" spans="2:2" x14ac:dyDescent="0.3">
      <c r="B40" s="5" t="s">
        <v>30</v>
      </c>
    </row>
    <row r="41" spans="2:2" x14ac:dyDescent="0.3">
      <c r="B41" s="5" t="s">
        <v>31</v>
      </c>
    </row>
    <row r="42" spans="2:2" x14ac:dyDescent="0.3">
      <c r="B42" s="5" t="s">
        <v>32</v>
      </c>
    </row>
    <row r="43" spans="2:2" x14ac:dyDescent="0.3">
      <c r="B43" s="5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6</vt:i4>
      </vt:variant>
    </vt:vector>
  </HeadingPairs>
  <TitlesOfParts>
    <vt:vector size="14" baseType="lpstr">
      <vt:lpstr>Rozpočet_žiadateľ</vt:lpstr>
      <vt:lpstr>Rozpočet_žiadateľ_rozdelený</vt:lpstr>
      <vt:lpstr>Rozpočet_partner XX</vt:lpstr>
      <vt:lpstr>Rozpočet_partner YY</vt:lpstr>
      <vt:lpstr>pomocný zoznam</vt:lpstr>
      <vt:lpstr>Hárok1</vt:lpstr>
      <vt:lpstr>Hárok2</vt:lpstr>
      <vt:lpstr>Hárok3</vt:lpstr>
      <vt:lpstr>'Rozpočet_partner XX'!Názvy_tlače</vt:lpstr>
      <vt:lpstr>'Rozpočet_partner YY'!Názvy_tlače</vt:lpstr>
      <vt:lpstr>'Rozpočet_partner XX'!Oblasť_tlače</vt:lpstr>
      <vt:lpstr>'Rozpočet_partner YY'!Oblasť_tlače</vt:lpstr>
      <vt:lpstr>Rozpočet_žiadateľ!Oblasť_tlače</vt:lpstr>
      <vt:lpstr>Rozpočet_žiadateľ_rozdelený!Oblasť_tlače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Pecho Daniel</cp:lastModifiedBy>
  <cp:lastPrinted>2023-04-14T09:34:21Z</cp:lastPrinted>
  <dcterms:created xsi:type="dcterms:W3CDTF">2015-06-18T13:20:51Z</dcterms:created>
  <dcterms:modified xsi:type="dcterms:W3CDTF">2023-05-05T12:30:59Z</dcterms:modified>
</cp:coreProperties>
</file>