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ento_zošit" defaultThemeVersion="124226"/>
  <bookViews>
    <workbookView xWindow="0" yWindow="0" windowWidth="17436" windowHeight="9060"/>
  </bookViews>
  <sheets>
    <sheet name="HMG 2024 - v 1.0" sheetId="1" r:id="rId1"/>
  </sheets>
  <definedNames>
    <definedName name="_xlnm._FilterDatabase" localSheetId="0" hidden="1">'HMG 2024 - v 1.0'!$A$5:$Q$186</definedName>
    <definedName name="_xlnm.Print_Titles" localSheetId="0">'HMG 2024 - v 1.0'!$1:$5</definedName>
    <definedName name="_xlnm.Print_Area" localSheetId="0">'HMG 2024 - v 1.0'!$A$1:$R$187</definedName>
  </definedNames>
  <calcPr calcId="162913"/>
</workbook>
</file>

<file path=xl/calcChain.xml><?xml version="1.0" encoding="utf-8"?>
<calcChain xmlns="http://schemas.openxmlformats.org/spreadsheetml/2006/main">
  <c r="F162" i="1" l="1"/>
  <c r="F148" i="1"/>
  <c r="F77" i="1"/>
  <c r="F75" i="1"/>
  <c r="F72" i="1"/>
  <c r="F17" i="1"/>
  <c r="F15" i="1"/>
  <c r="F13" i="1"/>
  <c r="F12" i="1"/>
  <c r="F11" i="1"/>
  <c r="F10" i="1"/>
  <c r="F7" i="1"/>
</calcChain>
</file>

<file path=xl/sharedStrings.xml><?xml version="1.0" encoding="utf-8"?>
<sst xmlns="http://schemas.openxmlformats.org/spreadsheetml/2006/main" count="2809" uniqueCount="802">
  <si>
    <t>Oprávnené územie</t>
  </si>
  <si>
    <t>Participatívna príprava výzvy</t>
  </si>
  <si>
    <t>Zameranie výzvy*</t>
  </si>
  <si>
    <t>4Q/2024</t>
  </si>
  <si>
    <t>1Q/2024</t>
  </si>
  <si>
    <t>Indikatívna výška finančných prostriedkov určených výzvu (zdroj EÚ)</t>
  </si>
  <si>
    <t>Predpokladaný termín vyhlásenia výzvy</t>
  </si>
  <si>
    <t>Predpokladaný termín uzavretia výzvy</t>
  </si>
  <si>
    <t>Predkladateľ harmonogramu (pracovný stĺpec)</t>
  </si>
  <si>
    <t>Fond</t>
  </si>
  <si>
    <t>Oblasť zamerania</t>
  </si>
  <si>
    <t>Podblasť zamerania</t>
  </si>
  <si>
    <t>Sprostredkovateľský orgán /vyhlasovateľ výzvy</t>
  </si>
  <si>
    <t xml:space="preserve">Oprávnení žiadatelia </t>
  </si>
  <si>
    <t>Špecifický cieľ (kód)</t>
  </si>
  <si>
    <t>Špecifický cieľ názov</t>
  </si>
  <si>
    <t>PRACOVNÉ STĹPCE (nezverejňuje sa)</t>
  </si>
  <si>
    <t>2Q/2024</t>
  </si>
  <si>
    <t>Verzia č. 1.0</t>
  </si>
  <si>
    <t>Rozdelenie alokácie na opatrenia a IÚS/UMR</t>
  </si>
  <si>
    <t>Na kalendárny rok 2024</t>
  </si>
  <si>
    <t>3Q/2024</t>
  </si>
  <si>
    <t>Lepšie využívanie údajov</t>
  </si>
  <si>
    <t>1. Zavedenie systematického manažmentu údajov
2. Čistenie údajov a dosiahnutie vyššej kvality údajov
3. Realizácia dátovej integrácie na centrálnu integračnú platformu (IS CSRÚ) za účelom poskytovania údajov
3.2: Vyhlásenie referenčných údajov
4. Realizácia dátovej integrácie na centrálnu integračnú platformu (IS CSRÚ) za účelom konzumovania údajov 
5. Automatizované publikovanie otvorených údajov 
6. Sprístupnenie údajov na analytické účely
7. Zavedenie manažmentu osobných údajov pre službu „moje dáta“
8. Vybudovanie nového zdrojového registra alebo strojovo-spracovateľného objektu evidencie
9. Vytvorenie rezortnej integračnej platformy pre konsolidáciu interných systémov inštitúcie
10. Rozvoj informačných systémov z pohľadu bezpečnosti a GDPR (právo dotknutej osoby na prístup k údajom)
11. Legislatívna analýza údajov inštitúcie verejnej správy</t>
  </si>
  <si>
    <t>MV SR (NP)</t>
  </si>
  <si>
    <t>Bratislavský samosprávny kraj, 
Trnavský samosprávny kraj, 
Nitriansky samosprávny kraj, 
Trenčiansky samosprávny kraj, 
Žilinský samosprávny kraj,
Banskobystrický samosprávny kraj,
Prešovský samosprávny kraj,
Košický samosprávny kraj</t>
  </si>
  <si>
    <t>RSO1.2</t>
  </si>
  <si>
    <t>Využívanie prínosov digitalizácie pre občanov, podniky, výskumné organizácie a orgány verejnej správy</t>
  </si>
  <si>
    <t>nie</t>
  </si>
  <si>
    <t>MIRRI SR</t>
  </si>
  <si>
    <t>MIRRI SR - sekcia SIPI</t>
  </si>
  <si>
    <t>EFRR</t>
  </si>
  <si>
    <t>Vzdelávanie, veda, výskum, inovácie</t>
  </si>
  <si>
    <t>digitálna transformácia</t>
  </si>
  <si>
    <t>SmartHUB – Upgrade jednotných pracovísk</t>
  </si>
  <si>
    <t>Inovatívne verejné obstarávanie</t>
  </si>
  <si>
    <t>MIRRI SR a Úrad pre verejné obstarávanie (NP)</t>
  </si>
  <si>
    <t>Trnavský samosprávny kraj, 
Nitriansky samosprávny kraj, 
Trenčiansky samosprávny kraj, 
Žilinský samosprávny kraj,
Banskobystrický samosprávny kraj,
Prešovský samosprávny kraj,
Košický samosprávny kraj</t>
  </si>
  <si>
    <t>Implementácia najmodernejších technológií na zvýšenie odolnosti základnej služby pred kybernetickými hrozbami, vrátane boja proti kybernetickej kriminalite a podpory inovatívnych produktov a služieb až po úroveň TRL 9.</t>
  </si>
  <si>
    <t>otvorená výzva</t>
  </si>
  <si>
    <t>áno</t>
  </si>
  <si>
    <t>Preventívna a reaktívna úprava informačných systémov verejnej správy pre implementáciu európskej a národnej legislatívy</t>
  </si>
  <si>
    <t>Posúdenie preventívnej alebo reaktívnej potreby úpravy informačného systému s cieľom implementovať legislatívne zmeny vyplývajúce z právnych noriem Európskej únie a Slovenskej republiky a dopadom na služby e-Governmentu.</t>
  </si>
  <si>
    <t>Zabezpečenie odstrihnutia centrálnych IS od externých zariadení a komponentov za účelom stať sa  platformovo nezávislým.</t>
  </si>
  <si>
    <t>MIRRI/NASES/OVM so zriadeným bezpečnostným dohľadovým centrom (NP)</t>
  </si>
  <si>
    <t xml:space="preserve">Dofinancovanie úspešných subjektov z priamo riadených programov EÚ - testovacie a experimentálne zariadenia </t>
  </si>
  <si>
    <t>konkrétny subjekt, ktorý uspel vo výzve z priamo riadeného programu Digitálna Európa</t>
  </si>
  <si>
    <t>Podpora digitálnej ekonomiky RIS3</t>
  </si>
  <si>
    <t xml:space="preserve">Dofinancovanie úspešných subjektov z priamo riadených programov EÚ </t>
  </si>
  <si>
    <t>Dofinancovanie úspešného projektov, ktoré získali granty z prostriedkov priamo riadeného programov Digitálna Európa, Horizont a Nástroja na prepájanie Európy.</t>
  </si>
  <si>
    <t>Podpora výskumu a vývoja v oblasti digitálnej transformácie Slovenska (RIS3).</t>
  </si>
  <si>
    <t>Podpora využívania inovatívnych foriem, nástrojov a procesov verejného obstarávania pre riešenia inteligentných miest a regiónov</t>
  </si>
  <si>
    <t>Budovanie testovacieho a experimentálneho zariadenia pre využívanie umelej inteligencie v zdravotníctve.</t>
  </si>
  <si>
    <t>Rozvoj technologického a hardvérového vybavenia bezpečnostných dohľadových centi</t>
  </si>
  <si>
    <t xml:space="preserve">Podpora implementácie digitálneho úradu </t>
  </si>
  <si>
    <t xml:space="preserve">Dosiahnutie určitého stavu vyjadreného štandardom pre úroveň informatizácie úradu, riadenia údajov, interných procesov a IT služieb pre interných používateľov. </t>
  </si>
  <si>
    <t>IT firmy</t>
  </si>
  <si>
    <t xml:space="preserve">Inovatívne IT riešenia najmä v oblasti zdravotníctva a školstva. </t>
  </si>
  <si>
    <t>MS SR (NP)</t>
  </si>
  <si>
    <t>Vytvorenie nového informačného systému slúžiaceho pre zber, spracovanie a vyhodnocovanie rezortných štatistických údajov.</t>
  </si>
  <si>
    <t>Podpora v oblasti KIB na regionálnej úrovni</t>
  </si>
  <si>
    <t xml:space="preserve">Rozvoj úrovne kybernetickej a informačnej bezpečnosti pre zdravotnícke zariadenia. </t>
  </si>
  <si>
    <t>Rekonštrukcia a dobudovanie prvkov kritickej infraštruktúry.</t>
  </si>
  <si>
    <t>Zvýšenie zabezpečenia funkčnosti, integrity a kontinuity činnosti prvku s cieľom predísť, odvrátiť alebo zmierniť hrozbu jeho narušenia alebo zničenia.</t>
  </si>
  <si>
    <t>Podpora tvorby siete Test labov pre posilenie inovačného ekosystému pre tvorbu, implementáciu a škálovanie / replikovanie inovatívnych riešení</t>
  </si>
  <si>
    <t>Podpora tvorby siete Test labov:</t>
  </si>
  <si>
    <t>Projekty a aktivity inteligentných miest a regiónov na medzinárodnej, národnej, regionálnej a lokálnej úrovni</t>
  </si>
  <si>
    <t>Aktivity zamerané na rozvoj prostredia pre zber, spracovanie, analytické a agregované využitie dát samosprávou a tvorby nových dát, najmä z inovatívnych riešení nad rámec konvenčnej agendy samospráv.</t>
  </si>
  <si>
    <t>a) obce (zákon 369/1990 Zb. o obecnom zriadení) vrátane nimi zriadených organizácií,
b) vyššie územné celky (302/2001 Z.z. o samospráve VÚC) vrátane nimi zriadených organizácií,
c) podniky,
d) vysoké školy, SAV, VaV organizácie;
e) inštitucionalizované klastrové organizácie,
f) mimovládne organizácie, 
g) záujmové združenia právnických osôb, ktoré budú aktivity realizovať v prostredí obcí.</t>
  </si>
  <si>
    <t>Trenčiansky samosprávny kraj
Trnavský samosprávny kraj, 
Nitriansky samosprávny kraj, 
Žilinský samosprávny kraj,
Banskobystrický samosprávny kraj,
Prešovský samosprávny kraj,
Košický samosprávny kraj</t>
  </si>
  <si>
    <t>Podpora rozvoja špecifických digitálnych zručností pre potreby plnenia cieľov Stratégie výskumu a inovácií pre inteligentnú špecializáciu SR  (SK RIS3 2021+) prostredníctvom vyhlásenia najmä dopytovo-orientovaných výziev</t>
  </si>
  <si>
    <t>RSO1.4</t>
  </si>
  <si>
    <t>Rozvoj zručností pre inteligentnú špecializáciu, priemyselnú transformáciu a podnikanie</t>
  </si>
  <si>
    <t>Podpora rozvoja špecifických digitálnych zručností pre potreby plnenia cieľov Stratégie výskumu a inovácií pre inteligentnú špecializáciu SR  v MSP.</t>
  </si>
  <si>
    <t>Podpora rozvoja digitálnych zručností zamestnancov verejnej správy s ohľadom na domény RIS3</t>
  </si>
  <si>
    <t>"Pilotný projekt - Podpora digitálnej pripojiteľnosti vo vybranom regióne" *</t>
  </si>
  <si>
    <t>Podpora digitálnej pripojiteľnosti vo vybranom regióne.</t>
  </si>
  <si>
    <t xml:space="preserve">Podpora digitálnej pripojiteľnosti </t>
  </si>
  <si>
    <t>RSO1.5</t>
  </si>
  <si>
    <t>Sociálne vouchre</t>
  </si>
  <si>
    <t xml:space="preserve">Poukážková schéma na dátové pripojenie pre sociálne znevýhodnené skupiny </t>
  </si>
  <si>
    <t>Podpora digitálnej pripojiteľnosti vo vybraných regiónoch</t>
  </si>
  <si>
    <t>Pokrytie „bielych adries/domácnosti“  vo vybraných regiónoch.</t>
  </si>
  <si>
    <t>n/a</t>
  </si>
  <si>
    <t>IÚI_MRR - 14.000.00,- €
IÚI_VRR - 1.500.000,- €
UMR_MRR - 45.000.000,-€
UMR_VRR - 4.500.000,- €</t>
  </si>
  <si>
    <t xml:space="preserve">
Podpora rozvoja tvorby, spracovania, využívania a prepájania dát v rámci verejnej správy, najmä rozvoja dátových platforiem a súvisiacich nástrojov s pridanou hodnotou pre inteligentné rozhodovanie, plánovanie a správu</t>
  </si>
  <si>
    <t xml:space="preserve">Podpora rozvoja tvorby, spracovania, využívania a prepájania dát v rámci verejnej správy cez:
-  dátové platformy, GIS, IoT riešenia a využitie údajov a/alebo analytických výstupov z nich priamo na rozhodovanie, plánovanie a/alebo riadenie; 
-  sprístupnenie údajov na analytické účely;
-  automatizovanú tvorbu, spracovanie a zverejňovanie otvorených údajov a analytických výstupov;
-  využitie a integráciu získaných údajov  v rámci existujúcich/zavedených dátových platforiem;
-  kompozíciu elektronických služieb do zjednodušených životných situácií,
-  zavedenie inovatívnych elektronických služieb VS pre občanov a podnikateľov;
-  zavedenie inovatívnych služieb a aplikácií pre zvyšovanie kvality života, ekologickosti, bezpečnosti, odolnosti a udržateľnosti obcí, miest a regiónov;
-  podporu budovania a rozširovania inteligentných systémov riadenia, monitorovania, prediktívnej údržby a prevencie.
</t>
  </si>
  <si>
    <t xml:space="preserve">
Trnavský samosprávny kraj, 
Nitriansky samosprávny kraj, 
Trenčiansky samosprávny kraj, 
Žilinský samosprávny kraj,
Banskobystrický samosprávny kraj,
Prešovský samosprávny kraj,
Košický samosprávny kraj</t>
  </si>
  <si>
    <t>poskytovatelia sietí elektronických komunikácií  (DOV)</t>
  </si>
  <si>
    <t>subjekty verejnej správy (DOV)</t>
  </si>
  <si>
    <t>Subjekty verejnej správy (DOV)</t>
  </si>
  <si>
    <t>MIRRI SR/prevádzkovatelia KI (DOV)</t>
  </si>
  <si>
    <t>Podnikateľské subjekty,   výskumné inštitúcie (DOV)</t>
  </si>
  <si>
    <t>konkrétne subjekty, ktorý uspeli vo výzve z priamo riadeného programu Digitálna Európa (DOV)</t>
  </si>
  <si>
    <t>Podnikateľský sektor, akademický sektor,  ostatné profesijné inštitúcie (DOV)</t>
  </si>
  <si>
    <t xml:space="preserve">Verejná a štátna správa (DOV) </t>
  </si>
  <si>
    <t>zaostávajúce OVM (malé úrady) (DOV)</t>
  </si>
  <si>
    <t>podnikateľské subjekty (DOV)</t>
  </si>
  <si>
    <t>Poskytovatelia zdravotnej starostlivosti súkromní aj štátni (DOV)</t>
  </si>
  <si>
    <t>orgány verejnej moci (DOV)</t>
  </si>
  <si>
    <t>Vybudovanie Informačného systému Analytického centra Ministerstva spravodlivosti Slovenskej republiky (ISAC)</t>
  </si>
  <si>
    <t>Podpora desegregácie/Rovnosť príležitostí vo výchove a vzdelávaní</t>
  </si>
  <si>
    <t>príprava desegregačných plánov, tvorba štandardov desegregácie, vzdelávanie, usmerňovanie škôl</t>
  </si>
  <si>
    <t>NIVaM</t>
  </si>
  <si>
    <t>ESO4.6</t>
  </si>
  <si>
    <t>Podpora rovného prístupu, a to najmä znevýhodnených skupín, ku kvalitnému a inkluzívnemu vzdelávaniu a odbornej príprave a podpora ich úspešného ukončenia,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t>
  </si>
  <si>
    <t>MŠVVaŠ SR</t>
  </si>
  <si>
    <t>ESF+</t>
  </si>
  <si>
    <t>N/A</t>
  </si>
  <si>
    <t>Podpora nového systému hodnotenia kvality škôl a školských zariadení</t>
  </si>
  <si>
    <t>tvorba a overenie metodiky a manuálu hodnotenia škôl a školských zariadení, realizácia hodnotenia</t>
  </si>
  <si>
    <t>Štátna školská inšpekcia</t>
  </si>
  <si>
    <t>ESO4.5</t>
  </si>
  <si>
    <t>Zvýšenie kvality, inkluzívnosti a účinnosti systémov vzdelávania a odbornej prípravy,
ako aj ich relevantnosti z hľadiska trhu práce okrem iného prostredníctvom potvrdzovania výsledkov neformálneho
vzdelávania a informálneho učenia sa s cieľom podporiť nadobúdanie kľúčových kompetencií vrátane
podnikateľských a digitálnych zručností, a tiež prostredníctvom podpory zavádzania systémov duálnej odbornej
prípravy a učňovskej prípravy</t>
  </si>
  <si>
    <t xml:space="preserve">podpora kvality a dostupnosti poskytovanej starostlivosti v systéme poradenstva a prevencie </t>
  </si>
  <si>
    <t>Centrá poradenstva
a prevencie, Špecializované
centrá poradenstva
a prevencie (štátne)</t>
  </si>
  <si>
    <t>do vyčerpania alokácie</t>
  </si>
  <si>
    <t>RSO4.2</t>
  </si>
  <si>
    <t xml:space="preserve">Zlepšenie rovného prístupu k inkluzívnym a
kvalitným službám v oblasti vzdelávania,
odbornej prípravy a celoživotného
vzdelávania rozvíjaním dostupnej
infraštruktúry vrátane posilňovania
odolnosti pre dištančné a online
vzdelávanie a odbornú prípravu
</t>
  </si>
  <si>
    <t>Podpora základných zručností nízkokvalifikovaných cieľových skupín</t>
  </si>
  <si>
    <t>tvorba a realizácia programov, rozvoj kapacít</t>
  </si>
  <si>
    <t>vzdelávacie inštitúcie</t>
  </si>
  <si>
    <t>ESO4.7</t>
  </si>
  <si>
    <t>Podpora celoživotného vzdelávania, najmä flexibilných príležitostí na zvyšovanie
kvalifikácie a rekvalifikáciu pre všetkých s prihliadnutím na podnikateľské a digitálne zručnosti, lepšie predvídanie
zmien a nových požiadaviek na zručnosti na základe potrieb trhu práce, uľahčovanie kariérnych zmien a podpora
profesijnej mobility</t>
  </si>
  <si>
    <t>zručnosti</t>
  </si>
  <si>
    <t>Podpora gramotností na ZŠ</t>
  </si>
  <si>
    <t xml:space="preserve">rozvoj gramotností na základných školách </t>
  </si>
  <si>
    <t>základné školy</t>
  </si>
  <si>
    <t>Zvýšenie kvality, inkluzívnosti a účinnosti systémov vzdelávania a odbornej prípravy, ako aj ich relevantnosti z hľadiska trhu práce okrem iného prostredníctvom potvrdzovania výsledkov neformálneho vzdelávania a informálneho učenia sa s cieľom podporiť nadobúdanie kľúčových kompetencií vrátane podnikateľských a digitálnych zručností, a tiež prostredníctvom podpory zavádzania systémov duálnej odbornej prípravy a učňovskej prípravy</t>
  </si>
  <si>
    <t>Podpora gramotností na SŠ</t>
  </si>
  <si>
    <t xml:space="preserve">rozvoj gramotností na stredných školách </t>
  </si>
  <si>
    <t>stredné školy</t>
  </si>
  <si>
    <t>Zručnosti pre domény RIS3</t>
  </si>
  <si>
    <t>tvorba a/alebo inovácia študijných programov I-III stupňa VŠ, vrátane profesijne orientovaných bakalárskych študijných programov, v oblastiach rozvoja teoretickej (inovácia obsahu vzdelávania) a praktickej výuky (podpora materiálneho-technického zázemia)</t>
  </si>
  <si>
    <t>vysoké školy podľa § 2 ods. 2 písm. a) až c) zákona 131/2002 Z. z.</t>
  </si>
  <si>
    <t>Rozvoj zručností pre inteligentnú
špecializáciu, priemyselnú transformáciu
a podnikanie</t>
  </si>
  <si>
    <t>Štipendiá pre talentovaných študentov v prepojení na Plán obnovy a odolnosti SR</t>
  </si>
  <si>
    <t>poskytovanie štipendií talentovaným domácim a zahraničným študentom v súlade s RIS3 (pokračovanie podpory po ukončení financovania z Plánu obnovy a odolnosti SR)</t>
  </si>
  <si>
    <t>Výskumná agentúra</t>
  </si>
  <si>
    <t>Podpora center excelentnosti v prepojení na NP CEOVP</t>
  </si>
  <si>
    <t>skvalitnenie vzdelávania prostredníctvom vybavenia centier excelentnosti odborného vzdelávania</t>
  </si>
  <si>
    <t>Centrá excelentnosti</t>
  </si>
  <si>
    <t>Podpora získavania profesijných zručností ďalším vzdelávaním</t>
  </si>
  <si>
    <t>Podpora regionálnych centier podpory učiteľov v prepojení na Plán obnovy a odolnosti SR</t>
  </si>
  <si>
    <t>zriadovatelia regionálnych centier podpory učiteľov</t>
  </si>
  <si>
    <t xml:space="preserve">Revitalizácia zanedbaných a nevyužívaných území v intravilánoch sídiel </t>
  </si>
  <si>
    <t>Organizácie štátnej správy, vyššie územné celky, mestá, obce (subjekty verejnej správy)</t>
  </si>
  <si>
    <t xml:space="preserve">Bratislavský kraj </t>
  </si>
  <si>
    <t>RSO2.7</t>
  </si>
  <si>
    <t>Posilnenie ochrany a zachovania prírody, biodiverzity a zelenej infraštruktúry, a to aj v mestských oblastiach, a zníženie všetkých foriem znečistenia</t>
  </si>
  <si>
    <t>MD SR</t>
  </si>
  <si>
    <t>KF</t>
  </si>
  <si>
    <t>Životné prostredie</t>
  </si>
  <si>
    <t>Revitalizácia zanedbaných a nevyužívaných území</t>
  </si>
  <si>
    <t>Revitalizácia zanedbaných a nevyužívaných území v intravilánoch sídiel</t>
  </si>
  <si>
    <t>EFRR (MRR)</t>
  </si>
  <si>
    <t>Podpora rozvoja udržateľnej mobility mimo BSK (G alokácia MD SR)</t>
  </si>
  <si>
    <t>a) výstavba a modernizácia tratí dráhovej MHD vrátane prvkov preferencie;
b) obnova a modernizácia mobilných prostriedkov dráhovej MHD a vozidiel zabezpečujúcich MHD a prímestskú dopravu (autobusy na alternatívny pohon vrátane súvisiacej plniacej a nabíjacej infraštruktúry);
c) výstavba a modernizácia infraštruktúry VOD (napr. prestupných terminálov, zastávok a záchytných parkovísk, zavádzanie opatrení preferencie VOD);
d) vybudovanie a modernizácia technickej základne na správu vozidiel MHD;
e) zabezpečenie tarifných, informačných a dispečerských systémov;
f) predinvestičná a projektová príprava;</t>
  </si>
  <si>
    <t xml:space="preserve">a) mestá a obce, ktoré prevádzkujú dráhovú MHD alebo kde MHD zabezpečujú dopravné podniky so 100 % účasťou mesta ( napr. Košice, Prešov, Žilina a Banská Bystrica),
b) VÚC, mestá a obce, ktoré zabezpečujú dopravu na základe ZoDSVZ s dopravnou spoločnosťou,
c) mestá a obce s vlastníckym vzťahom k infraštruktúre VOD,
d) obchodné spoločnosti – dopravcovia vykonávajúci pravidelnú autobusovú dopravu pre obce, mestá a VÚC na základe ZoDSVZ,
e) Železnice Slovenskej republiky,
f) organizátori dopravy. organizácie zriadené samosprávnym krajom a/alebo mestom za účelom tvorby integrovaného dopravného systému (pozn. vzťahuje sa na subjekty vo vlastníctve objednávateľov dopravy)
</t>
  </si>
  <si>
    <t>RSO2.8</t>
  </si>
  <si>
    <t>Podpora udržateľnej multimodálnej mestskej mobility ako súčasti prechodu na hospodárstvo s nulovou bilanciou uhlíka</t>
  </si>
  <si>
    <t>Doprava</t>
  </si>
  <si>
    <t>mestská hromadná doprava</t>
  </si>
  <si>
    <t>Zabezpečenie modernizácie a rozvoja hlavných železničných tratí a uzlov (EFRR MRR)</t>
  </si>
  <si>
    <t>a) modernizácia, resp. renovácia železničných tratí (zlepšovanie vybraných technických parametrov železničnej dopravnej cesty, zvyšovanie kapacity, elektrifikácia tratí, dispečerizácia tratí) a kľúčových železničných uzlov;
b) modernizácia a výstavba infraštruktúry na kontrolu a prípravu vozidlového parku železničnej osobnej dopravy pre prevádzku v rámci služieb vo verejnom záujme;
c) implementácia Európskeho systému riadenia železničnej dopravy (ERTMS) vrátane staničného a traťového zabezpečovacieho zariadenia;
d) obnova staničných budov;
e) predinvestičná a projektová príprava.</t>
  </si>
  <si>
    <t>ŽSR (NP)
ZSSK (NP)</t>
  </si>
  <si>
    <t>RSO3.1</t>
  </si>
  <si>
    <t>Rozvoj udržateľnej, inteligentnej, bezpečnej a intermodálnej siete TEN-T odolnej proti zmene klímy</t>
  </si>
  <si>
    <t>železnice</t>
  </si>
  <si>
    <t>a) modernizácia, resp. renovácia železničných tratí (zlepšovanie vybraných technických parametrov železničnej dopravnej cesty, zvyšovanie kapacity, elektrifikácia tratí, dispečerizácia tratí) a kľúčových železničných uzlov;
b) modernizácia a výstavba infraštruktúry na kontrolu a prípravu vozidlového parku železničnej osobnej dopravy pre prevádzku v rámci služieb vo verejnom záujme;
c) implementácia Európskeho systému riadenia železničnej dopravy (ERTMS) vrátane staničného a traťového zabezpečovacieho zariadenia;
c) obnova staničných budov;
e) predinvestičná a projektová príprava.</t>
  </si>
  <si>
    <t>Zabezpečenie modernizácie a rozvoja hlavných železničných tratí a uzlov (EFRR VRR)</t>
  </si>
  <si>
    <t>a) modernizácia, resp. renovácia železničných tratí (zlepšovanie vybraných technických parametrov železničnej dopravnej cesty, zvyšovanie kapacity, elektrifikácia tratí, dispečerizácia tratí) a kľúčových železničných uzlov;
b) implementácia Európskeho systému riadenia železničnej dopravy (ERTMS) vrátane staničného a traťového zabezpečovacieho zariadenia;
c) obnova staničných budov;
d) predinvestičná a projektová príprava.</t>
  </si>
  <si>
    <t>ŽSR (NP)</t>
  </si>
  <si>
    <t>Bratislavsky samosprávny kraj</t>
  </si>
  <si>
    <t>EFRR (VRR)</t>
  </si>
  <si>
    <t>Zabezpečenie modernizácie a rozvoja regionálnych železničných tratí</t>
  </si>
  <si>
    <t xml:space="preserve">a) modernizácia a renovácia regionálnych železničných tratí (zlepšovanie vybraných technických parametrov železničnej dopravnej cesty, zvyšovanie kapacity, elektrifikácia tratí, dispečerizácia tratí);
b) obnova mobilných prostriedkov železničnej VOD;
c) železničná telematika;
d) zvyšovanie bezpečnosti na železničných priecestiach;
e) rekonštrukcia staničných budov;
f) predinvestičná a projektová príprava.
</t>
  </si>
  <si>
    <t>RSO3.2</t>
  </si>
  <si>
    <t>Rozvoj a posilňovanie udržateľnej, inteligentnej a intermodálnej vnútroštátnej, regionálnej a miestnej mobility odolnej proti zmene klímy vrátane zlepšeného prístupu k TEN-T a cezhraničnej mobility</t>
  </si>
  <si>
    <t>Zabezpečenie výstavby a modernizácie terminálov intermodálnej prepravy (EFRR)</t>
  </si>
  <si>
    <t>a) výstavba a modernizácia terminálov intermodálnej prepravy</t>
  </si>
  <si>
    <t>súkromní operátori pôsobiaci v intermodálnej preprave, ŽSR</t>
  </si>
  <si>
    <t>železnice (intermodálna preprava)</t>
  </si>
  <si>
    <t>Zabezpečenie výstavby a modernizácie terminálov intermodálnej prepravy (KF)</t>
  </si>
  <si>
    <t>Bratislavský samosprávny kraj</t>
  </si>
  <si>
    <t>Podpora výstavby nových úsekov diaľnic</t>
  </si>
  <si>
    <t>a) výstavba nových úsekov diaľnic a rýchlostných ciest (prioritne základnej siete TEN-T)</t>
  </si>
  <si>
    <t>NDS</t>
  </si>
  <si>
    <t>Bratislavský samospravny kraj;
Trnavský samosprávny kraj, 
Nitriansky samosprávny kraj, 
Trenčiansky samosprávny kraj, 
Žilinský samosprávny kraj,
Banskobystrický samosprávny kraj,
Prešovský samosprávny kraj,
Košický samosprávny kraj</t>
  </si>
  <si>
    <t>cesty</t>
  </si>
  <si>
    <t>Podpora rozvoja udržateľnej mobility mimo BSK</t>
  </si>
  <si>
    <t>a) výstavba a modernizácia tratí dráhovej MHD vrátane prvkov preferencie;
b) obnova a modernizácia mobilných prostriedkov dráhovej MHD a vozidiel zabezpečujúcich MHD a prímestskú dopravu (autobusy na alternatívny pohon vrátane súvisiacej plniacej a nabíjacej infraštruktúry);
c) výstavba a modernizácia infraštruktúry VOD (napr. prestupných terminálov, zastávok a záchytných parkovísk, zavádzanie opatrení preferencie VOD);
d) vybudovanie a modernizácia technickej základne na správu vozidiel MHD;
e) zabezpečenie tarifných, informačných a dispečerských systémov;
f) predinvestičná a projektová príprava.</t>
  </si>
  <si>
    <t>a) mestá a obce, ktoré prevádzkujú dráhovú MHD alebo kde MHD zabezpečujú dopravné podniky so 100 % účasťou mesta ( napr. Košice, Prešov, Žilina a Banská Bystrica),
b) VÚC, mestá a obce, ktoré zabezpečujú dopravu na základe ZoDSVZ s dopravnou spoločnosťou,
c) mestá a obce s vlastníckym vzťahom k infraštruktúre VOD,
d) obchodné spoločnosti – dopravcovia vykonávajúci pravidelnú autobusovú dopravu pre obce, mestá a VÚC na základe ZoDSVZ,
e) Železnice Slovenskej republiky,
f) organizátori dopravy. organizácie zriadené samosprávnym krajom a/alebo mestom za účelom tvorby integrovaného dopravného systému (pozn. vzťahuje sa na subjekty vo vlastníctve objednávateľov dopravy)</t>
  </si>
  <si>
    <t>EFRR
(MRR)</t>
  </si>
  <si>
    <t>490 500 000 €
(opatrenie 2.8.1) z toho: 
G (MD SR) = 140 500 000 €
IÚS = 160 000 000 €
UMR = 190 000 000 €</t>
  </si>
  <si>
    <t>Podpora rozvoja udržateľnej mobility BSK</t>
  </si>
  <si>
    <t>a) výstavba a modernizácia tratí dráhovej MHD vrátane prvkov preferencie;
b) výstavba a modernizácia napájacej infraštruktúry (meniarne, káblové vedenia a pod.);
c) obnova a modernizácia mobilných prostriedkov dráhovej MHD a vozidiel zabezpečujúcich MHD a prímestskú dopravu (autobusy na alternatívny pohon vrátane plniacej a nabíjacej infraštruktúry);
d) výstavba a modernizácia infraštruktúry VOD (napr. prestupných terminálov, zastávok a záchytných parkovísk, zavádzanie opatrení preferencie VOD);
e) vybudovanie a modernizácia technickej základne na správu vozidiel MHD;
f) zabezpečenie tarifných, informačných a dispečerských systémov;
g) predinvestičná a projektová príprava.</t>
  </si>
  <si>
    <t xml:space="preserve">a) Hlavné mesto SR Bratislava,
b) Bratislavský samosprávny kraj,
c) Dopravný podnik Bratislava, a. s.,
d) mestá a obce BSK, ktoré zabezpečujú dopravu na základe ZoDSVZ s dopravnou spoločnosťou,
e) obchodné spoločnosti – dopravcovia vykonávajúci pravidelnú autobusovú dopravu pre obce, mestá a VÚC na základe ZoDSVZ,
f) Železnice Slovenskej republiky,
g) organizátori dopravy. organizácie zriadené samosprávnym krajom a/alebo mestom za účelom tvorby integrovaného dopravného systému (pozn. vzťahuje sa na subjekty vo vlastníctve objednávateľov dopravy),
h) mestá a obce s vlastníckym vzťahom k infraštruktúre VOD
</t>
  </si>
  <si>
    <t xml:space="preserve">otvorená výzva
</t>
  </si>
  <si>
    <t>Znižovanie energetickej náročnosti bytových domov prostredníctvom implementácie finančného nástroja</t>
  </si>
  <si>
    <t>Štátny fond rozvoja bývania
(priame zazmluvnenie FN s alokáciou 416 550 000 eur )</t>
  </si>
  <si>
    <t>RSO2.1</t>
  </si>
  <si>
    <t>Podpora energetickej efektívnosti a znižovania emisií skleníkových plynov</t>
  </si>
  <si>
    <t>Znižovanie energetickej náročnosti budov</t>
  </si>
  <si>
    <t>Finančné nástroje pre implementáciu Opatrenia 3.1.2 (diaľnice)</t>
  </si>
  <si>
    <t>SIH</t>
  </si>
  <si>
    <t>diaľnice</t>
  </si>
  <si>
    <t>Finančné nástroje pre implementáciu Opatrenia 3.2.2 (cesty I. triedy)</t>
  </si>
  <si>
    <t>a) výstavba a modernizácia ciest I. triedy</t>
  </si>
  <si>
    <t>cesty I. triedy</t>
  </si>
  <si>
    <t>Nie</t>
  </si>
  <si>
    <t>MŽP SR</t>
  </si>
  <si>
    <t>štátna rozpočtová a príspevková organizácia zriadená, resp. v zriaďovateľskej pôsobnosti Ministerstva životného prostredia SR s pôsobnosťou v oblasti ochrany prírody</t>
  </si>
  <si>
    <t>otvorená výzva, /3 mesačný interval hodnotiaceho kola</t>
  </si>
  <si>
    <t>Áno</t>
  </si>
  <si>
    <t>Preventívne opatrenia na ochranu pred povodňami viazané na vodný tok</t>
  </si>
  <si>
    <t xml:space="preserve">Preventívne opatrenia na ochranu pred povodňami viazané na vodný tok 
Zvýšenie bezpečnosti vodných stavieb </t>
  </si>
  <si>
    <t>štátne organizácie vykonávajúce správu vodného toku, 
nájomcovia/vypožičiavatelia drobných vodných tokov alebo ich úsekov podľa vodného zákona</t>
  </si>
  <si>
    <t>uzavretá/3 hodnotiace kolá</t>
  </si>
  <si>
    <t>RSO2.4</t>
  </si>
  <si>
    <t>Podpora adaptácie na zmenu klímy a prevencie rizika katastrof a odolnosti s prihliadnutím na ekosystémové prístupy</t>
  </si>
  <si>
    <t>Nie (s možnosťou zmeny na áno v prípade záujmu)</t>
  </si>
  <si>
    <t>Tvorba MÚSES ako jedného z podkladov pre krajinnoekologický plán a projekt pozemkových úprav a jej metodická podpora - NP</t>
  </si>
  <si>
    <t>4. Spracovanie dokumentov pre vybudovanie systému krajinného plánovania a udržania krajinných štruktúr a obnovy ekosystémov a hodnotenia ich služieb</t>
  </si>
  <si>
    <t>Slovenská agentúra životného prostredia</t>
  </si>
  <si>
    <t xml:space="preserve">otvorená </t>
  </si>
  <si>
    <t>Zlepšovanie systému monitorovania kvality ovzdušia
(EFRR)</t>
  </si>
  <si>
    <t xml:space="preserve">1. Aktualizácia, modernizácia a rozšírenie monitorovacieho systému kvality ovzdušia </t>
  </si>
  <si>
    <t>subjekty verejnej správy,
subjekty súkromného sektora,
užívatelia dát a informácií v oblasti kvality ovzdušia</t>
  </si>
  <si>
    <t>uzavretá/2 hodnotiace kolá</t>
  </si>
  <si>
    <t>Zlepšovanie systému monitorovania kvality ovzdušia
(Kohézny fond)</t>
  </si>
  <si>
    <t>1. Aktualizácia, modernizácia a rozšírenie monitorovacieho systému kvality ovzdušia, 
2. Zriadenie elektronickej databázy o malých zdrojoch znečisťovania ovzdušia a o vykurovacích zariadeniach v domácnostiach,
3. Vytvorenie nového Národného emisného informačného systému (NEIS)</t>
  </si>
  <si>
    <t xml:space="preserve">subjekty verejnej správy,
subjekty súkromného sektora,
užívatelia dát a informácií v oblasti kvality ovzdušia
</t>
  </si>
  <si>
    <t>Zelené obce Slovenska 2 - NP</t>
  </si>
  <si>
    <t>Výsadba prvkov zelenej infraštruktúry</t>
  </si>
  <si>
    <t>otvorená</t>
  </si>
  <si>
    <t>Vypracovanie dokumentov starostlivosti o chránené územia, biotopy a druhy
(EFRR)</t>
  </si>
  <si>
    <t>7. Vypracovanie dokumentov manažmentu osobitne chránených častí prírody a krajiny</t>
  </si>
  <si>
    <t>otvorená výzva, /2 mesačný interval hodnotiaceho kola</t>
  </si>
  <si>
    <t>Vypracovanie dokumentov starostlivosti o chránené územia, biotopy a druhy
(Kohézny fond)</t>
  </si>
  <si>
    <t>Výstavba, intenzifikácia alebo modernizácia úpravní vôd</t>
  </si>
  <si>
    <t xml:space="preserve">Budovanie úpravní úpravní vôd; 
Intenzifikácia, alebo modernizácia existujúcich úpravní vôd </t>
  </si>
  <si>
    <t xml:space="preserve">subjekty verejného práva podľa zákona č. 442/2002 Z. z. o verejných vodovodoch a verejných kanalizáciách a o zmene a doplnení zákona č. 276/2001 Z. z. o regulácii v sieťových odvetviach v znení neskorších predpisov. </t>
  </si>
  <si>
    <t>RSO2.5</t>
  </si>
  <si>
    <t>Podpora prístupu k vode a udržateľného vodného hospodárstva</t>
  </si>
  <si>
    <t>Podpora prípravy odpadov na opätovné použitie, recyklácie odpadov vrátane anaeróbneho a aeróbneho spracovania biologicky rozložiteľných odpadov (schéma štátnej pomoci)</t>
  </si>
  <si>
    <t>Podpora prípravy odpadov na opätovné použitie, recyklácie odpadov vrátane anaeróbneho a aeróbneho spracovania biologicky rozložiteľných odpadov</t>
  </si>
  <si>
    <t>subjekty verejnej správy,
subjekty súkromného sektora</t>
  </si>
  <si>
    <t>uzavretá/ 2 hodnotiace kolá</t>
  </si>
  <si>
    <t>RSO2.6</t>
  </si>
  <si>
    <t>Podpora prechodu na obehové hospodárstvo, ktoré efektívne využíva zdroje</t>
  </si>
  <si>
    <t>Podpora zberu a dobudovania, intenzifikácie a rozšírenia systémov triedeného zberu komunálnych odpadov</t>
  </si>
  <si>
    <t>zavádzanie množstvového zberu (PAYT) ako nástroja na zníženie množstva produkovaného zmesového komunálneho odpadu</t>
  </si>
  <si>
    <t>subjekty verejnej správy</t>
  </si>
  <si>
    <t>Komplexné a spoľahlivé monitorovanie a hodnotenie stavu povrchových a podzemných vôd</t>
  </si>
  <si>
    <t>Zisťovanie množstva, kvality a režimu povrchových vôd a sledovanie vplyvov pôsobiacich na ich kvalitu a kvantitu;
Hodnotenie stavu, množstva, režimu, kvality povrchových vôd a hodnotenie vplyvov pôsobiacich na ich kvalitu a kvantitu;
Zisťovanie výskytu, množstva, režimu a kvality podzemných vôd a sledovanie vplyvov pôsobiacich na ich kvalitu;
Hodnotenie stavu podzemných vôd a hodnotenie vplyvov pôsobiacich na ich kvalitu a kvantitu.</t>
  </si>
  <si>
    <t>právnická osoba poverená MŽP SR na zisťovanie množstva, režimu, kvality povrchových vôd a vplyvov pôsobiacich na kvalitu povrchových vôd podľa vodného zákona,
právnická osoba poverená MŽP SR na zisťovanie výskytu, množstva, režimu a kvality podzemných vôd podľa vodného zákona,
správca vodohospodársky významných vodných tokov</t>
  </si>
  <si>
    <t>Technické, technologické a ekonomické opatrenia na zníženie emisií znečisťujúcich látok do ovzdušia z veľkých a stredných stacionárnych zdrojov
(EFRR)</t>
  </si>
  <si>
    <t>Technické, technologické a ekonomické opatrenia na zníženie emisií znečisťujúcich látok do ovzdušia z veľkých a stredných stacionárnych zdrojov</t>
  </si>
  <si>
    <t>prevádzkovatelia veľkých a stredných zdrojov znečistenia ovzdušia</t>
  </si>
  <si>
    <t>Technické, technologické a ekonomické opatrenia na zníženie emisií znečisťujúcich látok do ovzdušia z veľkých a stredných stacionárnych zdrojov
(Kohézny fond)</t>
  </si>
  <si>
    <t>Zabezpečenie kontinuity vodných tokov a ich revitalizácie za účelom podpory biodiverzity
(EFRR)</t>
  </si>
  <si>
    <t>1. Opatrenia na zabezpečenie revitalizácie tokov;
2. Odstraňovanie bariér na vodných tokoch;
3. Eliminácia narušenia pozdĺžnej kontinuity tokov a biotopov, zabezpečenie laterálnej spojitosti mokradí/inundácií s tokom;
4. Odstraňovanie vybraného brehového opevnenia tokov pri zohľadnení potrieb v oblasti manažmentu inváznych nepôvodných druhov</t>
  </si>
  <si>
    <t xml:space="preserve">subjekty štátnej správy s pôsobnosťou v oblasti ochrany prírody a krajiny;
vlastníci a/alebo užívatelia pozemkov na územiach realizácie projektov (vrátane chránených území) – nezávisle od ich právnej formy;
subjekty verejnej správy;
subjekty súkromného sektora;
užívatelia dát a informácií v oblasti ochrany životného prostredia.
</t>
  </si>
  <si>
    <t>Zabezpečenie kontinuity vodných tokov a ich revitalizácie za účelom podpory biodiverzity
(Kohézny fond)</t>
  </si>
  <si>
    <t>Vodozádržné opatrenia na adaptáciu na zmenu klímy v sídlach a krajine a /alebo ochranu pred povodňami
(mimo schém štátnej pomoci)</t>
  </si>
  <si>
    <t xml:space="preserve">1.A) Vodozádržné opatrenia na adaptáciu na zmenu klímy v sídle a krajine realizované prostredníctvom zelenej infraštruktúry (vrátane modrej) a prírode blízkymi opatreniami 
1.B) Vodozádržné opatrenia na adaptáciu na zmenu klímy v sídlach a krajine realizované kombináciou zelenej infraštruktúry resp. prírode blízkych opatrení a technických opatrení
2.A) Vodozádržné opatrenia s protipovodňovým účinkom v sídlach a krajine mimo vodných tokov realizované prostredníctvom zelenej infraštruktúry (vrátane modrej) a prírode blízkymi opatreniami 
2.B)Vodozádržné opatrenia s protipovodňovým účinkom v sídlach a krajine mimo vodných tokov realizované kombináciou zelenej infraštruktúry resp. prírode blízkych opatrení a technických opatrení alebo prostredníctvom technických opatrení. </t>
  </si>
  <si>
    <t xml:space="preserve">1. Subjekty verejnej správy:
a) obce  a vyššie územné celky,
b) rozpočtové organizácie a príspevkové organizácie zriadené obcou alebo vyšším územným celkom,
c) združenia s výlučnou účasťou obcí, ktoré vznikli na základe zákona o obecnom zriadení (§ 20b až § 20f) alebo na základe Občianskeho zákonníka  (§ 20f až § 21),
2. Združenia právnických osôb v zmysle Občianskeho zákonníka,
3. Združenia fyzických osôb a združenia fyzických a právnických osôb,
4. Neziskové organizácie poskytujúce všeobecne prospešné služby, vrátane cirkví a náboženských spoločností,
5. Nadácie </t>
  </si>
  <si>
    <t>otvorená výzva/ 3 mesačný interval hodnotiaceho kola</t>
  </si>
  <si>
    <t>Podpora adaptácie na zmenu klímy a prevencie rizika katastrof, ako aj odolnosti, a to s prihliadnutím na ekosystémové prístupy</t>
  </si>
  <si>
    <t>Podpora infraštruktúry v oblasti nakladania s komunálnymi odpadovými vodami v aglomeráciach do 2 000 EO so zameraním najmä na územia prioritné z environmentálneho hľadiska mimo dobiehajúcich regiónov
Výstavba verejných vodovodov v obciach do 2 000 obyvateľov mimo dobiehajúcich regiónov za podmienky súbežnej výstavby alebo existencie infraštruktúry na nakladanie s komunálnymi odpadovými vodami</t>
  </si>
  <si>
    <t>Budovanie stokovej siete a čistiarní odpadových vôd  v aglomeráciách do 2000 EO; 
Budovanie decentralizovaných – t. j. individuálnych a iných primeraných systémov nakladania s komunálnymi odpadovými vodami v aglomeráciách do 2000 EO; 
Výstavba a rozšírenie verejných vodovodov za podmienky súbežnej výstavby alebo existencie infraštruktúry na nakladanie s komunálnymi odpadovými vodami v aglomeráciách do 2000 EO.</t>
  </si>
  <si>
    <t>1. podpora dobudovania, intenzifikácie a rozšírenia systémov triedeného zberu komunálnych odpadov
2. zavádzanie množstvového zberu (PAYT) ako nástroja na zníženie množstva produkovaného zmesového komunálneho odpadu</t>
  </si>
  <si>
    <t xml:space="preserve">Obnova verejnej stokovej siete a čistiarní odpadových vôd v aglomeráciách nad 2 000 EO
Obnova verejných vodovodov v obciach nad 2000 obyvateľov
</t>
  </si>
  <si>
    <t xml:space="preserve">Obnova verejnej stokovej siete a čistiarní odpadových vôd v aglomeráciach nad 2 000 EO; 
Obnova verejného vodovodu v obciach nad 2 000 EO; </t>
  </si>
  <si>
    <t>Podpora vybraných aktivít v oblasti predchádzania vzniku odpadov</t>
  </si>
  <si>
    <t>Podpora biologickej a krajinnej diverzity a kvality ekosystémových služieb prostredníctvom udržovania a budovania zelenej a modrej infraštruktúry a prevencie a manažmentu inváznych nepôvodných druhov</t>
  </si>
  <si>
    <t xml:space="preserve">1. Opatrenia na zlepšenie stavu biotopov a druhov mimo chránených území a mimo vodných tokov, na poľnohospodárskej a lesnej pôde (ak táto činnosť nebude dostatočne pokrytá Spoločnou poľnohospodárskou politikou), pri dopravných koridoroch ako aj v sídlach;
3. Podpora realizácie prvkov zelenej a modrej infraštruktúry na miestnej úrovni, najmä ako súčasti spoločných zariadení a opatrení v projektoch pozemkových úprav (MÚSES);
5. Realizácia eradikačných a potláčajúcich opatrení inváznych nepôvodných druhov, vrátane ich mapovania a monitoringu, či budovania záchytných staníc pre invázne druhy;
6. Spracovanie dokumentov súvisiacich s realizáciou eradikačných a potláčajúcich opatrení inváznych nepôvodných druhov
</t>
  </si>
  <si>
    <t>a) Záujmové združenia právnických osôb zriadené v zmysle § 20f zákona č. 40/1964 Zb. Občianskeho zákonníka;
b) VÚC v zmysle Zákona č. 302/2001 Z. z. o samosprávnych vyšších územných celkov a o zmene a doplnení niektorých zákonov;
c) Obec v zmysle Zákona č. 369/1990 Zb. o obecnom zriadení;
d) Neziskové organizácie zriadené v zmysle Zákona č. 213/1997 Z. z. o neziskových organizáciách poskytujúcich všeobecne prospešné služby.</t>
  </si>
  <si>
    <t>Posilnenie ochrany a zachovania prírody, biodiverzity a zelenej infraštruktúry, a to aj v mestských oblastiach, a zníženia všetkých foriem znečistenia</t>
  </si>
  <si>
    <t>Podpora prípravy odpadov na opätovné použitie, recyklácie odpadov vrátane anaeróbneho a aeróbneho spracovania biologicky rozložiteľných odpadov - finančné nástroje
(EFRR)</t>
  </si>
  <si>
    <t>orgán vykonávajúci finančný nástroj</t>
  </si>
  <si>
    <t>Podpora projektov priemyselného výskumu a experimentálneho vývoja</t>
  </si>
  <si>
    <t>Priemyselný výskum a/alebo experimentálny vývoj</t>
  </si>
  <si>
    <t>podniky
(držiteľ platného osvedčenia o spôsobilosti vykonávať činnosti v oblasti výskumu a vývoja)
výskumné organizácie v pozícii partnerov</t>
  </si>
  <si>
    <t>do vyčerpania alokácie, resp. na základe rozhodnutia poskytovateľa z dôvodu nedostatočného záujmu zo strany potenciálnych žiadateľov</t>
  </si>
  <si>
    <t>RSO1.1</t>
  </si>
  <si>
    <t>Rozvoj a rozšírenie výskumných a inovačných kapacít a využívanie pokročilých technológií</t>
  </si>
  <si>
    <t>neuplatňuje sa</t>
  </si>
  <si>
    <t>MH SR</t>
  </si>
  <si>
    <t>VVI v podnikoch</t>
  </si>
  <si>
    <t>Podpora projektov priemyselného výskumu a experimentálneho vývoja
(FST)</t>
  </si>
  <si>
    <t>Regióny FST (Horná Nitra 
a vybrané regióny BBSK a KSK)</t>
  </si>
  <si>
    <t>JSO8.1</t>
  </si>
  <si>
    <t>Umožnenie regiónom a ľuďom riešiť dôsledky v sociálnej, hospodárskej a environmentálnej oblasti, ako aj v oblasti zamestnanosti spôsobené transformáciou smerom k energetickým a klimatickým cieľom Únie na rok 2030 a k dosiahnutiu cieľa klimaticky neutrálneho hospodárstva Únie do roku 2050 na základe Parížskej dohody</t>
  </si>
  <si>
    <t>FST</t>
  </si>
  <si>
    <t>Nefinančná a voucherová formy podpory so zameraním na špecializované služby, systematické vyhodnocovanie dopadov pripravovaných a existujúcich regulácií na MSP a monitorovanie podnikateľského prostredia.</t>
  </si>
  <si>
    <t>Slovak Business Agency</t>
  </si>
  <si>
    <t>RSO1.1
RSO1.3</t>
  </si>
  <si>
    <t>Rozvoj a rozšírenie výskumných a inovačných kapacít a využívanie pokročilých technológií
Posilnenie udržateľného rastu
a konkurencieschopnosti MSP a tvorby pracovných miest v MSP, a to aj produktívnymi investíciami</t>
  </si>
  <si>
    <t>podpora podnikania</t>
  </si>
  <si>
    <t>Podpora ľudských zdrojov v oblasti výskumu, vývoja a inovácií v podnikoch</t>
  </si>
  <si>
    <t>Podpora vytvárania atraktívnych podmienok pre vysokokvalifikovaných vedecko-výskumných a vývojových pracovníkov v podnikoch, vrátane podpory stážových, výmenných a vzdelávacích programov.</t>
  </si>
  <si>
    <t>podniky</t>
  </si>
  <si>
    <t>podpora ľudských zdrojov v oblasti VVaI</t>
  </si>
  <si>
    <t>Kapitálový nástroj na podporu MSP (seed a pre-seed fáza)</t>
  </si>
  <si>
    <t xml:space="preserve">Poskytovanie seed a pre-seed kapitálového a kvázi-kapitálového financovania (akcie, majetkové účasti a kvázi kapitál, ako napr. konvertibilné alebo podriadené úvery a iné) cieľovým MSP v rannej fáze životného cyklu. Obstaraní finanční sprostredkovatelia budú zodpovední za výber investičných príležitostí, vyhodnotenie oprávnenosti, negociáciu podmienok, realizáciu investícií, spravovanie portfólia a akékoľvek iné činnosti súvisiace so správou investičných fondov. </t>
  </si>
  <si>
    <t>inovatívne MSP</t>
  </si>
  <si>
    <t>RSO1.3</t>
  </si>
  <si>
    <t>Posilnenie udržateľného rastu
a konkurencieschopnosti MSP a tvorby pracovných miest v MSP, a to aj produktívnymi investíciami</t>
  </si>
  <si>
    <t xml:space="preserve">MPSVR SR </t>
  </si>
  <si>
    <t>ESO4.1</t>
  </si>
  <si>
    <t>ESO4.12</t>
  </si>
  <si>
    <t>Investície do rozvoja administratívnych a analyticko-strategických kapacít miestnych a regionálnych samospráv a mimovládnych neziskových organizácií pôsobiacich v komunite alebo partnerov pôsobiacich v komunite</t>
  </si>
  <si>
    <t xml:space="preserve">Financovanie mzdových výdavkov
Financovanie vzdelávania
Financovanie MTZ
Financovanie služieb tretích osôb/odborných poradenských služieb
</t>
  </si>
  <si>
    <t>• Samosprávy
• MNO</t>
  </si>
  <si>
    <t>otvorená výzva (do vyčerpania alokácie, alebo do ukončenia na základe rozhodnutia RO PSK po predložení všetkých ŽoNFP)</t>
  </si>
  <si>
    <t>RSO5.1
RSO5.2</t>
  </si>
  <si>
    <t>RSO5.1 - Podpora integrovaného a inkluzívneho sociálneho, hospodárskeho a environmentálneho rozvoja, kultúry, prírodného dedičstva, udržateľného cestovného ruchu a bezpečnosti v mestských oblastiach
RSO5.2 - Podpora integrovaného a inkluzívneho sociálneho, hospodárskeho a environmentálneho miestneho rozvoja, kultúry, prírodného dedičstva, udržateľného cestovného ruchu a bezpečnosti v iných ako mestských oblastiach</t>
  </si>
  <si>
    <t>MIRRI SR - sekcia TP</t>
  </si>
  <si>
    <t>Kvalitné verejné politiky a kapacity</t>
  </si>
  <si>
    <t>kapacity v samospráve</t>
  </si>
  <si>
    <t>Investície zvyšujúce kvalitu verejných politík a odolnosť demokracie prostredníctvom projektov spolupráce v komunite občianskej spoločnosti a komunity partnerov a samosprávy, prípadne intervenčné projekty v komunite občianskej spoločnosti a komunity partnerov a samosprávy na zvýšenie kvality verejných politík a odolnosť demokracie</t>
  </si>
  <si>
    <t>podpora demokracie</t>
  </si>
  <si>
    <t>Podpora využívania OZE v systémoch zásobovania energiou - DOP  (SŠP)</t>
  </si>
  <si>
    <t xml:space="preserve">Rekonštrukcia a výstavba zdrojov tepla a zariadení KVET, podpora zvyšovania podielu OZE v energonosičoch a zavádzanie systémov monitorovania a riadenia spotreby energie vrátane uskladňovania energie z OZE
</t>
  </si>
  <si>
    <t>podnikateľský sektor</t>
  </si>
  <si>
    <t>1.hodnotiace kolo v 1.Q 2024, ďalšie hodnotiace kolá v mesačných intervaloch</t>
  </si>
  <si>
    <t>RSO2.2</t>
  </si>
  <si>
    <t xml:space="preserve">Podpora energie z obnoviteľných zdrojov v súlade so smernicou (EÚ) 2018/2001 o podpore využívania energie z obnoviteľných zdrojov[1] vrátane kritérií udržateľnosti, ktoré sú v nej stanovené </t>
  </si>
  <si>
    <t>SIEA</t>
  </si>
  <si>
    <t>zvyšovanie energetickej efektívnosti budov a OZE</t>
  </si>
  <si>
    <t>Podpora intelig. energet. systémov vrátane uskladňovania energie - DOP</t>
  </si>
  <si>
    <t>Výstavba, rekonštrukcia a modernizácia vedení a transformovní, ktorá prispeje k integrácii do konceptu smart riadenia celej elektrizačnej sústavy</t>
  </si>
  <si>
    <t>subjekty prenosovej a distribučnej sústavy</t>
  </si>
  <si>
    <t>RSO2.3</t>
  </si>
  <si>
    <t>Vývoj inteligentných energetických systémov, sietí a uskladnenia mimo siete TEN-E</t>
  </si>
  <si>
    <t>energetika</t>
  </si>
  <si>
    <t>Podpora vyhľadávania a prieskumu zdrojov geotermálnej energie za účelom ich sprístupnenia na energetické účely</t>
  </si>
  <si>
    <t>Podpora projektov vyhľadávania, prieskumu a overovania zdrojov geotermálnej energie</t>
  </si>
  <si>
    <t>1.hodnotiace kolo v 2.Q 2024, ďalšie hodnotiace kolá v mesačných intervaloch</t>
  </si>
  <si>
    <t xml:space="preserve">Príprava energetických auditov pre Banskobystrický kraj
</t>
  </si>
  <si>
    <t>Príprava energetických auditov</t>
  </si>
  <si>
    <t>verejný sektor</t>
  </si>
  <si>
    <t>Banskobystrický samosprávny kraj</t>
  </si>
  <si>
    <t>Umožnenie regiónom a dôsledky v sociálnej, hospodárskej a environmentálnej oblasti, ako aj v oblasti zamestnanosti spôsobené transformáciou smerom k energetickým a klimatickým Únie na rok 2030 a k dosiahnutiu klimaticky neutrálneho hospodárstva Únie do roku 2050 na základe Parížskej dohody</t>
  </si>
  <si>
    <t>Podpora opatrení zameraných na energetickú efektívnosť verejnej infraštruktúry</t>
  </si>
  <si>
    <t>Obnova verejných budov s uplatňovaním princípu prvoradosti energetickej efektívnosti</t>
  </si>
  <si>
    <t>finančná inštitúcia - sprostredkovateľ</t>
  </si>
  <si>
    <t>-</t>
  </si>
  <si>
    <t>Horná Nitra (okres Prievidza, Partizánske),
Banskobystrický samosprávny kraj,
Košický samosprávny kraj,</t>
  </si>
  <si>
    <t>Podpora regionálnych centier - združovanie všeobecných lekárov a špecialistov v tzv. regionálnych CIS a ich materiálno-technické vybavenie.</t>
  </si>
  <si>
    <t>Doplnenie siete centier integrovanej zdravotnej starostlivosti s cieľom transformácie poskytovania zdravotnej starostlivosti na komunitnej úrovni a poskytovania dostupnej zdravotnej starostlivosti</t>
  </si>
  <si>
    <t>poskytovatelia zdravotnej starostlivosti podľa zákona</t>
  </si>
  <si>
    <t>Trnavský samosprávny kraj
Trenčiasnky ssamosprávny kraj
Nitriansky samosprávny kraj
Žilinský samosprávny kraj
Banskobystrický samosprávny kraj
Prešovský smosprávny kraj
Košický samosprávny kraj</t>
  </si>
  <si>
    <t>RSO4.5</t>
  </si>
  <si>
    <t xml:space="preserve">Zabezpečenie rovného prístupu k zdravotnej starostlivosti a zvýšenie odolnosti systémov zdravotnej starostlivosti vrátane primárnej starostlivosti a podpory prechodu z inštitucionálnej starostlivosti na rodinnú a komunitnú starostlivosť 
</t>
  </si>
  <si>
    <t>MZ SR</t>
  </si>
  <si>
    <t>Zdravotníctvo</t>
  </si>
  <si>
    <t xml:space="preserve">zdravotná starostlivosť </t>
  </si>
  <si>
    <t>Odborná príprava zdravotníckych pracovníkov  a realizácia opatrení pri zavádzaní systému v rámci iniciatívy baby frendly hospital na úrovni vybraných poskytovateľov ZS - NP</t>
  </si>
  <si>
    <t>Podpora ďalšieho vzdelávania zdravotníckych zamestnancov (pracovníkov)</t>
  </si>
  <si>
    <t>vybraní poskytovatelia ZS</t>
  </si>
  <si>
    <t>Bratislavský samosprávny kraj
Trnavský samosprávny kraj
Trenčiasnky ssamosprávny kraj
Nitriansky samosprávny kraj
Žilinský samosprávny kraj
Banskobystrický samosprávny kraj
Prešovský smosprávny kraj
Košický samosprávny kraj</t>
  </si>
  <si>
    <t>ESO4.11</t>
  </si>
  <si>
    <t>Zlepšovanie rovného a včasného prístupu ku kvalitným, udržateľným a cenovo dostupným službám vrátane služieb, ktoré podporujú prístup k bývaniu a individualizovanú starostlivosť vrátane zdravotnej starostlivosti; modernizácia systémov sociálnej ochrany, vrátane podpory prístupu k sociálnej ochrane, s osobitným zameraním na deti a znevýhodnené skupiny; zlepšovanie prístupnosti, a to aj pre osoby so zdravotným postihnutím, účinnosti a odolnosti systémov zdravotnej starostlivosti a služieb dlhodobej starostlivosti (ESF+)</t>
  </si>
  <si>
    <t>zdravotníctvo</t>
  </si>
  <si>
    <t>zdravotná starostlivosť</t>
  </si>
  <si>
    <t>Personál dlhodobej starostlivoti - NP</t>
  </si>
  <si>
    <t>Zabezpečenie dostatočných odborných kapacít personálu v zdravotníctve, reflektujúcich požiadavky moderných zdravotníckych povolaní</t>
  </si>
  <si>
    <t>poskytovatelia dlhodobej starostlivosti, poskytovatelia zdravotnej starostlivosti podľa zákona</t>
  </si>
  <si>
    <t>celé územie SR podľa článku 63 NSU s dopadom na VRR</t>
  </si>
  <si>
    <t>1. Podpora zvýšenia účasti slovenských subjektov v projektoch rámcového programu EÚ pre VaI HE
2. Podpora zvýšenia účasti SR v ERA</t>
  </si>
  <si>
    <t>MZ SR, nemocnice s výskomno - vývojovým potenciálom, spoločnosti s predmetom činnosti výskum a vývoj vo väzbe na doménu zdravá spoločnosť z SK RIS3 2021+</t>
  </si>
  <si>
    <t>Zdravotníctvo, veda, výskum, inovácie</t>
  </si>
  <si>
    <t>veda, výskum, inovácie</t>
  </si>
  <si>
    <t>Dobudovanie výskumných infraštruktúr pre riešenie celospoločenských výziev a mimoriadnych situácií</t>
  </si>
  <si>
    <t>zdravotnícke zariadenia a nemocnice s výskomno - vývojovým potenciálom, spoločnosti s predmetom činnosti výskum a vývoj v oblasti zdravia a vo väzbe na doménu zdravá spoločnosť z SK RIS3 2021+</t>
  </si>
  <si>
    <t>Od myšlienky k produktu</t>
  </si>
  <si>
    <t>Trnavský samosprávny kraj
Trenčiasnky ssamosprávny kraj
Nitriansky samosprávny kraj
Žilinský samosprávny kraj
Banskobystrický samosprávny kraj
Prešovský smosprávny kraj
Košický samosprávny kraj
Nitriansky samosprávny kraj, 
Trenčiansky samosprávny kraj, 
Žilinský samosprávny kraj,
Banskobystrický samosprávny kraj,
Prešovský samosprávny kraj,
Košický samosprávny kraj</t>
  </si>
  <si>
    <t>Podpora simulačných centier v zdravotníckych zariadenia</t>
  </si>
  <si>
    <t>Podpora modernizácie materiálno-technického zabezpečenia najmä ambulancií vybraných špecializácií vrátane materiálno-technického zabezpečenia mobilných služieb dlhodobej zdravotnej starostlivosti</t>
  </si>
  <si>
    <t xml:space="preserve">poskytovatelia ZS,
</t>
  </si>
  <si>
    <t xml:space="preserve">Zabezpečenie rovného prístupu k zdravotnej starostlivosti a zvýšenie odolnosti systémov zdravotnej starostlivosti vrátane primárnej starostlivosti a podpory prechodu z inštitucionálnej starostlivosti na rodinnú a komunitnú starostlivosť </t>
  </si>
  <si>
    <t>ambulantná zdravotná starostlivosť</t>
  </si>
  <si>
    <t>Biobankovanie</t>
  </si>
  <si>
    <t>Ďalšie vzdelávanie zdravotníckych pracovníkov (špecializačné štúdium, certifikačná príprava, iné krátkodobé vzdelávanie v rámci sústavného vzdelávania</t>
  </si>
  <si>
    <t>definované výzvou</t>
  </si>
  <si>
    <t>Vzdelávanie a v tom:
- Vzdelávanie a systematický výzvik urgentej medicíny a záchranárov (1,1 mil. eur);</t>
  </si>
  <si>
    <t>MZ SR, vybrané vzdelávacie inštitúcie, záchranári</t>
  </si>
  <si>
    <t>Vzdelávanie a v tom:
- Výcvik v špecifických psychoterapeutických intervenciách (0,5 mil. eur).</t>
  </si>
  <si>
    <t>MZ SR, vybrané vzdelávacie inštitúcie</t>
  </si>
  <si>
    <t>Zvýšenie kvalifikácie rómskych asistentov</t>
  </si>
  <si>
    <t>Vykonávanie komunitnej osvety zdravia najmä pre príslušníkov MRK a znevýhodnené skupiny na podporu zdravia a prevenciu ochorení - NP</t>
  </si>
  <si>
    <t>1Q/2025</t>
  </si>
  <si>
    <t>Národné skríningové centrum v oblasti sekundárnej prevencie skríningu onkologických ochorení - NP</t>
  </si>
  <si>
    <t>Podpora zdravého životného štýlu a zlepšenie prevencie ochorení</t>
  </si>
  <si>
    <t>MTZ mobilných služieb dlhodobej ZS (najmä inovatívne/smart zariadenia a pod./</t>
  </si>
  <si>
    <r>
      <t>Podpora malého a stredného podnikania
(</t>
    </r>
    <r>
      <rPr>
        <b/>
        <sz val="10.5"/>
        <color theme="1"/>
        <rFont val="Calibri"/>
        <family val="2"/>
        <charset val="238"/>
        <scheme val="minor"/>
      </rPr>
      <t>NP</t>
    </r>
    <r>
      <rPr>
        <sz val="10.5"/>
        <color theme="1"/>
        <rFont val="Calibri"/>
        <family val="2"/>
        <charset val="238"/>
        <scheme val="minor"/>
      </rPr>
      <t>: Horizontálna podpora MSP)</t>
    </r>
  </si>
  <si>
    <t xml:space="preserve">Podpora aktívneho začlenenia s cieľom podporovať rovnosť príležitostí, nediskrimináciu a aktívnu účasť a zlepšenie zamestnateľnosti, najmä v prípade znevýhodnených skupín </t>
  </si>
  <si>
    <t>Zlepšenie prístupu k zamestnaniu a aktivačným opatreniam pre všetkých uchádzačov o zamestnanie, predovšetkým mladých ľudí, a to najmä vykonávaním záruky pre mladých ľudí, pre dlhodobo nezamestnaných a znevýhodnené skupiny na trhu práce a neaktívne osoby, ako aj prostredníctvom podpory samostatnej zárobkovej činnosti a sociálneho hospodárstva</t>
  </si>
  <si>
    <t>Podpora vyhľadávania, prieskumu a overovania zdrojov geotermálnej energie pre energetické využitie</t>
  </si>
  <si>
    <t>Vyhľadávanie, prieskum a overovanie zdrojov geotermálnej energie pre energetické využitie</t>
  </si>
  <si>
    <t>Súkromný a verejný sektor</t>
  </si>
  <si>
    <t>otvorená výzva s pravidelnými hodnotiacimi kolami</t>
  </si>
  <si>
    <t>Horná Nitra (okres Prievidza, Partizánske)
Banskobystrický samosprávny kraj (okres Banská Štiavnica, Brezno, Revúca, Rimavská Sobota, Žarnovica, Žiar nad Hronom, Zvolen)</t>
  </si>
  <si>
    <t>Umožnenie regiónom a ľudom riešiť dôsledky v sociálnej, hospodárskej a environmentálnej oblasti, ako aj v oblasti zamestnanosti spôsobené transformáciou smerom k energetickým a klimatickým cieľom Únie na rok 2030 a k dosiahnutiu cieľa klimaticky neutrálneho hospodárstva Únie do roku 2050 na základe Parížskej dohody</t>
  </si>
  <si>
    <t>MIRRI SR - SISI (FST)</t>
  </si>
  <si>
    <t>energetika - geotermálna energia</t>
  </si>
  <si>
    <t>Podpora revitalizácie a rekonverzie priemyselných území (brownfieldov)</t>
  </si>
  <si>
    <t>Podpora prípravy a realizácie projektov zameraných na revitalizáciu brownfieldov s dôrazom na zmenu ich účelu v prospech rozvoja a zvyšovania atraktivity regiónu horná Nitra</t>
  </si>
  <si>
    <t>Verejný a neziskový sektor</t>
  </si>
  <si>
    <t>Horná Nitra (okres Prievidza, Partizánske)</t>
  </si>
  <si>
    <t>revitalizácia brownfieldov</t>
  </si>
  <si>
    <t>Podpora coworkingových centier a podnikateľských inkubátorov</t>
  </si>
  <si>
    <t>Rozvoj existujúcich a nových coworkingových centier a podnikateľských inkubátorov</t>
  </si>
  <si>
    <t>Súkromný, verejný a neziskový sektor</t>
  </si>
  <si>
    <t>Horná Nitra (okres Prievidza, Partizánske) 
Košický samosprávny kraj (Košice I-IV, Košice okolie, Michalovce) 
Banskobystrický samosprávny kraj (okres Banská Štiavnica, Brezno, Revúca, Rimavská Sobota, Žarnovica, Žiar nad Hronom, Zvolen)</t>
  </si>
  <si>
    <t>podnikateľské inkubároy a coworkingy</t>
  </si>
  <si>
    <t>Podpora mladých v procese transformácie</t>
  </si>
  <si>
    <t>Podpora participatívnych projektov neformálnych skupín, iniciatív mladých ľudí alebo mládežníckych organizácií</t>
  </si>
  <si>
    <t>Sociálna inklúzia</t>
  </si>
  <si>
    <t>podpora mladých ľudí</t>
  </si>
  <si>
    <t>Podpora stredného odborného vzdelávania s dôrazom na praktické vzdelávanie a prípravu na zamestnanie</t>
  </si>
  <si>
    <t>Podpora spolupráce medzi MSP a strednými odbornými školami</t>
  </si>
  <si>
    <t>Vzdelávanie</t>
  </si>
  <si>
    <t>Podpora rozvoja neformálneho vzdelávania</t>
  </si>
  <si>
    <t>Podpora infraštruktúry a vybavenia na účely neformálneho vzdelávania</t>
  </si>
  <si>
    <t>Podpora infraštruktúry pre alternatívne palivá</t>
  </si>
  <si>
    <t>Budovanie nabíjacích staníc pre eletromobily</t>
  </si>
  <si>
    <t>Banskobystrický samosprávny kraj (okres Banská Štiavnica, Brezno, Revúca, Rimavská Sobota, Žarnovica, Žiar nad Hronom, Zvolen)</t>
  </si>
  <si>
    <t>Elektromobilita</t>
  </si>
  <si>
    <t>RSO2.5 - Podpora prístupu k vode a udržateľného vodného hospodárstva
RSO2.6 - Podpora prechodu na obehové hospodárstvo, ktoré efektívne využíva zdroje
RSO3.2 - Rozvoj a posilňovanie udržateľnej, inteligentnej a intermodálnej vnútroštátnej, regionálnej a miestnej mobility odolnej proti zmene klímy vrátane zlepšeného prístupu k TEN-T a cezhraničnej mobility
RSO4.3 - Podpora sociálno-ekonomického začlenenia marginalizovaných komunít, domácností s nízkym príjmom a znevýhodnených skupín vrátane osôb s osobitnými potrebami prostredníctvom integrovaných akcií vrátane bývania a sociálnych služieb</t>
  </si>
  <si>
    <t>RSO2.5. RSO2.6. RSO3.2. RSO4.3.</t>
  </si>
  <si>
    <t>otvorené výzva (do vyčerpania alokácie)</t>
  </si>
  <si>
    <t xml:space="preserve">obce z Atlasu rómskych komunít </t>
  </si>
  <si>
    <t>Podpora sociálno-ekonomickej integrácie marginalizovaných komunít, ako sú napríklad Rómovia</t>
  </si>
  <si>
    <t>ESO4.10</t>
  </si>
  <si>
    <t>uzavretá</t>
  </si>
  <si>
    <t>ÚSVRK</t>
  </si>
  <si>
    <t>Príprava dlhodobo nezamestnaných na pracovné prostredie a pomoc podnikom pri zamestnávaní Rómov</t>
  </si>
  <si>
    <t xml:space="preserve"> Zlepšenia rovného prístupu k inkluzívnym a kvalitným službám v oblasti vzdelávania, odbornej prípravy a celoživotného vzdelávania rozvíjaním dostupnej infraštruktúry vrátane posilňovania odolnosti pre dištančné a online vzdelávanie a odbornú prípravu</t>
  </si>
  <si>
    <t xml:space="preserve">výstavba, dostavba a rekonštrukcia ZŠ s podporou desegregácie výchovy a vzdelávania </t>
  </si>
  <si>
    <t>Rozšírenie kapacít ZŠ v oblasti vzdelávania pre obce s prítomnoťou MRK</t>
  </si>
  <si>
    <t>asistencia pri nájomnom bývaní ako služba k zabezpečeniu bývania financovaného prostredníctvom finančných nástrojov</t>
  </si>
  <si>
    <t>Asistencia pri nájomnom bývaní</t>
  </si>
  <si>
    <t>obce z Atlasu rómskych komunít zapojené do NP Rozvojové tímy</t>
  </si>
  <si>
    <t>Podpora investícií zameraných na desegregačné aktivity ako nástroja k zvýšeniu dostupnosti vzdelávania</t>
  </si>
  <si>
    <t xml:space="preserve">Zvýšenie dostupnosti vzdelávania pre obce s prítomnoťou MRK </t>
  </si>
  <si>
    <t>Investície do kultúrneho a prírodného dedičstva, miestnej a regionálnej kultúry, manažmentu, služieb a infraštruktúry podporujúcich komunitný rozvoj a udržateľný cestovný ruch (opatrenie 5.1.5)
Investície do kultúrneho a prírodného dedičstva, miestnej a regionálnej kultúry, manažmentu, služieb a infraštruktúry podporujúcich komunitný rozvoj a udržateľný cestovný ruch(opatrenie 5.2.5)</t>
  </si>
  <si>
    <t>• obnova a budovanie infraštruktúry v okolí národných kultúrnych pamiatok, pamäťových a fondových inštitúcií a ostatnej kultúrnej infraštruktúry, zázemia pre udržateľný rozvoj prírodných lokalít (okolia vodných plôch a tokov určených na rekreačné účely ako camping, karavaning,), kúpeľníctva
• podpora aktivít CuRI, ktoré sú zamerané na rozvoj udržateľného cestovného ruchu
• obnova národných kultúrnych pamiatok, pamiatkových objektov, existujúcich kultúrnych inštitúcií a zariadení, pamäťových a fondových inštitúcií, expozícií a zbierok, knižničného fondu a depozitárov ostatnej kultúrnej infraštruktúry, vrátane sakrálnych objektov;
• rozvoj kultúry mestských a vidieckych oblastí cez moderné typy múzeí – múzeá v prírode, in situ múzeá, tematické múzeá
• rekonštrukcia, budovanie a rozvoj lokalít pre stretávanie a rozvoj lokálnych komunít a národnostných menšín (komunitné kultúrne body a rezidenčné centrá, divadlá, koncertné sály, knižnice, kultúrne domy, hudobné kluby amfiteátre)</t>
  </si>
  <si>
    <t xml:space="preserve">• miestna a regionálna samospráva, mimovládne  a iné organizácie </t>
  </si>
  <si>
    <t>RSO5.1 
RSO5.2</t>
  </si>
  <si>
    <t>Kultúra prostredia</t>
  </si>
  <si>
    <t>Kultúra</t>
  </si>
  <si>
    <t>71 816 000 € 
(opatrenie 5.1.5 A)
25 150 896 € 
(opatrenie 5.1.5 B)
117 544 000 € 
(opatrenie 5.2.5 A)
46 675 000 € 
(opatrenie 5.2.5 B)</t>
  </si>
  <si>
    <t>Budovanie, rekonštrukcia a modernizácia stredných škôl pre zabezpečenie komplexnosti výchovno-vzdelávacieho procesu</t>
  </si>
  <si>
    <t>• podpora desegregácie výchovy a vzdelávania
• debarierizácia škôl a školských zariadení
• materiálne vybavenie a technické zabezpečenie škôl a školských zariadení
• budovanie/modernizácia učební vrátane vonkajších
• výstavba a rekonštrukcia školských športovísk</t>
  </si>
  <si>
    <t>• zriadovatelia stredných škôl/stredné školy</t>
  </si>
  <si>
    <t>celé územie SR</t>
  </si>
  <si>
    <t>RSO4.2  Zlepšenia rovného prístupu k inkluzívnym a kvalitným službám v oblasti vzdelávania, odbornej prípravy a celoživotného vzdelávania rozvíjaním dostupnej infraštruktúry vrátane posilňovania odolnosti pre dištančné a online vzdelávanie a odbornú prípravu</t>
  </si>
  <si>
    <t>Stredné školy</t>
  </si>
  <si>
    <t>Podpora infraštruktúry v oblasti nakladania s komunálnymi odpadovými vodami v aglomeráciách do 2 000 EO  (opatrenie 2.5.3)
Zabezpečenie prístupu k pitnej vode a nakladania s komunálnymi odpadovými vodami v obciach do 2 000 EO (opatrenie 2.5.5)</t>
  </si>
  <si>
    <t>• výstavba alebo rozšírenie stokových sietí v aglomeráciách do 2000 EO v dobiehajúcich regiónoch v krajoch CuRI,
•  výstavba alebo dostavba čistiarní odpadových vôd v kanalizačných systémoch v aglomeráciách do 2000 EO v dobiehajúcich regiónoch v krajoch CuRI.
• výstavba vodojemov vrátane potrubných prívodov vody, podľa priorít stanovených v Pláne rozvoja verejných vodovodov a verejných kanalizácií pre územie SR na roky 2021-2027 vrátane projektov implementovaných prostredníctvom integrovaných územných stratégií v aglomeráciách do 2 000 EO  v dobiehajúcich regiónoch krajoch CuRI,
• modernizácia vodojemov vrátane potrubných prívodov vody, podľa priorít stanovených v Pláne rozvoja verejných vodovodov a verejných kanalizácií pre územie SR na roky 2021-2027 vrátane projektov implementovaných prostredníctvom integrovaných územných stratégií v aglomeráciách 
do 2 000 EO  v dobiehajúcich regiónoch krajoch CuRI.</t>
  </si>
  <si>
    <t>• obec ako vlastník, právnická osoba zriadená podľa osobitného predpisu, na ktorej podnikaní sa majetkovou účasťou podieľajú len obce alebo združenia obcí, združenie právnických osôb, ktoré sú definované vo výzve.</t>
  </si>
  <si>
    <t>Catching-Up Regions (CURI) - Prešovský, Banskobystrický a Košický kraj</t>
  </si>
  <si>
    <t>RSO2.5 Podpora prístupu k vode a udržateľného vodného hospodárstva</t>
  </si>
  <si>
    <t>Vodné hospodárstvo</t>
  </si>
  <si>
    <t>Vodovod 
a kanalizácia</t>
  </si>
  <si>
    <t>Podpora cyklodopravy</t>
  </si>
  <si>
    <t>• rekonštrukcia, modernizácia a výstavba líniovej infraštruktúry pre cyklistickú dopravu;
• budovanie a rekonštrukcia prvkov upokojovania dopravy,
• podpora kampaní na informovanie verejnosti o prínosoch cyklodopravy.</t>
  </si>
  <si>
    <t>• miestna a regionálna samospráva, združenie obcí, mimovládna organizácia, rozpočtová alebo príspevková organizácia miestnej / regionálnej samosprávy v oprávnenom území.</t>
  </si>
  <si>
    <t xml:space="preserve">RSO2.8 </t>
  </si>
  <si>
    <t>RSO2.8 Podpora udržateľnej multimodálnej mestskej mobility ako súčasti prechodu na hospodárstvo s nulovou bilanciou uhlíka</t>
  </si>
  <si>
    <t>MIRRI SR - sekcia IROP</t>
  </si>
  <si>
    <t>Cyklotrasy</t>
  </si>
  <si>
    <t>Dobudovanie komunitných centier a zlepšenie ich vybavenosti</t>
  </si>
  <si>
    <t>• dobudovanie komunitných centier a zlepšenie ich vybavenosti (prestavba a rekonštrukcia existujúcich budov na komunitné centrá; výstavba a rekonštrukcia komunitných centier; nákup a inštalácia materiálno technického vybavenia – najmä zamerané na nákup IKT /prvkov smart technológií; nevyhnutné drobné stavebné úpravy súvisiace s inštaláciou IKT a bezpečnosťou objektu)</t>
  </si>
  <si>
    <t>• subjekty registrované na poskytovanie soc. služby podľa §24d zákona č. 448/2008 Z. z. o sociálnych službách (v platnom znení) - právna forma žiadateľa: združenie (zväz, spolok, spoločnosť, klub ai.) - zákon č. 83/1993 Z. z. o združovaní občanov; obec (obecný úrad), mesto (mestský úrad) – zákon č.369/1990 Zb. o obecnom zriadení; nezisková organizácia poskytujúca všeobecne prospešné služby (zákon č. 213/1997 Z. z. o neziskových organizáciách poskytujúcich všeobecne prospešné služby); cirkevná organizácia (zákon č. 308/1991 o slobode náboženskej viery a postavení cirkví a náboženských spoločností); organizácia zriadená alebo založená obcou/mestom/VÚC (napr. § 21 zákona č. 523/2004 Z.z.)</t>
  </si>
  <si>
    <t>RSO4.3</t>
  </si>
  <si>
    <t>RSO4.3 Podpora sociálno-ekonomického začlenenia marginalizovaných komunít, domácností s nízkym príjmom a znevýhodnených skupín vrátane osôb s osobitnými potrebami prostredníctvom integrovaných akcií vrátane bývania a sociálnych služieb</t>
  </si>
  <si>
    <t>Sociiálna oblasť</t>
  </si>
  <si>
    <t>Komunitné centrá</t>
  </si>
  <si>
    <r>
      <rPr>
        <b/>
        <sz val="10.5"/>
        <color theme="1"/>
        <rFont val="Calibri"/>
        <family val="2"/>
        <charset val="238"/>
        <scheme val="minor"/>
      </rPr>
      <t xml:space="preserve">NP Zamestnanosť      </t>
    </r>
    <r>
      <rPr>
        <sz val="10.5"/>
        <color theme="1"/>
        <rFont val="Calibri"/>
        <family val="2"/>
        <charset val="238"/>
        <scheme val="minor"/>
      </rPr>
      <t xml:space="preserve">                                                  
Oblasť zvýšenia zamestnanosti Rómov</t>
    </r>
  </si>
  <si>
    <r>
      <rPr>
        <b/>
        <sz val="10.5"/>
        <color theme="1"/>
        <rFont val="Calibri"/>
        <family val="2"/>
        <charset val="238"/>
        <scheme val="minor"/>
      </rPr>
      <t>Integrovaná výzva pre obce</t>
    </r>
    <r>
      <rPr>
        <sz val="10.5"/>
        <color theme="1"/>
        <rFont val="Calibri"/>
        <family val="2"/>
        <charset val="238"/>
        <scheme val="minor"/>
      </rPr>
      <t xml:space="preserve">                           
Podpora investičných aktivít ako komplexného rozvoja celých obcí (infraštruktúra)</t>
    </r>
  </si>
  <si>
    <t>Zavedenie skríningu na kognitívne a vývinové poruchy detí v ranom veku, včasná intervencia. - NP</t>
  </si>
  <si>
    <t>Opatrenie (kód)</t>
  </si>
  <si>
    <t>Indikatívny zoznam oprávnených aktivít</t>
  </si>
  <si>
    <t xml:space="preserve"> 5.1.1
 5.2.1
</t>
  </si>
  <si>
    <t xml:space="preserve"> 5.1.2
 5.2.2</t>
  </si>
  <si>
    <t xml:space="preserve"> -</t>
  </si>
  <si>
    <t>Podpora medzinárodnej spolupráce v oblasti VVaI</t>
  </si>
  <si>
    <t xml:space="preserve"> 1.1.3</t>
  </si>
  <si>
    <t xml:space="preserve"> 1.1.4</t>
  </si>
  <si>
    <t>Klinický výskum</t>
  </si>
  <si>
    <t>marginalizované rómske komunity</t>
  </si>
  <si>
    <t xml:space="preserve">  Prístup k pitnej vode a podpora výstavby stokovej siete pre obce mimo projektu rozvojových tímov; Podpora prechodu na obehové hospodárstvo, ktoré efektívne využíva zdroje; výstavba miestnych komunikácií, podpora bývania</t>
  </si>
  <si>
    <t>2.5.1 
2.5.3
2.5.4
2.5.5
2.6.1
2.6.2
2.6.3
3.2.3
 3.2.4</t>
  </si>
  <si>
    <t>ÚV SR - ÚSVRK</t>
  </si>
  <si>
    <r>
      <rPr>
        <b/>
        <sz val="10.5"/>
        <color theme="1"/>
        <rFont val="Calibri"/>
        <family val="2"/>
        <charset val="238"/>
        <scheme val="minor"/>
      </rPr>
      <t>Integrovaná výzva pre obce - RT</t>
    </r>
    <r>
      <rPr>
        <sz val="10.5"/>
        <color theme="1"/>
        <rFont val="Calibri"/>
        <family val="2"/>
        <charset val="238"/>
        <scheme val="minor"/>
      </rPr>
      <t xml:space="preserve">                    
Podpora investičných aktivít ako komplexného rozvoja celých obcí (infraštruktúra) zapojených do projektu rozvojových tímov</t>
    </r>
  </si>
  <si>
    <t>Občianska a technická infraštruktúra a podpora bývania pre sociálne odkázané skupiny obyvateľstva s dôrazom na MRK v obciach zapojených do projektu rozvojových tímov</t>
  </si>
  <si>
    <t>Bežný chod, vzdelávanie a a administratívne náklady rómskych a pro-rómskych mimovládnych organizácií</t>
  </si>
  <si>
    <t>MNO</t>
  </si>
  <si>
    <t xml:space="preserve">Asistencia a podpora samosprávam pri zabezpečovaní opatrení na zrýchlenie sociálno- ekonomickej integrácie marginalizovaných skupín obyvateľov </t>
  </si>
  <si>
    <t>samosprávny kraj</t>
  </si>
  <si>
    <r>
      <rPr>
        <b/>
        <sz val="10.5"/>
        <color theme="1"/>
        <rFont val="Calibri"/>
        <family val="2"/>
        <charset val="238"/>
        <scheme val="minor"/>
      </rPr>
      <t>Asistencia samosprávam pri projektovom riadení</t>
    </r>
    <r>
      <rPr>
        <sz val="10.5"/>
        <color theme="1"/>
        <rFont val="Calibri"/>
        <family val="2"/>
        <charset val="238"/>
        <scheme val="minor"/>
      </rPr>
      <t xml:space="preserve">                                                                                   (Pomoc samosprávam s definovaním potrieb, monitoring a mentoring pri príprave, riadení a hodnotení projektov z EÚ fondov)</t>
    </r>
  </si>
  <si>
    <r>
      <rPr>
        <b/>
        <sz val="10.5"/>
        <color theme="1"/>
        <rFont val="Calibri"/>
        <family val="2"/>
        <charset val="238"/>
        <scheme val="minor"/>
      </rPr>
      <t xml:space="preserve">Inštitucionálna podpora MNO   </t>
    </r>
    <r>
      <rPr>
        <sz val="10.5"/>
        <color theme="1"/>
        <rFont val="Calibri"/>
        <family val="2"/>
        <charset val="238"/>
        <scheme val="minor"/>
      </rPr>
      <t xml:space="preserve">                                   (Inštitucionálna podpora a rozvoj rómskych a pro-rómskych MNO)</t>
    </r>
  </si>
  <si>
    <t xml:space="preserve">Zabezpečenie prieskumu a monitorovania environmentálnych záťaží </t>
  </si>
  <si>
    <t>A. Prieskum environmentálnych záťaží
B. Monitorovanie environmentálnych záťaží</t>
  </si>
  <si>
    <t>ministerstvá ako povinné osoby, na ktoré prechádza povinnosť odstrániť environmentálne záťaže v súlade so zákonom 409/2011 Z. z. o niektorých opatreniach na úseku environmentálnej záťaže a o zmene a doplnení niektorých zákonov, organizácia poverená výkonom národného monitorovania geologických faktorov životného prostredia podľa zákona č. 569/2007 Z. z. o geologických prácach (geologický zákon) v znení neskorších predpisov</t>
  </si>
  <si>
    <t>otvorená/ 2 mesačný interval hodnotiaceho kol</t>
  </si>
  <si>
    <t>Celé územie SR</t>
  </si>
  <si>
    <t>2.7.7</t>
  </si>
  <si>
    <t>2.4.4</t>
  </si>
  <si>
    <t>2.7.3</t>
  </si>
  <si>
    <t xml:space="preserve">Realizácia schválených dokumentov manažmentu osobitne chránených častí prírody a krajiny
(štátna pomoc)
(EFRR)
</t>
  </si>
  <si>
    <t>1. Realizácia opatrení vyplývajúcich zo schválených dokumentov starostlivosti
2. Realizácia opatrení vyplývajúcich z iných schválených dokumentov manažmentu chránených území či druhov</t>
  </si>
  <si>
    <t>2.7.1</t>
  </si>
  <si>
    <t>Realizácia schválených dokumentov manažmentu osobitne chránených častí prírody a krajiny
(štátna pomoc)
(Kohézny fond)</t>
  </si>
  <si>
    <t>2.7.9</t>
  </si>
  <si>
    <t>2.5.6</t>
  </si>
  <si>
    <t>2.6.3</t>
  </si>
  <si>
    <t>2.6.2</t>
  </si>
  <si>
    <t>2.5.9</t>
  </si>
  <si>
    <t>2.7.8</t>
  </si>
  <si>
    <t>2.7.5</t>
  </si>
  <si>
    <t xml:space="preserve">Podpora prípravy odpadov na opätovné použitie, recyklácie odpadov vrátane anaeróbneho a aeróbneho spracovania biologicky rozložiteľných odpadov </t>
  </si>
  <si>
    <t>neurčené</t>
  </si>
  <si>
    <t>2.4.1</t>
  </si>
  <si>
    <t>2.5.2
2.5.4</t>
  </si>
  <si>
    <t>2.5.7
2.5.8</t>
  </si>
  <si>
    <t>2.6.1</t>
  </si>
  <si>
    <t>Odstránenie kľúčových úzkych miest na cestnej infraštruktúre a zlepšenie regionálnej mobility prostredníctvom modernizácie a výstavby ciest II. a III. triedy (opatrenie 3.2.3)
Miestne komunikácie (opatrenie 3.2.4)</t>
  </si>
  <si>
    <t>• výstavba a modernizácia ciest II. a III. triedy
• výstavba a modernizácia miestnych komunikácií</t>
  </si>
  <si>
    <t>miestna a regionálna samospráva,  organizácie zriadené na správu a údržbu regionálnych ciest</t>
  </si>
  <si>
    <t>Cesty
Miestne komunikácie</t>
  </si>
  <si>
    <t>118 000 000 €
(opatrenie 3.2.3)
52 029 000 €
(opatrenie 3.2.4)</t>
  </si>
  <si>
    <t>Investície do bezpečného fyzického prostredia obcí, miest a regiónov (opatrenie 5.1.3)
Investície do bezpečného fyzického prostredia obcí, miest a regiónov (opatrenie 5.2.3)</t>
  </si>
  <si>
    <t>• prevencia kriminality (kamerové systémy, inštalácia nových svetelných bodov verejného osvetlenia, ich rekonštrukcia v rizikových lokalitách ako súčasť integrovaného projektu, posilnenie pomáhajúcich profesií, adresná podpora aktivít zameraných na primárnu prevenciu, osveta a scitlivovanie bezpečnostných zložiek);
• terénna a dobrovoľnícka práca s rizikovými skupinami;
• analyticko-strategické činnosti, tvorba, implementácia, hodnotenie a monitorovanie strategických dokumentov v oblasti bezpečnosti a predchádzania vzniku, prehlbovania sociálno-patologických javov.</t>
  </si>
  <si>
    <t xml:space="preserve">miestna a regionálna samospráva, mimovládne  a iné organizácie </t>
  </si>
  <si>
    <t>Bezpečnosť</t>
  </si>
  <si>
    <t>1 500 000 € 
(opatrenie 5.1.3)
2 301 175 € 
(opatrenie 5.2.3)</t>
  </si>
  <si>
    <t>Investície do regionálnej a miestnej infraštruktúry pre pohybové aktivity, cykloturistiku (opatrenie 5.1.4)
Investície do regionálnej a miestnej infraštruktúry pre pohybové aktivity, cykloturistiku (opatrenie 5.2.4)</t>
  </si>
  <si>
    <t>• rekonštrukcia a výstavba ihrísk, viacúčelových športových areálov a športových a telovýchovných objektov;
• rekonštrukcia a tvorba športovo oddychových zón;
• rekonštrukcia a výstavba športovej infraštruktúry a rekreačných cyklotrás (oddychové miesta, značenie, cyklistické stojany, nabíjacie stanice a p.) slúžiacej pre verejnosť v súlade s PUM
• revitalizácia regionálnej športovej infraštruktúry a rekreačných cyklotrás s cieľom aktívneho trávenia voľného času vrátane tvorby architektonických štúdií
• prepojenie regionálnych aktív cestovného ruchu na existujúce alebo pripravované cykloturistické trasy, sprístupnenie aktív cykloturistickými a inými trasami, ktoré umožňujú udržateľné športovo-rekreačné využívanie územia a rozvoj tematických kultúrnych trás regionálneho a nadregionálneho významu
• podpora aktivít vychádzajúcich z iniciatívy CuRI</t>
  </si>
  <si>
    <t>Aktívna rekreácia</t>
  </si>
  <si>
    <t>20 916 000 € 
(opatrenie 5.1.4)
39 300 000 € 
(opatrenie 5.2.4)</t>
  </si>
  <si>
    <r>
      <rPr>
        <b/>
        <sz val="10.5"/>
        <color theme="1"/>
        <rFont val="Calibri"/>
        <family val="2"/>
        <charset val="238"/>
        <scheme val="minor"/>
      </rPr>
      <t>opatrenie 3.2.3</t>
    </r>
    <r>
      <rPr>
        <sz val="10.5"/>
        <color theme="1"/>
        <rFont val="Calibri"/>
        <family val="2"/>
        <charset val="238"/>
        <scheme val="minor"/>
      </rPr>
      <t xml:space="preserve"> - 
Bratislavský samosprávny kraj, 
Trnavský samosprávny kraj, 
Nitriansky samosprávny kraj, 
Trenčiansky samosprávny kraj, 
Žilinský samosprávny kraj,
Banskobystrický samosprávny kraj,
Prešovský samosprávny kraj,
Košický samosprávny kraj.
</t>
    </r>
    <r>
      <rPr>
        <b/>
        <sz val="10.5"/>
        <color theme="1"/>
        <rFont val="Calibri"/>
        <family val="2"/>
        <charset val="238"/>
        <scheme val="minor"/>
      </rPr>
      <t xml:space="preserve">opatrenie 3.2.4 - 
</t>
    </r>
    <r>
      <rPr>
        <sz val="10.5"/>
        <color theme="1"/>
        <rFont val="Calibri"/>
        <family val="2"/>
        <charset val="238"/>
        <scheme val="minor"/>
      </rPr>
      <t xml:space="preserve">Trnavský samosprávny kraj, 
Nitriansky samosprávny kraj, 
Trenčiansky samosprávny kraj, 
Žilinský samosprávny kraj,
Banskobystrický samosprávny kraj,
Prešovský samosprávny kraj,
Košický samosprávny kraj. </t>
    </r>
  </si>
  <si>
    <t>5.1.3
5.2.3</t>
  </si>
  <si>
    <t>5.1.4
5.2.4</t>
  </si>
  <si>
    <t>3.2.3
3.2.4</t>
  </si>
  <si>
    <t>5.1.5
5.2.5</t>
  </si>
  <si>
    <t>2.8.2</t>
  </si>
  <si>
    <t>2.5.3
2.5.5</t>
  </si>
  <si>
    <t>Zlepšovanie energetickej efektívnosti v podnikoch (2) - DOP (SŠP)</t>
  </si>
  <si>
    <t>Podpora opatrení energetickej efektívnosti pre podniky (budovy, technologické zariadenia, dopravné prostriedky), zavádzanie systémov monitorovania, optimalizácie a riadenia spotreby energie, zvyšovanie účinnosti distribúcie energie</t>
  </si>
  <si>
    <t xml:space="preserve">podnikateľský sektor </t>
  </si>
  <si>
    <t>2.1.1</t>
  </si>
  <si>
    <t>Podpora využívania OZE ...(3) - DOP (SŠP)</t>
  </si>
  <si>
    <t>Inštalácia zariadení využívajúcich OZE</t>
  </si>
  <si>
    <t>2.2.1</t>
  </si>
  <si>
    <t>2.2.2</t>
  </si>
  <si>
    <t>2.3.1</t>
  </si>
  <si>
    <t>2.2.4</t>
  </si>
  <si>
    <t>8.2.1</t>
  </si>
  <si>
    <t>Znižovanie energetickej náročnosti budov (opatrenie 2.1.2)
Podpora využívania OZE v systémoch zásobovania energiou (opatrenie 2.2.2)</t>
  </si>
  <si>
    <t>Obnova verejných budov s uplatňovaním princípu prvoradosti energetickej efektívnosti a inštalácia zariadení využívajúcich OZE</t>
  </si>
  <si>
    <t>RSO2.1
RSO2.2</t>
  </si>
  <si>
    <t>Podpora energetickej efektívnosti a znižovania emisií skleníkových plynov
Podpora energie z obnoviteľných zdrojov v súlade so smernicou (EÚ) 2018/2001 o podpore využívania energie z obnoviteľných zdrojov vrátane kritérií udržateľnosti, ktoré sú v nej stanovené</t>
  </si>
  <si>
    <t>2.1.2
2.2.2</t>
  </si>
  <si>
    <t>Zvyšovanie energetickej efektívnosti budov a OZE</t>
  </si>
  <si>
    <t>Opatrenie 2.1.2:
65 302 403 € (IÚS)
46 498 487 € (UMR)
Opatrenie 2.2.2:
16 679 639 € (IÚS)
6 555 651 € (UMR)</t>
  </si>
  <si>
    <t xml:space="preserve"> 8.2.1</t>
  </si>
  <si>
    <t>a) revitalizácia zanedbaných a nevyužívaných území v intravilánoch sídiel, eliminácia rozrastania zastavaných území a reanimácia územia, ktorá zabráni fragmentácii krajiny</t>
  </si>
  <si>
    <t>2.7.10</t>
  </si>
  <si>
    <t>Zabezpečenie predinvestičnej a projektovej prípravy  nevyhnutnej pre následnú realizáciu opatrení zameraných na zabezpečenie celoročnej splavnosti dunajskej vodnej cesty.</t>
  </si>
  <si>
    <t>a) obstaranie štúdie realizovateľnosti
b) obstaranie projektovej dokumentácie</t>
  </si>
  <si>
    <t>MD SR (NP)
Verejné prístavy, a.s. (NP)
SVP (NP)
VV (NP)</t>
  </si>
  <si>
    <t>Bratislavský samosprávny kraj,
Trnavský samosprávny kraj,
Nitriansky samosprávny kraj</t>
  </si>
  <si>
    <t>3.1.3</t>
  </si>
  <si>
    <t>vodná doprava</t>
  </si>
  <si>
    <t>Vyzvania zamerané na realizáciu intervencií na cestách I. triedy - výstavbu obchvatov miest, modernizáciu vybraných úsekov (fázované projekty) a zabezpečenie zvýšenia bezpečnosti a plynulosti premávky</t>
  </si>
  <si>
    <t>výstavba a modernizácia ciest I. triedy</t>
  </si>
  <si>
    <t>SSC (NP)</t>
  </si>
  <si>
    <t>3.2.2</t>
  </si>
  <si>
    <t>2.8.1</t>
  </si>
  <si>
    <t>3.1.1</t>
  </si>
  <si>
    <t>3.2.1</t>
  </si>
  <si>
    <t>3.1.2</t>
  </si>
  <si>
    <t>2.8.3</t>
  </si>
  <si>
    <t>300 100 000 €
(opatrenie 2.8.3) z toho: 
IÚS = 71 209 000 €
ÚMR = 228 891 000 €</t>
  </si>
  <si>
    <t>a) zlepšovanie energetickej hospodárnosti a obnovy bytových domov (zlepšovanie tepelno-technických vlastností stavebných konštrukcií bytových domov (zateplenie obvodových stien a strechy, výmena okien), modernizácia vykurovacích systémov vrátane rozvodov a hydraulického vyregulovania, inštalácie termoregulačných ventilov, inštalácia systémov merania a riadenia za účelom zníženia spotreby energie, modernizácia osvetlenia za účelom zníženia spotreby energie, modernizácia výťahov za účelom zníženia spotreby energie, odstránenie systémových porúch bytových domov zateplením za účelom zníženia spotreby energie, inštalácia OZE, zelené opatrenia, ako aj debarierizačné opatrenia v budovách)</t>
  </si>
  <si>
    <t>2.1.2</t>
  </si>
  <si>
    <t>Ľudia a hrady II. - transformácia na sociálnu ekonomiku 
(NP)</t>
  </si>
  <si>
    <t>Ústredie práce, sociálnych vecí a rodiny</t>
  </si>
  <si>
    <t>MPSVR SR</t>
  </si>
  <si>
    <t>zamestnanosť</t>
  </si>
  <si>
    <t xml:space="preserve">sociálna ekonomika </t>
  </si>
  <si>
    <t>Tvorba programov na zvyšovanie/nadobúdanie digitálnych zručností NEET, vrátane testovacích nástrojov a hodnotenie úrovne týchto zručností
(NP)</t>
  </si>
  <si>
    <t>Digitálna koalícia</t>
  </si>
  <si>
    <t>Finančné stimuly pre zamestnanosť 
(NP)</t>
  </si>
  <si>
    <t xml:space="preserve">RSO4.1        </t>
  </si>
  <si>
    <t xml:space="preserve">Zvyšovanie účinnosti a inkluzívnosti trhov práce a prístupu ku kvalitnému zamestnaniu rozvíjaním sociálnej infraštruktúry a podporou sociálneho hospodárstva </t>
  </si>
  <si>
    <t>podpora zamestnateľnosti</t>
  </si>
  <si>
    <t>Inštitút sociálnej ekonomiky II. 
(DOP)</t>
  </si>
  <si>
    <t xml:space="preserve">Dopytovo orientované projekty - VÚC </t>
  </si>
  <si>
    <t>sociálne podniky</t>
  </si>
  <si>
    <t>Rozvoj výkonu opatrení sociálnoprávnej ochrany detí a sociálne kurately I.
(NP)</t>
  </si>
  <si>
    <t>Mesto Veľké Kapušany</t>
  </si>
  <si>
    <t>sociálna inklúzia</t>
  </si>
  <si>
    <t>výkon opatrení SPODaSK / 
podpora náhradných rodín</t>
  </si>
  <si>
    <t>ESO4.8</t>
  </si>
  <si>
    <t>anonymizované poradenstvo</t>
  </si>
  <si>
    <t>Vyhodnocovanie účinnosti služieb zamestnanosti 
(NP)</t>
  </si>
  <si>
    <t>ESO4.2</t>
  </si>
  <si>
    <t>Modernizácia inštitúcií a služieb trhu práce s cieľom posúdiť a predvídať potreby v oblasti zručností a zabezpečiť včasnú a cielenú pomoc a podporu v záujme zosúladenia ponuky s potrebami trhu práce, ako aj pri prechodoch medzi zamestnaniami a mobilite</t>
  </si>
  <si>
    <t>trh práce</t>
  </si>
  <si>
    <t>Informačné a vzdelávacie aktivity pre zamestnancov verejných a neverejných služieb zamestnanosti zamerané na rozvoj ich kompetencií, na zabezpečovanie individualizovanej podpory špecifických cieľových skupín a podpory zamestnávateľom (NP)</t>
  </si>
  <si>
    <t>budovanie kapacít sociálnych partnerov</t>
  </si>
  <si>
    <t>Vytváranie flexibilných foriem práce pre rodičov malých detí a pre osoby, ktoré poskytujú neformálnu pomoc rodinným príslušníkom odkázaným na pomoc inej osoby pri sebaobsluhe
(NP)</t>
  </si>
  <si>
    <t>ESO4.3</t>
  </si>
  <si>
    <t>Podpora rodovo vyváženej účasti na trhu práce, rovnakých pracovných podmienok a lepšej rovnováhy medzi pracovným a súkromným životom vrátane prístupu k cenovo dostupnej starostlivosti o deti a odkázané osoby</t>
  </si>
  <si>
    <t>Vzdelávacie aktivity a iné odborné činnosti zamerané na podporu zamestnávateľov pri zabezpečovaní nediskriminačných a primeraných podmienok
(NP)</t>
  </si>
  <si>
    <t>Rozvoj personálnych kapacít v oblasti formalizovanej starostlivosti o deti vo veku do nástupu na povinné predprimárne vzdelávanie
(DOP)</t>
  </si>
  <si>
    <t xml:space="preserve">Dopytovo orientované projekty - rôzne subjekty </t>
  </si>
  <si>
    <t>Vytváranie flexibilných foriem starostlivosti o deti vo veku do nástupu na povinné predprimárne vzdelávanie
(DOP)</t>
  </si>
  <si>
    <t>Osvetové, informačné a poradenské činnosti zamerané na zmenu spoločenského vnímania postavenia žien v zamestnaní
(NP)</t>
  </si>
  <si>
    <t>Zvyšovanie zručností jednotlivcov ohrozených chudobou a sociálnym vylúčením v oblasti riešenia zložitých životných situácií a riadenia osobných financií
(DOP)</t>
  </si>
  <si>
    <t xml:space="preserve">Podpora sociálnej integrácie osôb ohrozených chudobou alebo sociálnym vylúčením vrátane najodkázanejších osôb a detí </t>
  </si>
  <si>
    <t>finančná gramotnosť</t>
  </si>
  <si>
    <t>Zavádzanie vekového manažmentu, vrátane vytvárania strategických nástrojov a zabezpečovania súvisiacich údajov
(NP)</t>
  </si>
  <si>
    <t>ESO4.4</t>
  </si>
  <si>
    <t xml:space="preserve">Podpora adaptácie pracovníkov, podnikov a podnikateľov na zmeny, ako aj aktívneho a zdravého starnutia a zdravého a vhodne prispôsobeného pracovného prostredia, ktoré rieši zdravotné riziká </t>
  </si>
  <si>
    <t>Posilnenie povedomia o práve na zdravé a prispôsobené pracovné prostredie
(NP)</t>
  </si>
  <si>
    <t>Tvorba a implementácia informačných a osvetových programov pre zraniteľné skupiny mladých ľudí, vrátane online nástrojov
(DOP)</t>
  </si>
  <si>
    <t>Komunitné programy zapájajúce seniorov ako dobrovoľníkov a komunitné programy na podporu fyzických a kognitívnych funkcií
(DOP)</t>
  </si>
  <si>
    <t>Podpora aktívneho začlenenia s cieľom podporovať rovnosť príležitostí, nediskrimináciu a aktívnu účasť a zlepšenie zamestnateľnosti, najmä v prípade znevýhodnených skupín</t>
  </si>
  <si>
    <t>Vykonávanie sociálnych intervencií spojených so zabezpečením dostupného bývania pre sociálne znevýhodnené rodiny s deťmi ohrozené stratou bývania, pre mladých dospelých, odchádzajúcich z ústavnej starostlivosti, ľudí bez domova a pre osoby so zdravotným postihnutím
(DOP)</t>
  </si>
  <si>
    <t>Tvorba moderných a efektívnych IKT nástrojov na poskytovanie služieb zamestnanosti
(NP)</t>
  </si>
  <si>
    <t>RSO4.1</t>
  </si>
  <si>
    <t>Debarierizácia objektov, v ktorých sa poskytujú služby zamestnanosti
(NP)</t>
  </si>
  <si>
    <t>Budovanie/zriaďovanie domov komplexnej pomoci pre deti zažívajúce násilie
(NP)</t>
  </si>
  <si>
    <t xml:space="preserve">Podpora sociálno-ekonomického začlenenia marginalizovaných komunít, domácností s nízkym príjmom a znevýhodnených skupín vrátane osôb s osobitnými potrebami prostredníctvom integrovaných akcií vrátane bývania a sociálnych služieb </t>
  </si>
  <si>
    <t>Budovanie, rekonštrukcia a debarierizácia zariadení SPODaSK
(NP)</t>
  </si>
  <si>
    <t>Budovanie zariadení SPODaSK na komunitnej úrovni
(NP)</t>
  </si>
  <si>
    <t>Rozvoj IKT nástrojov na výkon opatrení SPODaSK (vrátane opatrení vykonávaných subjektami na základe príslušnej akreditácie)
(NP)</t>
  </si>
  <si>
    <t>Zabezpečovanie komunitných sociálnych služieb s použitím telekomunikačných technológií
(NP)</t>
  </si>
  <si>
    <t>MPSVR SR/VÚC</t>
  </si>
  <si>
    <t>Výstavba, rekonštrukcia a obnova zariadení starostlivosti o deti do 3 rokov
(IUI/DOP)</t>
  </si>
  <si>
    <t>Podpora a rozvoj výskumu, vývoja a inovácií prostredníctvom partnerstiev s potenciálom transferu do aplikačnej praxe</t>
  </si>
  <si>
    <t>Výskumné, vývojové a inovačné aktivity</t>
  </si>
  <si>
    <t>Verejný sektor</t>
  </si>
  <si>
    <t>Horná Nitra (okres Prievidza, Partizánske) Košický samosprávny kraj (Košice I-IV, Košice okolie, Michalovce) Banskobystrický samosprávny kraj (okres Banská Štiavnica, Brezno, Revúca, Rimavská Sobota, Žarnovica, Žiar nad Hronom, Zvolen)</t>
  </si>
  <si>
    <t>Podpora výchovného poradenstva a prevencie</t>
  </si>
  <si>
    <t xml:space="preserve">Centrá poradenstva a prevencie, Špecializované centrá poradenstva a prevencie </t>
  </si>
  <si>
    <t>otvorená výzva (do vyčerpania alokácie)</t>
  </si>
  <si>
    <t>poradenstvo a prevencia</t>
  </si>
  <si>
    <t>Infraštruktúra k schéme na individuálne vzdelávacie účty</t>
  </si>
  <si>
    <t>Podpora tvorby a zavedenie individuálnych vzdelávacích účtov</t>
  </si>
  <si>
    <t>poskytovanie individuálnych vzdelávacích účtov a realizácia vzdelávania, systémové nastavenie podpory základných zručností a občianskeho vzdelávania</t>
  </si>
  <si>
    <t>MŠVVaŠ SR/ŠIOV</t>
  </si>
  <si>
    <t>1.2.1</t>
  </si>
  <si>
    <t>1.2.2</t>
  </si>
  <si>
    <t>1.5.1</t>
  </si>
  <si>
    <t>1.4.2</t>
  </si>
  <si>
    <t>Podpora prechodu k poskytovaniu kvalitných komunitných sociálnych služieb 
(NP)</t>
  </si>
  <si>
    <t xml:space="preserve">zabezpečovanie individualizovaného a na človeka zameraného prístupu v sociálnych službách na komunitnej úrovni </t>
  </si>
  <si>
    <t xml:space="preserve">ESO4.8 </t>
  </si>
  <si>
    <t xml:space="preserve">sociálne služby </t>
  </si>
  <si>
    <t xml:space="preserve">deinštitucionalizácia </t>
  </si>
  <si>
    <t>Podpora integrácie cudzincov 
(NP)</t>
  </si>
  <si>
    <t>Individualizovaná podpora vzdelávania, vrátane jazykových kurzov, poradenská činnosť pri integrácii, vrátane integrácie vysokokvalifikovaných ŠPTK na trh práce</t>
  </si>
  <si>
    <t>Úrad splnomocnenca vlády SR pre rozvoj občianskej spoločnosti</t>
  </si>
  <si>
    <t>ESO4.9</t>
  </si>
  <si>
    <t xml:space="preserve">Podpora sociálno-ekonomickej integrácie štátnych príslušníkov tretích krajín vrátane migrantov </t>
  </si>
  <si>
    <t xml:space="preserve">sociálne služby a aktívne začlenenie </t>
  </si>
  <si>
    <t xml:space="preserve">integrácia ŠPTK a migrantov </t>
  </si>
  <si>
    <t>Nástroje na podporu zamestnanosti najviac znevýhodnených osôb 
(DOP)</t>
  </si>
  <si>
    <t xml:space="preserve">zabezpečovanie individualizovaného a komplexného prístupu k znevýhodneným uchádzačom o zamestnanie alebo neaktívnym osobám so zameraním na poradenské činnosti a asistenciu pri identifikácii vhodných podporných nástrojov 
</t>
  </si>
  <si>
    <t xml:space="preserve">podpora zamestnanosti znevýhodnených skupín </t>
  </si>
  <si>
    <t xml:space="preserve">sociálne inovácie a experimenty </t>
  </si>
  <si>
    <t>Sociálne inovácie - škálovanie overených nástrojov v sociálnom začlenení 
(DOP)</t>
  </si>
  <si>
    <t>inovatívne projekty v oblasti podpory vstupu znevýhodnených a neaktívnych osôb na trh práce</t>
  </si>
  <si>
    <t>Podpora sociálnej integrácie osôb ohrozených chudobou alebo sociálnym vylúčením vrátane najodkázanejších osôb a detí</t>
  </si>
  <si>
    <t xml:space="preserve">integrácia znevýhodnených skupín do spoločnosti </t>
  </si>
  <si>
    <t xml:space="preserve">sociálne inovácie </t>
  </si>
  <si>
    <t>Podporované zamestnávanie  pre uchádzačov o zamestnanie so zdravotným postihnutím a dlhodobo nezamestnaných (Agentúra podporovaného zamestnávania)
(NP)</t>
  </si>
  <si>
    <t>zabezpečovanie služieb podporovaného zamestnávania</t>
  </si>
  <si>
    <t xml:space="preserve">podpora zamestnanosti a rozvoj pracovných zručnosti </t>
  </si>
  <si>
    <t xml:space="preserve">asistencia pri začlenení na TP </t>
  </si>
  <si>
    <t>poskytovanie finančných príspevkov registrovaným integračným sociálnym podnikom za účelom podpory ohrozených a znevýhodnených
osôb pri nadobúdaní a udržaní pracovných návykov</t>
  </si>
  <si>
    <t>10 000 000 - 12 000 000 €</t>
  </si>
  <si>
    <t>tvorba programov na zvyšovanie/nadobúdanie digitálnych zručností NEET, vrátane testovacích nástrojov a hodnotenie úrovne týchto zručností</t>
  </si>
  <si>
    <t xml:space="preserve">záruka pre mladých </t>
  </si>
  <si>
    <t>podporné programy na testovanie a rozvoj digitálnych zručností NEET</t>
  </si>
  <si>
    <t>investičná a kompenzačná pomoc sociálnym podnikom kombináciou návratnej (finančné nástroje) a nenávratnej pomoci v jednej operácii</t>
  </si>
  <si>
    <t>informačné a konzultačné činnosti zamerané na podporu činnosti subjektov sociálnej ekonomiky, vrátane podpory ich vzniku</t>
  </si>
  <si>
    <t>budovanie zariadení SPODaSK na komunitnej úrovni</t>
  </si>
  <si>
    <t>prevencia a eliminácia násilia, individualizované poradenské služby pre obete násilia a v oblasti podpory duševného zdravia, vrátane anonymizovanej podpory prostredníctvom IKT
informačné aktivity a mediálne kampane zamerané na niektorú z nasledovných oblastí: násilie na ženách a deťoch, práva detí, podmienky života a práva osôb so zdravotným postihnutím, bývanie, deinštitucionalizácia a komunitné sociálne služby</t>
  </si>
  <si>
    <t>vyhodnocovanie účinnosti služieb zamestnanosti</t>
  </si>
  <si>
    <t>prebieha proces výberu žiadateľa</t>
  </si>
  <si>
    <t>nformačné a vzdelávacie aktivity pre zamestnancov služieb zamestnanosti zamerané na rozvoj ich kompetencií, na zabezpečovanie individualizovanej podpory špecifických cieľových skupín a podpory zamestnávateľom</t>
  </si>
  <si>
    <t>vytváranie flexibilných foriem práce pre rodičov malých detí a pre osoby, ktoré poskytujú neformálnu pomoc rodinným príslušníkom odkázaným na pomoc inej osoby pri sebaobsluhe</t>
  </si>
  <si>
    <t>inovatívne opatrenia trhu práce</t>
  </si>
  <si>
    <t>vzdelávacie aktivity a iné odborné činnosti zamerané na podporu zamestnávateľov pri zabezpečovaní nediskriminačných a primeraných podmienok</t>
  </si>
  <si>
    <t xml:space="preserve">rozvoj zručností a vdzelávanie zamestnancov </t>
  </si>
  <si>
    <t>rozvoj personálnych kapacít v oblasti formalizovanej starostlivosti o deti vo veku do nástupu na povinné predprimárne vzdelávanie</t>
  </si>
  <si>
    <t>podpora opatrení starostlivosti o deti do nástupu na predprimárne vzdelávanie</t>
  </si>
  <si>
    <t>vytváranie flexibilných foriem starostlivosti o deti vo veku do nástupu na povinné predprimárne vzdelávanie</t>
  </si>
  <si>
    <t>osvetové, informačné a poradenské činnosti zamerané na zmenu spoločenského vnímania postavenia žien v zamestnaní</t>
  </si>
  <si>
    <t>osvetové činnosti v téme rodová rovnosť pre oblasť zamestnanosti</t>
  </si>
  <si>
    <t>zvyšovanie zručností jednotlivcov ohrozených chudobou a sociálnym vylúčením v oblasti riešenia zložitých životných situácií a riadenia osobných financií</t>
  </si>
  <si>
    <t>tvorba moderných a efektívnych IKT nástrojov na poskytovanie služieb zamestnanosti</t>
  </si>
  <si>
    <t xml:space="preserve">zamestnanosť </t>
  </si>
  <si>
    <t xml:space="preserve">rozvoj IKT inštitúcií trhu práce </t>
  </si>
  <si>
    <t>debarierizácia objektov, v ktorých sa poskytujú služby zamestnanosti</t>
  </si>
  <si>
    <t xml:space="preserve">debarierizácia inštitúcií TP </t>
  </si>
  <si>
    <t>budovanie/zriaďovanie domov komplexnej pomoci pre deti zažívajúce násilie</t>
  </si>
  <si>
    <t xml:space="preserve">sociálne služby a sociálna kuratela </t>
  </si>
  <si>
    <t xml:space="preserve">pomoc osobám zažívajúcim násilie </t>
  </si>
  <si>
    <t>budovanie, rekonštrukcia a debarierizácia zariadení SPODaSK</t>
  </si>
  <si>
    <t xml:space="preserve">sociálna a rodinná politika </t>
  </si>
  <si>
    <t>dobudovanie zariadení SPODASK</t>
  </si>
  <si>
    <t>budovanie zariadení SPODaSK na komunitnej úrovn</t>
  </si>
  <si>
    <t>rozvoj IKT nástrojov na výkon opatrení SPODaSK (vrátane opatrení vykonávaných subjektami na základe príslušnej akreditácie</t>
  </si>
  <si>
    <t>IKT riešenia pre oblasť SPODASK</t>
  </si>
  <si>
    <t>dobudovanie/materiálno-technické zabezpečenie a rekonštrukcia zariadení dlhodobej (sociálnej a zdravotnej) a následnej starostlivosti komunitného typu 
zabezpečovanie komunitných sociálnych služieb s použitím telekomunikačných technológií (Alokácia spolu s aktivitou vyššie)</t>
  </si>
  <si>
    <t xml:space="preserve">IKT infraštruktúra </t>
  </si>
  <si>
    <t>zavádzanie vekového manažmentu, vrátane vytvárania strategických nástrojov a zabezpečovania súvisiacich údajov</t>
  </si>
  <si>
    <t>politiky aktívneho starnutia</t>
  </si>
  <si>
    <t>posilnenie povedomia o práve na zdravé a prispôsobené pracovné prostredie</t>
  </si>
  <si>
    <t xml:space="preserve">osveta  - kvalita pracovného prostredia </t>
  </si>
  <si>
    <t>tvorba a implementácia informačných a osvetových programov pre zraniteľné skupiny mladých ľudí, vrátane online nástrojov</t>
  </si>
  <si>
    <t xml:space="preserve">informačné kampane a publicita </t>
  </si>
  <si>
    <t>komunitné programy zapájajúce seniorov ako dobrovoľníkov 
komunitné programy na podporu fyzických a kognitívnych funkcií</t>
  </si>
  <si>
    <t>skvalitnenie života seniorov a zapájanie do komunity</t>
  </si>
  <si>
    <t>vykonávanie sociálnych intervencií spojených so zabezpečením dostupného bývania pre sociálne znevýhodnené rodiny s deťmi ohrozené stratou bývania, pre mladých dospelých, odchádzajúcich z ústavnej starostlivosti, ľudí bez domova a pre osoby so zdravotným postihnutím</t>
  </si>
  <si>
    <t xml:space="preserve"> výstavba, rekonštrukcia a obnova zariadení starostlivosti o deti do 3 rokov</t>
  </si>
  <si>
    <t>rôzne subjekty - DOP / IÚI</t>
  </si>
  <si>
    <t xml:space="preserve">Podpora sociálnej ekonomiky a dostupného bývania prostredníctvom finančných nástrojov </t>
  </si>
  <si>
    <t xml:space="preserve">
• investičná a kompenzačná pomoc sociálnym podnikom kombináciou návratnej (finančné nástroje) a nenávratnej pomoci v jednej operácii
• zabezpečenie infraštruktúry dostupného bývania</t>
  </si>
  <si>
    <t xml:space="preserve">Slovak Investment Holding, a. s. </t>
  </si>
  <si>
    <t>Zvyšovanie účinnosti a inkluzívnosti trhov práce a prístupu ku kvalitnému zamestnaniu rozvíjaním sociálnej infraštruktúry a podporou sociálneho hospodárstva
Podpora sociálno-ekonomického začlenenia marginalizovaných komunít, domácností s nízkym príjmom a znevýhodnených skupín vrátane osôb s osobitnými potrebami prostredníctvom integrovaných akcií vrátane bývania a sociálnych služieb
Umožnenie regiónom a ľuďom riešiť dôsledky v sociálnej, hospodárskej a environmentálnej oblasti, ako aj v oblasti zamestnanosti spôsobené transformáciou smerom k energetickým a klimatickým cieľom Únie na rok 2030 a k dosiahnutiu cieľa klimaticky neutrálneho hospodárstva Únie do roku 2050 na základe Parížskej dohody</t>
  </si>
  <si>
    <t>EFRR, FST</t>
  </si>
  <si>
    <t>Zamestanosť / 
Sociálna inklúzia</t>
  </si>
  <si>
    <t>sociálne podniky / 
dostupné bývanie</t>
  </si>
  <si>
    <t>RSO4.1
RSO4.3
JSO8.1</t>
  </si>
  <si>
    <t xml:space="preserve"> -
8.1.1</t>
  </si>
  <si>
    <t>8.2.2</t>
  </si>
  <si>
    <t>8.1.2</t>
  </si>
  <si>
    <t>8.1.1</t>
  </si>
  <si>
    <t>8.3.2</t>
  </si>
  <si>
    <t>8.3.1</t>
  </si>
  <si>
    <t>8.2.3</t>
  </si>
  <si>
    <t>Podpora neštátnych anonymizovaných liniek pomoci
(DOP)</t>
  </si>
  <si>
    <t xml:space="preserve">DOP  - rôzne subjekty </t>
  </si>
  <si>
    <t>1.3.1</t>
  </si>
  <si>
    <t>1.1.1</t>
  </si>
  <si>
    <t>1.3.1
1.1.3</t>
  </si>
  <si>
    <t>1.1.2</t>
  </si>
  <si>
    <t>Horizon Widening  - Teamingové výskumné aktivity</t>
  </si>
  <si>
    <t>podpora vysoko hodnotených projektov (SoE, MSCA, EIC, ERC...) vrátane priameho financovania projektov, ktoré nezískali financovanie z programu HE (tzv. short-listed projekty);</t>
  </si>
  <si>
    <t>Subjekty, ktoré boli úspešné v rámci programu Horizon Europe 1.</t>
  </si>
  <si>
    <t>6 mesiacov od vyhlásenia výzvy</t>
  </si>
  <si>
    <t>Centrum vedecko-technických informácií SR (NP)</t>
  </si>
  <si>
    <t xml:space="preserve"> 1.1.2</t>
  </si>
  <si>
    <t>podpora personálnych kapacít na skvalitnenie poradenstva a vzdelávanie cieľových skupín</t>
  </si>
  <si>
    <t>vytvorenie platformy pre individuálne vzdelávacie účty (rozšírenie funkcionalít IS ďalšieho vzdelávania)</t>
  </si>
  <si>
    <t xml:space="preserve">Podpora kvality a dostupnosti poskytovanej
starostlivosti v systéme poradenstva a prevencie
prostredníctvom vybudovania a/alebo modernizácie
terapeutických miestností vrátane ich vybavenia
</t>
  </si>
  <si>
    <t>1.4.1.</t>
  </si>
  <si>
    <t>tvorba krátkych terciárnych programov prostredníctvom VŠ</t>
  </si>
  <si>
    <t>podpora regionálnych centier podpory učiteľov po ukončení podpory z Plánu obnovy a odolnosti SR</t>
  </si>
  <si>
    <t>Typ projektu</t>
  </si>
  <si>
    <t>DOV/NP</t>
  </si>
  <si>
    <t>Harmonogram plánovaných výziev Programu Slovensko 2021 - 2027</t>
  </si>
  <si>
    <t>IÚI</t>
  </si>
  <si>
    <t>FN</t>
  </si>
  <si>
    <r>
      <t xml:space="preserve"> * NP </t>
    </r>
    <r>
      <rPr>
        <sz val="11"/>
        <color theme="1"/>
        <rFont val="Calibri"/>
        <family val="2"/>
        <charset val="238"/>
        <scheme val="minor"/>
      </rPr>
      <t xml:space="preserve">- národný projekt
    </t>
    </r>
    <r>
      <rPr>
        <b/>
        <sz val="11"/>
        <color theme="1"/>
        <rFont val="Calibri"/>
        <family val="2"/>
        <charset val="238"/>
        <scheme val="minor"/>
      </rPr>
      <t>DOV</t>
    </r>
    <r>
      <rPr>
        <sz val="11"/>
        <color theme="1"/>
        <rFont val="Calibri"/>
        <family val="2"/>
        <charset val="238"/>
        <scheme val="minor"/>
      </rPr>
      <t xml:space="preserve"> - dopytovo orientovaná výzva
    </t>
    </r>
    <r>
      <rPr>
        <b/>
        <sz val="11"/>
        <color theme="1"/>
        <rFont val="Calibri"/>
        <family val="2"/>
        <charset val="238"/>
        <scheme val="minor"/>
      </rPr>
      <t>IÚI</t>
    </r>
    <r>
      <rPr>
        <sz val="11"/>
        <color theme="1"/>
        <rFont val="Calibri"/>
        <family val="2"/>
        <charset val="238"/>
        <scheme val="minor"/>
      </rPr>
      <t xml:space="preserve"> - Integrované územné investície
    </t>
    </r>
    <r>
      <rPr>
        <b/>
        <sz val="11"/>
        <color theme="1"/>
        <rFont val="Calibri"/>
        <family val="2"/>
        <charset val="238"/>
        <scheme val="minor"/>
      </rPr>
      <t>FN</t>
    </r>
    <r>
      <rPr>
        <sz val="11"/>
        <color theme="1"/>
        <rFont val="Calibri"/>
        <family val="2"/>
        <charset val="238"/>
        <scheme val="minor"/>
      </rPr>
      <t xml:space="preserve"> - Finančné nástroje 
    </t>
    </r>
    <r>
      <rPr>
        <b/>
        <sz val="11"/>
        <color theme="1"/>
        <rFont val="Calibri"/>
        <family val="2"/>
        <charset val="238"/>
        <scheme val="minor"/>
      </rPr>
      <t>TP</t>
    </r>
    <r>
      <rPr>
        <sz val="11"/>
        <color theme="1"/>
        <rFont val="Calibri"/>
        <family val="2"/>
        <charset val="238"/>
        <scheme val="minor"/>
      </rPr>
      <t xml:space="preserve"> - Technická pomoc</t>
    </r>
  </si>
  <si>
    <t xml:space="preserve">Strategický výskum a vývoj prostredníctvom partnerstiev
</t>
  </si>
  <si>
    <t>výskum vo všetkých definovaných oblastich RIS3+ spolupráca súkromného a akademického sektoru/SAV/vvi/VŠ</t>
  </si>
  <si>
    <t>právnické osoby uskutočňujúce výskum a vývoj podľa § 7 písm. a) Štátny sektor, b) sektor VVI c) sektor VŠ a e) podnikateľský sektor zákona č. 172/2005 Z. z. o organizácii štátnej podpory výskumu a vývoja a o doplnení zákona č. 575/2001 Z. z. o organizácii činnosti vlády a organizácií ústrednej štátnej správy v znení neskorších predpisov</t>
  </si>
  <si>
    <t>1.1.1.</t>
  </si>
  <si>
    <t xml:space="preserve">Národná infraštruktúra otvorenej vedy
</t>
  </si>
  <si>
    <t xml:space="preserve">Vytvorenie centrálnej platformy pre interaktívne a kolaboratívne vzdelávanie zamerané na rozvoj zručností, digitálnu gramotnosť a budovanie kompetencií </t>
  </si>
  <si>
    <t xml:space="preserve">Obnova a rozvoj dátového centra a informačných systémov  CVTI SR 
</t>
  </si>
  <si>
    <t>vytvorenie hybridného výpočtového cloudu pre bigdata, HPC, HTC, cloud, AI computing a špecializovane aj pre NLP úlohy a hybridné multidisciplinárne sémantické vyhľadávanie špecializované na vedecké informácie</t>
  </si>
  <si>
    <t>1.1.4.</t>
  </si>
  <si>
    <t>Partnerstvá Horizont Europa</t>
  </si>
  <si>
    <t>systémové riešenie absentujúcej efektívnej podpory účasti slovenských výskumníkov a organizácií výskumu a vývoja v európskych výskumných a inovačných partnerstvách</t>
  </si>
  <si>
    <t xml:space="preserve">Výskumná agentúra (NP) </t>
  </si>
  <si>
    <t>1.1.3.</t>
  </si>
  <si>
    <t xml:space="preserve">Strategický projekt rozvoja služieb poskytovaných prostredníctvom IKT infraštruktúry 
</t>
  </si>
  <si>
    <t>výskum vo všetkých definovaných oblastich RIS3+ s prienikom na vesmír</t>
  </si>
  <si>
    <t>Špičkový výskum a vývoj od myšliensky k produktu 
(výskum vo všetkých definovaných oblastich RIS3+ s prienikom na vesmír)</t>
  </si>
  <si>
    <r>
      <rPr>
        <b/>
        <sz val="10.5"/>
        <color theme="1"/>
        <rFont val="Calibri"/>
        <family val="2"/>
        <charset val="238"/>
        <scheme val="minor"/>
      </rPr>
      <t>opatrenie 2.1.2</t>
    </r>
    <r>
      <rPr>
        <sz val="10.5"/>
        <color theme="1"/>
        <rFont val="Calibri"/>
        <family val="2"/>
        <charset val="238"/>
        <scheme val="minor"/>
      </rPr>
      <t xml:space="preserve"> - 
Bratislavský samosprávny kraj, 
Trnavský samosprávny kraj, 
Nitriansky samosprávny kraj, 
Trenčiansky samosprávny kraj, 
Žilinský samosprávny kraj,
Banskobystrický samosprávny kraj,
Prešovský samosprávny kraj,
Košický samosprávny kraj.
</t>
    </r>
    <r>
      <rPr>
        <b/>
        <sz val="10.5"/>
        <color theme="1"/>
        <rFont val="Calibri"/>
        <family val="2"/>
        <charset val="238"/>
        <scheme val="minor"/>
      </rPr>
      <t xml:space="preserve">opatrenie 2.2.2 - 
</t>
    </r>
    <r>
      <rPr>
        <sz val="10.5"/>
        <color theme="1"/>
        <rFont val="Calibri"/>
        <family val="2"/>
        <charset val="238"/>
        <scheme val="minor"/>
      </rPr>
      <t xml:space="preserve">Trnavský samosprávny kraj, 
Nitriansky samosprávny kraj, 
Trenčiansky samosprávny kraj, 
Žilinský samosprávny kraj,
Banskobystrický samosprávny kraj,
Prešovský samosprávny kraj,
Košický samosprávny kraj. </t>
    </r>
  </si>
  <si>
    <r>
      <rPr>
        <b/>
        <sz val="10.5"/>
        <color theme="1"/>
        <rFont val="Calibri"/>
        <family val="2"/>
        <charset val="238"/>
        <scheme val="minor"/>
      </rPr>
      <t>opatrenie 5.1.5 A</t>
    </r>
    <r>
      <rPr>
        <sz val="10.5"/>
        <color theme="1"/>
        <rFont val="Calibri"/>
        <family val="2"/>
        <charset val="238"/>
        <scheme val="minor"/>
      </rPr>
      <t xml:space="preserve"> - 
Bratislavský samosprávny kraj, 
Trnavský samosprávny kraj, 
Nitriansky samosprávny kraj, 
Trenčiansky samosprávny kraj, 
Žilinský samosprávny kraj,
Banskobystrický samosprávny kraj,
Prešovský samosprávny kraj,
Košický samosprávny kraj.
</t>
    </r>
    <r>
      <rPr>
        <b/>
        <sz val="10.5"/>
        <color theme="1"/>
        <rFont val="Calibri"/>
        <family val="2"/>
        <charset val="238"/>
        <scheme val="minor"/>
      </rPr>
      <t>opatrenie 5.2.5 a 5.1.5 B</t>
    </r>
    <r>
      <rPr>
        <sz val="10.5"/>
        <color theme="1"/>
        <rFont val="Calibri"/>
        <family val="2"/>
        <charset val="238"/>
        <scheme val="minor"/>
      </rPr>
      <t xml:space="preserve"> - 
Trnavský samosprávny kraj, 
Nitriansky samosprávny kraj, 
Trenčiansky samosprávny kraj, 
Žilinský samosprávny kraj,
Banskobystrický samosprávny kraj,
Prešovský samosprávny kraj,
Košický samosprávny kraj. </t>
    </r>
  </si>
  <si>
    <t>upresnenie po revízií P SK</t>
  </si>
  <si>
    <t>sociálne inovácie</t>
  </si>
  <si>
    <t>Vytvorenie systému distribúcie darovaných potravín
(NP)</t>
  </si>
  <si>
    <t xml:space="preserve">Zručnosti pre trh práce </t>
  </si>
  <si>
    <t>• poskytovanie finančných príspevkov uchádzačom o zamestnanie za účelom nadobúdania/zmeny zručností potrebných pre aktívnu účasť na trhu práce
• poskytovanie finančných príspevkov záujemcom o zamestnanie (osobám na trhu práce) za účelom nadobúdania/zmeny zručností potrebných pre zotrvanie na trhu práce alebo zlepšenie situácie na trhu práce
• podpora nadobúdania a zmeny zručností mladých ľudí v situácii NEET</t>
  </si>
  <si>
    <t>ESO4.1
ESO4.4</t>
  </si>
  <si>
    <t>Zlepšenie prístupu k zamestnaniu a aktivačným opatreniam pre všetkých uchádzačov o zamestnanie, predovšetkým mladých ľudí, a to najmä vykonávaním záruky pre mladých ľudí, pre dlhodobo nezamestnaných a znevýhodnené skupiny na trhu práce a neaktívne osoby, ako aj prostredníctvom podpory samostatnej zárobkovej činnosti a sociálneho hospodárstva
Podpora adaptácie pracovníkov, podnikov a podnikateľov na zmeny, ako aj aktívneho a zdravého starnutia a zdravého a vhodne prispôsobeného pracovného prostredia, ktoré rieši zdravotné riziká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</si>
</sst>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0\ &quot;€&quot;;[Red]\-#,##0\ &quot;€&quot;"/>
    <numFmt numFmtId="43" formatCode="_-* #,##0.00_-;\-* #,##0.00_-;_-* &quot;-&quot;??_-;_-@_-"/>
    <numFmt numFmtId="164" formatCode="_-* #,##0.00\ _€_-;\-* #,##0.00\ _€_-;_-* &quot;-&quot;??\ _€_-;_-@_-"/>
    <numFmt numFmtId="165" formatCode="mmmm\ yyyy"/>
    <numFmt numFmtId="166" formatCode="#,##0\ &quot;€&quot;"/>
    <numFmt numFmtId="167" formatCode="mmmm\ yyyy;@"/>
    <numFmt numFmtId="168" formatCode="[$-41B]mmmm\ yy;@"/>
  </numFmts>
  <fonts count="3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theme="1"/>
      <name val="Calibri"/>
      <family val="2"/>
      <charset val="238"/>
      <scheme val="minor"/>
    </font>
    <font>
      <sz val="10"/>
      <color rgb="FF000000"/>
      <name val="Times New Roman"/>
      <family val="1"/>
      <charset val="238"/>
    </font>
    <font>
      <sz val="10"/>
      <color theme="1"/>
      <name val="Calibri"/>
      <family val="2"/>
      <charset val="238"/>
      <scheme val="minor"/>
    </font>
    <font>
      <sz val="11"/>
      <color rgb="FF000000"/>
      <name val="Calibri"/>
      <family val="2"/>
      <charset val="238"/>
    </font>
    <font>
      <sz val="11"/>
      <color rgb="FFFF0000"/>
      <name val="Calibri"/>
      <family val="2"/>
      <charset val="238"/>
      <scheme val="minor"/>
    </font>
    <font>
      <sz val="10"/>
      <color rgb="FFFF0000"/>
      <name val="Calibri"/>
      <family val="2"/>
      <charset val="238"/>
      <scheme val="minor"/>
    </font>
    <font>
      <sz val="10"/>
      <color rgb="FF000000"/>
      <name val="Calibri"/>
      <family val="2"/>
      <charset val="238"/>
      <scheme val="minor"/>
    </font>
    <font>
      <b/>
      <sz val="10.5"/>
      <color theme="1"/>
      <name val="Calibri"/>
      <family val="2"/>
      <charset val="238"/>
      <scheme val="minor"/>
    </font>
    <font>
      <sz val="10.5"/>
      <color theme="1"/>
      <name val="Calibri"/>
      <family val="2"/>
      <charset val="238"/>
      <scheme val="minor"/>
    </font>
    <font>
      <sz val="10.5"/>
      <color theme="0"/>
      <name val="Calibri"/>
      <family val="2"/>
      <charset val="238"/>
      <scheme val="minor"/>
    </font>
  </fonts>
  <fills count="21">
    <fill>
      <patternFill patternType="none"/>
    </fill>
    <fill>
      <patternFill patternType="gray125"/>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rgb="FF000000"/>
      </patternFill>
    </fill>
    <fill>
      <patternFill patternType="solid">
        <fgColor theme="6" tint="0.79998168889431442"/>
        <bgColor rgb="FF000000"/>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80">
    <xf numFmtId="0" fontId="0" fillId="0" borderId="0"/>
    <xf numFmtId="164" fontId="24" fillId="0" borderId="0" applyFont="0" applyFill="0" applyBorder="0" applyAlignment="0" applyProtection="0"/>
    <xf numFmtId="0" fontId="23" fillId="0" borderId="0"/>
    <xf numFmtId="0" fontId="22" fillId="0" borderId="0"/>
    <xf numFmtId="0" fontId="21" fillId="0" borderId="0"/>
    <xf numFmtId="0" fontId="20"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24"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17">
    <xf numFmtId="0" fontId="0" fillId="0" borderId="0" xfId="0"/>
    <xf numFmtId="0" fontId="21" fillId="0" borderId="0" xfId="0" applyFont="1" applyAlignment="1">
      <alignment wrapText="1"/>
    </xf>
    <xf numFmtId="0" fontId="21" fillId="0" borderId="0" xfId="0" applyFont="1" applyAlignment="1">
      <alignment horizontal="center" vertical="center" wrapText="1"/>
    </xf>
    <xf numFmtId="0" fontId="21" fillId="0" borderId="0" xfId="0" applyFont="1" applyAlignment="1">
      <alignment vertical="center" wrapText="1"/>
    </xf>
    <xf numFmtId="166" fontId="21" fillId="0" borderId="0" xfId="0" applyNumberFormat="1" applyFont="1" applyAlignment="1">
      <alignment horizontal="center" vertical="center" wrapText="1"/>
    </xf>
    <xf numFmtId="0" fontId="19" fillId="0" borderId="0" xfId="0" applyFont="1" applyAlignment="1">
      <alignment wrapText="1"/>
    </xf>
    <xf numFmtId="0" fontId="19" fillId="0" borderId="0" xfId="0" applyFont="1" applyAlignment="1">
      <alignment horizontal="center" vertical="center" wrapText="1"/>
    </xf>
    <xf numFmtId="0" fontId="19" fillId="0" borderId="0" xfId="0" applyFont="1" applyAlignment="1">
      <alignment vertical="center" wrapText="1"/>
    </xf>
    <xf numFmtId="0" fontId="19" fillId="0" borderId="0" xfId="0" applyFont="1" applyFill="1" applyAlignment="1">
      <alignment horizontal="center" vertical="center" wrapText="1"/>
    </xf>
    <xf numFmtId="0" fontId="19" fillId="0" borderId="0" xfId="0" applyFont="1" applyFill="1" applyAlignment="1">
      <alignment wrapText="1"/>
    </xf>
    <xf numFmtId="0" fontId="13" fillId="0" borderId="0" xfId="0" applyFont="1" applyAlignment="1">
      <alignment wrapText="1"/>
    </xf>
    <xf numFmtId="0" fontId="11" fillId="0" borderId="0" xfId="0" applyFont="1" applyAlignment="1">
      <alignment wrapText="1"/>
    </xf>
    <xf numFmtId="0" fontId="11" fillId="0" borderId="0" xfId="0" applyFont="1" applyFill="1" applyAlignment="1">
      <alignment wrapText="1"/>
    </xf>
    <xf numFmtId="0" fontId="27" fillId="0" borderId="0" xfId="0" applyFont="1" applyFill="1" applyAlignment="1">
      <alignment wrapText="1"/>
    </xf>
    <xf numFmtId="0" fontId="29" fillId="0" borderId="0" xfId="0" applyFont="1" applyAlignment="1">
      <alignment horizontal="center" vertical="center" wrapText="1"/>
    </xf>
    <xf numFmtId="0" fontId="29" fillId="0" borderId="0" xfId="0" applyFont="1" applyFill="1" applyBorder="1" applyAlignment="1">
      <alignment horizontal="center" vertical="center" wrapText="1"/>
    </xf>
    <xf numFmtId="0" fontId="28" fillId="0" borderId="0" xfId="0" applyFont="1" applyFill="1" applyBorder="1" applyAlignment="1">
      <alignment horizontal="center" wrapText="1"/>
    </xf>
    <xf numFmtId="0" fontId="27" fillId="0" borderId="0" xfId="0" applyFont="1"/>
    <xf numFmtId="0" fontId="27" fillId="0" borderId="0" xfId="0" applyFont="1" applyAlignment="1">
      <alignment horizontal="center" wrapText="1"/>
    </xf>
    <xf numFmtId="0" fontId="31" fillId="0" borderId="0" xfId="0" applyFont="1" applyFill="1" applyBorder="1" applyAlignment="1">
      <alignment horizontal="center" wrapText="1"/>
    </xf>
    <xf numFmtId="0" fontId="10" fillId="0" borderId="0" xfId="0" applyFont="1" applyAlignment="1">
      <alignment wrapText="1"/>
    </xf>
    <xf numFmtId="0" fontId="25" fillId="0" borderId="0" xfId="0" applyFont="1" applyAlignment="1">
      <alignment wrapText="1"/>
    </xf>
    <xf numFmtId="0" fontId="25" fillId="0" borderId="0" xfId="0" applyFont="1" applyAlignment="1"/>
    <xf numFmtId="0" fontId="10" fillId="0" borderId="0" xfId="0" applyFont="1" applyFill="1" applyAlignment="1">
      <alignment wrapText="1"/>
    </xf>
    <xf numFmtId="0" fontId="28" fillId="0" borderId="0" xfId="0" applyFont="1" applyFill="1" applyBorder="1" applyAlignment="1">
      <alignment wrapText="1"/>
    </xf>
    <xf numFmtId="0" fontId="27" fillId="0" borderId="0" xfId="0" applyFont="1" applyAlignment="1">
      <alignment wrapText="1"/>
    </xf>
    <xf numFmtId="0" fontId="10" fillId="0" borderId="0" xfId="0" applyFont="1" applyFill="1" applyAlignment="1">
      <alignment horizontal="center" wrapText="1"/>
    </xf>
    <xf numFmtId="0" fontId="10" fillId="0" borderId="0" xfId="0" applyFont="1" applyAlignment="1">
      <alignment horizontal="center" wrapText="1"/>
    </xf>
    <xf numFmtId="0" fontId="27" fillId="0" borderId="0" xfId="0" applyFont="1" applyAlignment="1">
      <alignment horizontal="center" vertical="center" wrapText="1"/>
    </xf>
    <xf numFmtId="0" fontId="33" fillId="0" borderId="1" xfId="260" applyFont="1" applyFill="1" applyBorder="1" applyAlignment="1">
      <alignment horizontal="center" vertical="center" wrapText="1"/>
    </xf>
    <xf numFmtId="165" fontId="33" fillId="0" borderId="1" xfId="260" applyNumberFormat="1" applyFont="1" applyFill="1" applyBorder="1" applyAlignment="1">
      <alignment horizontal="center" vertical="center" wrapText="1"/>
    </xf>
    <xf numFmtId="167" fontId="33" fillId="3" borderId="1" xfId="0" applyNumberFormat="1" applyFont="1" applyFill="1" applyBorder="1" applyAlignment="1">
      <alignment horizontal="center" vertical="center" wrapText="1"/>
    </xf>
    <xf numFmtId="168" fontId="33" fillId="0" borderId="1" xfId="0"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0" fontId="33" fillId="10" borderId="1" xfId="147" applyNumberFormat="1" applyFont="1" applyFill="1" applyBorder="1" applyAlignment="1">
      <alignment horizontal="center" vertical="center" wrapText="1"/>
    </xf>
    <xf numFmtId="0" fontId="33" fillId="10" borderId="1" xfId="0" applyFont="1" applyFill="1" applyBorder="1" applyAlignment="1">
      <alignment horizontal="center" vertical="center" wrapText="1"/>
    </xf>
    <xf numFmtId="49" fontId="33" fillId="10" borderId="1" xfId="0" applyNumberFormat="1" applyFont="1" applyFill="1" applyBorder="1" applyAlignment="1">
      <alignment horizontal="center" vertical="center" wrapText="1"/>
    </xf>
    <xf numFmtId="0" fontId="33" fillId="0" borderId="1" xfId="2" applyFont="1" applyFill="1" applyBorder="1" applyAlignment="1">
      <alignment horizontal="center" vertical="center" wrapText="1"/>
    </xf>
    <xf numFmtId="0" fontId="33" fillId="4" borderId="1" xfId="0" applyFont="1" applyFill="1" applyBorder="1" applyAlignment="1">
      <alignment horizontal="center" vertical="center" wrapText="1"/>
    </xf>
    <xf numFmtId="166" fontId="33" fillId="0" borderId="1" xfId="0" applyNumberFormat="1" applyFont="1" applyBorder="1" applyAlignment="1">
      <alignment horizontal="center" vertical="center" wrapText="1"/>
    </xf>
    <xf numFmtId="0" fontId="33" fillId="0" borderId="1" xfId="0" applyNumberFormat="1" applyFont="1" applyFill="1" applyBorder="1" applyAlignment="1">
      <alignment horizontal="center" vertical="center" wrapText="1"/>
    </xf>
    <xf numFmtId="166" fontId="33" fillId="0" borderId="1" xfId="4" applyNumberFormat="1" applyFont="1" applyFill="1" applyBorder="1" applyAlignment="1">
      <alignment horizontal="center" vertical="center" wrapText="1"/>
    </xf>
    <xf numFmtId="166" fontId="33" fillId="10" borderId="1" xfId="0" applyNumberFormat="1" applyFont="1" applyFill="1" applyBorder="1" applyAlignment="1">
      <alignment horizontal="center" vertical="center" wrapText="1"/>
    </xf>
    <xf numFmtId="0" fontId="33" fillId="7" borderId="1" xfId="0" applyFont="1" applyFill="1" applyBorder="1" applyAlignment="1">
      <alignment horizontal="center" vertical="center" wrapText="1"/>
    </xf>
    <xf numFmtId="6" fontId="33" fillId="0" borderId="1" xfId="0" applyNumberFormat="1" applyFont="1" applyFill="1" applyBorder="1" applyAlignment="1">
      <alignment horizontal="center" vertical="center" wrapText="1"/>
    </xf>
    <xf numFmtId="166" fontId="33" fillId="0" borderId="1" xfId="262" applyNumberFormat="1" applyFont="1" applyFill="1" applyBorder="1" applyAlignment="1">
      <alignment horizontal="center" vertical="center" wrapText="1"/>
    </xf>
    <xf numFmtId="0" fontId="0" fillId="0" borderId="0" xfId="0" applyAlignment="1">
      <alignment wrapText="1"/>
    </xf>
    <xf numFmtId="0" fontId="9" fillId="0" borderId="0" xfId="0" applyFont="1" applyAlignment="1">
      <alignment wrapText="1"/>
    </xf>
    <xf numFmtId="0" fontId="8" fillId="0" borderId="0" xfId="0" applyFont="1" applyAlignment="1">
      <alignment wrapText="1"/>
    </xf>
    <xf numFmtId="0" fontId="28" fillId="0" borderId="0" xfId="0" applyFont="1" applyAlignment="1">
      <alignment wrapText="1"/>
    </xf>
    <xf numFmtId="0" fontId="33" fillId="5" borderId="1" xfId="0" applyFont="1" applyFill="1" applyBorder="1" applyAlignment="1">
      <alignment horizontal="center" vertical="center" wrapText="1"/>
    </xf>
    <xf numFmtId="0" fontId="33" fillId="0" borderId="1" xfId="6" applyFont="1" applyBorder="1" applyAlignment="1">
      <alignment horizontal="center" vertical="center" wrapText="1"/>
    </xf>
    <xf numFmtId="0" fontId="33" fillId="0" borderId="1" xfId="2" applyFont="1" applyBorder="1" applyAlignment="1">
      <alignment horizontal="center" vertical="center" wrapText="1"/>
    </xf>
    <xf numFmtId="165" fontId="33" fillId="0" borderId="1" xfId="2" applyNumberFormat="1" applyFont="1" applyBorder="1" applyAlignment="1">
      <alignment horizontal="center" vertical="center" wrapText="1"/>
    </xf>
    <xf numFmtId="0" fontId="33" fillId="15" borderId="1" xfId="0" applyFont="1" applyFill="1" applyBorder="1" applyAlignment="1">
      <alignment horizontal="center" vertical="center" wrapText="1"/>
    </xf>
    <xf numFmtId="165" fontId="33"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0" fontId="32" fillId="2" borderId="1" xfId="0" applyFont="1" applyFill="1" applyBorder="1" applyAlignment="1">
      <alignment horizontal="center" vertical="center" wrapText="1"/>
    </xf>
    <xf numFmtId="0" fontId="33" fillId="4" borderId="1" xfId="260" applyFont="1" applyFill="1" applyBorder="1" applyAlignment="1">
      <alignment horizontal="center" vertical="center" wrapText="1"/>
    </xf>
    <xf numFmtId="0" fontId="33" fillId="14" borderId="1" xfId="0" applyFont="1" applyFill="1" applyBorder="1" applyAlignment="1">
      <alignment horizontal="center" vertical="center" wrapText="1"/>
    </xf>
    <xf numFmtId="0" fontId="33" fillId="13" borderId="1" xfId="0" applyFont="1" applyFill="1" applyBorder="1" applyAlignment="1">
      <alignment horizontal="center" vertical="center" wrapText="1"/>
    </xf>
    <xf numFmtId="0" fontId="33" fillId="12" borderId="1" xfId="0" applyFont="1" applyFill="1" applyBorder="1" applyAlignment="1">
      <alignment horizontal="center" vertical="center" wrapText="1"/>
    </xf>
    <xf numFmtId="0" fontId="33" fillId="11" borderId="1" xfId="0" applyFont="1" applyFill="1" applyBorder="1" applyAlignment="1">
      <alignment horizontal="center" vertical="center" wrapText="1"/>
    </xf>
    <xf numFmtId="0" fontId="33" fillId="16" borderId="1" xfId="0" applyFont="1" applyFill="1" applyBorder="1" applyAlignment="1">
      <alignment horizontal="center" vertical="center" wrapText="1"/>
    </xf>
    <xf numFmtId="0" fontId="7" fillId="0" borderId="0" xfId="0" applyFont="1" applyAlignment="1">
      <alignment wrapText="1"/>
    </xf>
    <xf numFmtId="165" fontId="33" fillId="0" borderId="1" xfId="2" applyNumberFormat="1" applyFont="1" applyFill="1" applyBorder="1" applyAlignment="1">
      <alignment horizontal="center" vertical="center"/>
    </xf>
    <xf numFmtId="166" fontId="33" fillId="0" borderId="1" xfId="4" applyNumberFormat="1" applyFont="1" applyFill="1" applyBorder="1" applyAlignment="1">
      <alignment horizontal="center" vertical="center"/>
    </xf>
    <xf numFmtId="0" fontId="33" fillId="0" borderId="1" xfId="2" applyFont="1" applyFill="1" applyBorder="1" applyAlignment="1">
      <alignment horizontal="center" vertical="center"/>
    </xf>
    <xf numFmtId="0" fontId="33" fillId="4" borderId="1" xfId="2" applyFont="1" applyFill="1" applyBorder="1" applyAlignment="1">
      <alignment horizontal="center" vertical="center"/>
    </xf>
    <xf numFmtId="0" fontId="33" fillId="0" borderId="0" xfId="0" applyFont="1" applyAlignment="1">
      <alignment wrapText="1"/>
    </xf>
    <xf numFmtId="0" fontId="33" fillId="0" borderId="0" xfId="0" applyFont="1"/>
    <xf numFmtId="0" fontId="33" fillId="0" borderId="0" xfId="0" applyFont="1" applyFill="1"/>
    <xf numFmtId="0" fontId="6" fillId="0" borderId="0" xfId="0" applyFont="1" applyAlignment="1">
      <alignment wrapText="1"/>
    </xf>
    <xf numFmtId="167" fontId="33" fillId="9" borderId="1" xfId="0" applyNumberFormat="1" applyFont="1" applyFill="1" applyBorder="1" applyAlignment="1">
      <alignment horizontal="center" vertical="center" wrapText="1"/>
    </xf>
    <xf numFmtId="0" fontId="33" fillId="0" borderId="0" xfId="0" applyFont="1" applyAlignment="1">
      <alignment horizontal="center" vertical="center" wrapText="1"/>
    </xf>
    <xf numFmtId="49" fontId="32" fillId="0" borderId="1" xfId="0" applyNumberFormat="1" applyFont="1" applyFill="1" applyBorder="1" applyAlignment="1">
      <alignment horizontal="center" vertical="center" wrapText="1"/>
    </xf>
    <xf numFmtId="0" fontId="6" fillId="0" borderId="0" xfId="0" applyFont="1" applyAlignment="1">
      <alignment horizontal="center" wrapText="1"/>
    </xf>
    <xf numFmtId="0" fontId="30" fillId="0" borderId="0" xfId="0" applyFont="1" applyAlignment="1">
      <alignment horizontal="center" vertical="center" wrapText="1"/>
    </xf>
    <xf numFmtId="0" fontId="6" fillId="0" borderId="0" xfId="0" applyFont="1" applyFill="1" applyAlignment="1">
      <alignment wrapText="1"/>
    </xf>
    <xf numFmtId="0" fontId="5" fillId="0" borderId="0" xfId="0" applyFont="1" applyAlignment="1">
      <alignment wrapText="1"/>
    </xf>
    <xf numFmtId="0" fontId="33" fillId="16" borderId="1" xfId="0" applyFont="1" applyFill="1" applyBorder="1" applyAlignment="1">
      <alignment horizontal="center" vertical="center"/>
    </xf>
    <xf numFmtId="0" fontId="33" fillId="0" borderId="1" xfId="0" applyFont="1" applyFill="1" applyBorder="1" applyAlignment="1">
      <alignment horizontal="center" vertical="center" wrapText="1"/>
    </xf>
    <xf numFmtId="166" fontId="33" fillId="0" borderId="1" xfId="0" applyNumberFormat="1" applyFont="1" applyFill="1" applyBorder="1" applyAlignment="1">
      <alignment horizontal="center" vertical="center" wrapText="1"/>
    </xf>
    <xf numFmtId="0" fontId="33" fillId="0" borderId="1" xfId="0" applyFont="1" applyBorder="1" applyAlignment="1">
      <alignment horizontal="center" vertical="center" wrapText="1"/>
    </xf>
    <xf numFmtId="165" fontId="33" fillId="0" borderId="1" xfId="0" applyNumberFormat="1" applyFont="1" applyFill="1" applyBorder="1" applyAlignment="1">
      <alignment horizontal="center" vertical="center" wrapText="1"/>
    </xf>
    <xf numFmtId="167" fontId="33" fillId="6"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xf>
    <xf numFmtId="0" fontId="33" fillId="6" borderId="1" xfId="0" applyFont="1" applyFill="1" applyBorder="1" applyAlignment="1">
      <alignment horizontal="center" vertical="center" wrapText="1"/>
    </xf>
    <xf numFmtId="0" fontId="33" fillId="0" borderId="1" xfId="260" applyFont="1" applyBorder="1" applyAlignment="1">
      <alignment horizontal="center" vertical="center" wrapText="1"/>
    </xf>
    <xf numFmtId="166" fontId="33" fillId="0" borderId="1" xfId="4" applyNumberFormat="1" applyFont="1" applyBorder="1" applyAlignment="1">
      <alignment horizontal="center" vertical="center" wrapText="1"/>
    </xf>
    <xf numFmtId="0" fontId="33" fillId="17" borderId="1" xfId="0" applyFont="1" applyFill="1" applyBorder="1" applyAlignment="1">
      <alignment horizontal="center" vertical="center" wrapText="1"/>
    </xf>
    <xf numFmtId="14" fontId="33" fillId="0" borderId="1" xfId="0" applyNumberFormat="1" applyFont="1" applyFill="1" applyBorder="1" applyAlignment="1">
      <alignment horizontal="center" vertical="center" wrapText="1"/>
    </xf>
    <xf numFmtId="0" fontId="4" fillId="0" borderId="0" xfId="0" applyFont="1" applyAlignment="1">
      <alignment wrapText="1"/>
    </xf>
    <xf numFmtId="165" fontId="33" fillId="0" borderId="1" xfId="2" applyNumberFormat="1" applyFont="1" applyFill="1" applyBorder="1" applyAlignment="1">
      <alignment horizontal="center" vertical="center" wrapText="1"/>
    </xf>
    <xf numFmtId="0" fontId="33" fillId="0" borderId="1" xfId="0" applyFont="1" applyFill="1" applyBorder="1" applyAlignment="1" applyProtection="1">
      <alignment horizontal="center" vertical="center" wrapText="1"/>
      <protection locked="0"/>
    </xf>
    <xf numFmtId="0" fontId="3" fillId="0" borderId="0" xfId="0" applyFont="1" applyAlignment="1">
      <alignment wrapText="1"/>
    </xf>
    <xf numFmtId="0" fontId="33" fillId="11" borderId="1" xfId="2" applyFont="1" applyFill="1" applyBorder="1" applyAlignment="1">
      <alignment horizontal="center" vertical="center" wrapText="1"/>
    </xf>
    <xf numFmtId="168" fontId="33" fillId="10" borderId="1" xfId="0" applyNumberFormat="1" applyFont="1" applyFill="1" applyBorder="1" applyAlignment="1">
      <alignment horizontal="center" vertical="center" wrapText="1"/>
    </xf>
    <xf numFmtId="0" fontId="33" fillId="0" borderId="1" xfId="0" applyFont="1" applyBorder="1" applyAlignment="1">
      <alignment horizontal="center" vertical="center"/>
    </xf>
    <xf numFmtId="0" fontId="33" fillId="14" borderId="1" xfId="260" applyFont="1" applyFill="1" applyBorder="1" applyAlignment="1">
      <alignment horizontal="center" vertical="center" wrapText="1"/>
    </xf>
    <xf numFmtId="0" fontId="33" fillId="12" borderId="1" xfId="2" applyFont="1" applyFill="1" applyBorder="1" applyAlignment="1">
      <alignment horizontal="center" vertical="center" wrapText="1"/>
    </xf>
    <xf numFmtId="0" fontId="33" fillId="8" borderId="1" xfId="0" applyFont="1" applyFill="1" applyBorder="1" applyAlignment="1">
      <alignment horizontal="center" vertical="center" wrapText="1"/>
    </xf>
    <xf numFmtId="167" fontId="33" fillId="4" borderId="1" xfId="0" applyNumberFormat="1" applyFont="1" applyFill="1" applyBorder="1" applyAlignment="1">
      <alignment horizontal="center" vertical="center" wrapText="1"/>
    </xf>
    <xf numFmtId="167" fontId="33" fillId="10" borderId="1" xfId="0" applyNumberFormat="1" applyFont="1" applyFill="1" applyBorder="1" applyAlignment="1">
      <alignment horizontal="center" vertical="center" wrapText="1"/>
    </xf>
    <xf numFmtId="0" fontId="33" fillId="10" borderId="1" xfId="0" applyNumberFormat="1" applyFont="1" applyFill="1" applyBorder="1" applyAlignment="1">
      <alignment horizontal="center" vertical="center" wrapText="1"/>
    </xf>
    <xf numFmtId="0" fontId="33" fillId="18" borderId="1" xfId="0" applyFont="1" applyFill="1" applyBorder="1" applyAlignment="1">
      <alignment horizontal="center" vertical="center" wrapText="1"/>
    </xf>
    <xf numFmtId="0" fontId="34" fillId="19" borderId="1" xfId="2" applyFont="1" applyFill="1" applyBorder="1" applyAlignment="1">
      <alignment horizontal="center" vertical="center" wrapText="1"/>
    </xf>
    <xf numFmtId="0" fontId="32" fillId="20" borderId="1" xfId="26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1" xfId="436"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166" fontId="33" fillId="0" borderId="1" xfId="438" applyNumberFormat="1" applyFont="1" applyFill="1" applyBorder="1" applyAlignment="1">
      <alignment horizontal="center" vertical="center" wrapText="1"/>
    </xf>
    <xf numFmtId="0" fontId="33" fillId="20" borderId="1" xfId="436" applyFont="1" applyFill="1" applyBorder="1" applyAlignment="1">
      <alignment horizontal="center" vertical="center" wrapText="1"/>
    </xf>
    <xf numFmtId="0" fontId="33" fillId="0" borderId="2" xfId="436" applyFont="1" applyFill="1" applyBorder="1" applyAlignment="1">
      <alignment horizontal="center" vertical="center" wrapText="1"/>
    </xf>
    <xf numFmtId="0" fontId="33" fillId="0" borderId="3" xfId="436" applyFont="1" applyFill="1" applyBorder="1" applyAlignment="1">
      <alignment horizontal="center" vertical="center" wrapText="1"/>
    </xf>
    <xf numFmtId="0" fontId="25" fillId="5" borderId="0" xfId="0" applyFont="1" applyFill="1" applyBorder="1" applyAlignment="1">
      <alignment horizontal="center" wrapText="1"/>
    </xf>
  </cellXfs>
  <cellStyles count="580">
    <cellStyle name="Čiarka" xfId="147" builtinId="3"/>
    <cellStyle name="Čiarka 2" xfId="1"/>
    <cellStyle name="Normálna" xfId="0" builtinId="0"/>
    <cellStyle name="Normálna 2" xfId="2"/>
    <cellStyle name="Normálna 2 10" xfId="436"/>
    <cellStyle name="Normálna 2 2" xfId="6"/>
    <cellStyle name="Normálna 2 2 2" xfId="18"/>
    <cellStyle name="Normálna 2 2 2 2" xfId="43"/>
    <cellStyle name="Normálna 2 2 2 2 2" xfId="115"/>
    <cellStyle name="Normálna 2 2 2 2 2 2" xfId="260"/>
    <cellStyle name="Normálna 2 2 2 2 2 3" xfId="404"/>
    <cellStyle name="Normálna 2 2 2 2 2 4" xfId="548"/>
    <cellStyle name="Normálna 2 2 2 2 3" xfId="188"/>
    <cellStyle name="Normálna 2 2 2 2 4" xfId="332"/>
    <cellStyle name="Normálna 2 2 2 2 5" xfId="476"/>
    <cellStyle name="Normálna 2 2 2 3" xfId="67"/>
    <cellStyle name="Normálna 2 2 2 3 2" xfId="139"/>
    <cellStyle name="Normálna 2 2 2 3 2 2" xfId="284"/>
    <cellStyle name="Normálna 2 2 2 3 2 3" xfId="428"/>
    <cellStyle name="Normálna 2 2 2 3 2 4" xfId="572"/>
    <cellStyle name="Normálna 2 2 2 3 3" xfId="212"/>
    <cellStyle name="Normálna 2 2 2 3 4" xfId="356"/>
    <cellStyle name="Normálna 2 2 2 3 5" xfId="500"/>
    <cellStyle name="Normálna 2 2 2 4" xfId="91"/>
    <cellStyle name="Normálna 2 2 2 4 2" xfId="236"/>
    <cellStyle name="Normálna 2 2 2 4 3" xfId="380"/>
    <cellStyle name="Normálna 2 2 2 4 4" xfId="524"/>
    <cellStyle name="Normálna 2 2 2 5" xfId="164"/>
    <cellStyle name="Normálna 2 2 2 6" xfId="308"/>
    <cellStyle name="Normálna 2 2 2 7" xfId="452"/>
    <cellStyle name="Normálna 2 2 3" xfId="31"/>
    <cellStyle name="Normálna 2 2 3 2" xfId="103"/>
    <cellStyle name="Normálna 2 2 3 2 2" xfId="248"/>
    <cellStyle name="Normálna 2 2 3 2 3" xfId="392"/>
    <cellStyle name="Normálna 2 2 3 2 4" xfId="536"/>
    <cellStyle name="Normálna 2 2 3 3" xfId="176"/>
    <cellStyle name="Normálna 2 2 3 4" xfId="320"/>
    <cellStyle name="Normálna 2 2 3 5" xfId="464"/>
    <cellStyle name="Normálna 2 2 4" xfId="55"/>
    <cellStyle name="Normálna 2 2 4 2" xfId="127"/>
    <cellStyle name="Normálna 2 2 4 2 2" xfId="272"/>
    <cellStyle name="Normálna 2 2 4 2 3" xfId="416"/>
    <cellStyle name="Normálna 2 2 4 2 4" xfId="560"/>
    <cellStyle name="Normálna 2 2 4 3" xfId="200"/>
    <cellStyle name="Normálna 2 2 4 4" xfId="344"/>
    <cellStyle name="Normálna 2 2 4 5" xfId="488"/>
    <cellStyle name="Normálna 2 2 5" xfId="79"/>
    <cellStyle name="Normálna 2 2 5 2" xfId="224"/>
    <cellStyle name="Normálna 2 2 5 3" xfId="368"/>
    <cellStyle name="Normálna 2 2 5 4" xfId="512"/>
    <cellStyle name="Normálna 2 2 6" xfId="152"/>
    <cellStyle name="Normálna 2 2 7" xfId="296"/>
    <cellStyle name="Normálna 2 2 8" xfId="440"/>
    <cellStyle name="Normálna 2 3" xfId="10"/>
    <cellStyle name="Normálna 2 3 2" xfId="22"/>
    <cellStyle name="Normálna 2 3 2 2" xfId="47"/>
    <cellStyle name="Normálna 2 3 2 2 2" xfId="119"/>
    <cellStyle name="Normálna 2 3 2 2 2 2" xfId="264"/>
    <cellStyle name="Normálna 2 3 2 2 2 3" xfId="408"/>
    <cellStyle name="Normálna 2 3 2 2 2 4" xfId="552"/>
    <cellStyle name="Normálna 2 3 2 2 3" xfId="192"/>
    <cellStyle name="Normálna 2 3 2 2 4" xfId="336"/>
    <cellStyle name="Normálna 2 3 2 2 5" xfId="480"/>
    <cellStyle name="Normálna 2 3 2 3" xfId="71"/>
    <cellStyle name="Normálna 2 3 2 3 2" xfId="143"/>
    <cellStyle name="Normálna 2 3 2 3 2 2" xfId="288"/>
    <cellStyle name="Normálna 2 3 2 3 2 3" xfId="432"/>
    <cellStyle name="Normálna 2 3 2 3 2 4" xfId="576"/>
    <cellStyle name="Normálna 2 3 2 3 3" xfId="216"/>
    <cellStyle name="Normálna 2 3 2 3 4" xfId="360"/>
    <cellStyle name="Normálna 2 3 2 3 5" xfId="504"/>
    <cellStyle name="Normálna 2 3 2 4" xfId="95"/>
    <cellStyle name="Normálna 2 3 2 4 2" xfId="240"/>
    <cellStyle name="Normálna 2 3 2 4 3" xfId="384"/>
    <cellStyle name="Normálna 2 3 2 4 4" xfId="528"/>
    <cellStyle name="Normálna 2 3 2 5" xfId="168"/>
    <cellStyle name="Normálna 2 3 2 6" xfId="312"/>
    <cellStyle name="Normálna 2 3 2 7" xfId="456"/>
    <cellStyle name="Normálna 2 3 3" xfId="35"/>
    <cellStyle name="Normálna 2 3 3 2" xfId="107"/>
    <cellStyle name="Normálna 2 3 3 2 2" xfId="252"/>
    <cellStyle name="Normálna 2 3 3 2 3" xfId="396"/>
    <cellStyle name="Normálna 2 3 3 2 4" xfId="540"/>
    <cellStyle name="Normálna 2 3 3 3" xfId="180"/>
    <cellStyle name="Normálna 2 3 3 4" xfId="324"/>
    <cellStyle name="Normálna 2 3 3 5" xfId="468"/>
    <cellStyle name="Normálna 2 3 4" xfId="59"/>
    <cellStyle name="Normálna 2 3 4 2" xfId="131"/>
    <cellStyle name="Normálna 2 3 4 2 2" xfId="276"/>
    <cellStyle name="Normálna 2 3 4 2 3" xfId="420"/>
    <cellStyle name="Normálna 2 3 4 2 4" xfId="564"/>
    <cellStyle name="Normálna 2 3 4 3" xfId="204"/>
    <cellStyle name="Normálna 2 3 4 4" xfId="348"/>
    <cellStyle name="Normálna 2 3 4 5" xfId="492"/>
    <cellStyle name="Normálna 2 3 5" xfId="83"/>
    <cellStyle name="Normálna 2 3 5 2" xfId="228"/>
    <cellStyle name="Normálna 2 3 5 3" xfId="372"/>
    <cellStyle name="Normálna 2 3 5 4" xfId="516"/>
    <cellStyle name="Normálna 2 3 6" xfId="156"/>
    <cellStyle name="Normálna 2 3 7" xfId="300"/>
    <cellStyle name="Normálna 2 3 8" xfId="444"/>
    <cellStyle name="Normálna 2 4" xfId="14"/>
    <cellStyle name="Normálna 2 4 2" xfId="39"/>
    <cellStyle name="Normálna 2 4 2 2" xfId="111"/>
    <cellStyle name="Normálna 2 4 2 2 2" xfId="256"/>
    <cellStyle name="Normálna 2 4 2 2 3" xfId="400"/>
    <cellStyle name="Normálna 2 4 2 2 4" xfId="544"/>
    <cellStyle name="Normálna 2 4 2 3" xfId="184"/>
    <cellStyle name="Normálna 2 4 2 4" xfId="328"/>
    <cellStyle name="Normálna 2 4 2 5" xfId="472"/>
    <cellStyle name="Normálna 2 4 3" xfId="63"/>
    <cellStyle name="Normálna 2 4 3 2" xfId="135"/>
    <cellStyle name="Normálna 2 4 3 2 2" xfId="280"/>
    <cellStyle name="Normálna 2 4 3 2 3" xfId="424"/>
    <cellStyle name="Normálna 2 4 3 2 4" xfId="568"/>
    <cellStyle name="Normálna 2 4 3 3" xfId="208"/>
    <cellStyle name="Normálna 2 4 3 4" xfId="352"/>
    <cellStyle name="Normálna 2 4 3 5" xfId="496"/>
    <cellStyle name="Normálna 2 4 4" xfId="87"/>
    <cellStyle name="Normálna 2 4 4 2" xfId="232"/>
    <cellStyle name="Normálna 2 4 4 3" xfId="376"/>
    <cellStyle name="Normálna 2 4 4 4" xfId="520"/>
    <cellStyle name="Normálna 2 4 5" xfId="160"/>
    <cellStyle name="Normálna 2 4 6" xfId="304"/>
    <cellStyle name="Normálna 2 4 7" xfId="448"/>
    <cellStyle name="Normálna 2 5" xfId="27"/>
    <cellStyle name="Normálna 2 5 2" xfId="99"/>
    <cellStyle name="Normálna 2 5 2 2" xfId="244"/>
    <cellStyle name="Normálna 2 5 2 3" xfId="388"/>
    <cellStyle name="Normálna 2 5 2 4" xfId="532"/>
    <cellStyle name="Normálna 2 5 3" xfId="172"/>
    <cellStyle name="Normálna 2 5 4" xfId="316"/>
    <cellStyle name="Normálna 2 5 5" xfId="460"/>
    <cellStyle name="Normálna 2 6" xfId="51"/>
    <cellStyle name="Normálna 2 6 2" xfId="123"/>
    <cellStyle name="Normálna 2 6 2 2" xfId="268"/>
    <cellStyle name="Normálna 2 6 2 3" xfId="412"/>
    <cellStyle name="Normálna 2 6 2 4" xfId="556"/>
    <cellStyle name="Normálna 2 6 3" xfId="196"/>
    <cellStyle name="Normálna 2 6 4" xfId="340"/>
    <cellStyle name="Normálna 2 6 5" xfId="484"/>
    <cellStyle name="Normálna 2 7" xfId="75"/>
    <cellStyle name="Normálna 2 7 2" xfId="220"/>
    <cellStyle name="Normálna 2 7 3" xfId="364"/>
    <cellStyle name="Normálna 2 7 4" xfId="508"/>
    <cellStyle name="Normálna 2 8" xfId="148"/>
    <cellStyle name="Normálna 2 9" xfId="292"/>
    <cellStyle name="Normálna 3" xfId="3"/>
    <cellStyle name="Normálna 3 10" xfId="437"/>
    <cellStyle name="Normálna 3 2" xfId="7"/>
    <cellStyle name="Normálna 3 2 2" xfId="19"/>
    <cellStyle name="Normálna 3 2 2 2" xfId="44"/>
    <cellStyle name="Normálna 3 2 2 2 2" xfId="116"/>
    <cellStyle name="Normálna 3 2 2 2 2 2" xfId="261"/>
    <cellStyle name="Normálna 3 2 2 2 2 3" xfId="405"/>
    <cellStyle name="Normálna 3 2 2 2 2 4" xfId="549"/>
    <cellStyle name="Normálna 3 2 2 2 3" xfId="189"/>
    <cellStyle name="Normálna 3 2 2 2 4" xfId="333"/>
    <cellStyle name="Normálna 3 2 2 2 5" xfId="477"/>
    <cellStyle name="Normálna 3 2 2 3" xfId="68"/>
    <cellStyle name="Normálna 3 2 2 3 2" xfId="140"/>
    <cellStyle name="Normálna 3 2 2 3 2 2" xfId="285"/>
    <cellStyle name="Normálna 3 2 2 3 2 3" xfId="429"/>
    <cellStyle name="Normálna 3 2 2 3 2 4" xfId="573"/>
    <cellStyle name="Normálna 3 2 2 3 3" xfId="213"/>
    <cellStyle name="Normálna 3 2 2 3 4" xfId="357"/>
    <cellStyle name="Normálna 3 2 2 3 5" xfId="501"/>
    <cellStyle name="Normálna 3 2 2 4" xfId="92"/>
    <cellStyle name="Normálna 3 2 2 4 2" xfId="237"/>
    <cellStyle name="Normálna 3 2 2 4 3" xfId="381"/>
    <cellStyle name="Normálna 3 2 2 4 4" xfId="525"/>
    <cellStyle name="Normálna 3 2 2 5" xfId="165"/>
    <cellStyle name="Normálna 3 2 2 6" xfId="309"/>
    <cellStyle name="Normálna 3 2 2 7" xfId="453"/>
    <cellStyle name="Normálna 3 2 3" xfId="32"/>
    <cellStyle name="Normálna 3 2 3 2" xfId="104"/>
    <cellStyle name="Normálna 3 2 3 2 2" xfId="249"/>
    <cellStyle name="Normálna 3 2 3 2 3" xfId="393"/>
    <cellStyle name="Normálna 3 2 3 2 4" xfId="537"/>
    <cellStyle name="Normálna 3 2 3 3" xfId="177"/>
    <cellStyle name="Normálna 3 2 3 4" xfId="321"/>
    <cellStyle name="Normálna 3 2 3 5" xfId="465"/>
    <cellStyle name="Normálna 3 2 4" xfId="56"/>
    <cellStyle name="Normálna 3 2 4 2" xfId="128"/>
    <cellStyle name="Normálna 3 2 4 2 2" xfId="273"/>
    <cellStyle name="Normálna 3 2 4 2 3" xfId="417"/>
    <cellStyle name="Normálna 3 2 4 2 4" xfId="561"/>
    <cellStyle name="Normálna 3 2 4 3" xfId="201"/>
    <cellStyle name="Normálna 3 2 4 4" xfId="345"/>
    <cellStyle name="Normálna 3 2 4 5" xfId="489"/>
    <cellStyle name="Normálna 3 2 5" xfId="80"/>
    <cellStyle name="Normálna 3 2 5 2" xfId="225"/>
    <cellStyle name="Normálna 3 2 5 3" xfId="369"/>
    <cellStyle name="Normálna 3 2 5 4" xfId="513"/>
    <cellStyle name="Normálna 3 2 6" xfId="153"/>
    <cellStyle name="Normálna 3 2 7" xfId="297"/>
    <cellStyle name="Normálna 3 2 8" xfId="441"/>
    <cellStyle name="Normálna 3 3" xfId="11"/>
    <cellStyle name="Normálna 3 3 2" xfId="23"/>
    <cellStyle name="Normálna 3 3 2 2" xfId="48"/>
    <cellStyle name="Normálna 3 3 2 2 2" xfId="120"/>
    <cellStyle name="Normálna 3 3 2 2 2 2" xfId="265"/>
    <cellStyle name="Normálna 3 3 2 2 2 3" xfId="409"/>
    <cellStyle name="Normálna 3 3 2 2 2 4" xfId="553"/>
    <cellStyle name="Normálna 3 3 2 2 3" xfId="193"/>
    <cellStyle name="Normálna 3 3 2 2 4" xfId="337"/>
    <cellStyle name="Normálna 3 3 2 2 5" xfId="481"/>
    <cellStyle name="Normálna 3 3 2 3" xfId="72"/>
    <cellStyle name="Normálna 3 3 2 3 2" xfId="144"/>
    <cellStyle name="Normálna 3 3 2 3 2 2" xfId="289"/>
    <cellStyle name="Normálna 3 3 2 3 2 3" xfId="433"/>
    <cellStyle name="Normálna 3 3 2 3 2 4" xfId="577"/>
    <cellStyle name="Normálna 3 3 2 3 3" xfId="217"/>
    <cellStyle name="Normálna 3 3 2 3 4" xfId="361"/>
    <cellStyle name="Normálna 3 3 2 3 5" xfId="505"/>
    <cellStyle name="Normálna 3 3 2 4" xfId="96"/>
    <cellStyle name="Normálna 3 3 2 4 2" xfId="241"/>
    <cellStyle name="Normálna 3 3 2 4 3" xfId="385"/>
    <cellStyle name="Normálna 3 3 2 4 4" xfId="529"/>
    <cellStyle name="Normálna 3 3 2 5" xfId="169"/>
    <cellStyle name="Normálna 3 3 2 6" xfId="313"/>
    <cellStyle name="Normálna 3 3 2 7" xfId="457"/>
    <cellStyle name="Normálna 3 3 3" xfId="36"/>
    <cellStyle name="Normálna 3 3 3 2" xfId="108"/>
    <cellStyle name="Normálna 3 3 3 2 2" xfId="253"/>
    <cellStyle name="Normálna 3 3 3 2 3" xfId="397"/>
    <cellStyle name="Normálna 3 3 3 2 4" xfId="541"/>
    <cellStyle name="Normálna 3 3 3 3" xfId="181"/>
    <cellStyle name="Normálna 3 3 3 4" xfId="325"/>
    <cellStyle name="Normálna 3 3 3 5" xfId="469"/>
    <cellStyle name="Normálna 3 3 4" xfId="60"/>
    <cellStyle name="Normálna 3 3 4 2" xfId="132"/>
    <cellStyle name="Normálna 3 3 4 2 2" xfId="277"/>
    <cellStyle name="Normálna 3 3 4 2 3" xfId="421"/>
    <cellStyle name="Normálna 3 3 4 2 4" xfId="565"/>
    <cellStyle name="Normálna 3 3 4 3" xfId="205"/>
    <cellStyle name="Normálna 3 3 4 4" xfId="349"/>
    <cellStyle name="Normálna 3 3 4 5" xfId="493"/>
    <cellStyle name="Normálna 3 3 5" xfId="84"/>
    <cellStyle name="Normálna 3 3 5 2" xfId="229"/>
    <cellStyle name="Normálna 3 3 5 3" xfId="373"/>
    <cellStyle name="Normálna 3 3 5 4" xfId="517"/>
    <cellStyle name="Normálna 3 3 6" xfId="157"/>
    <cellStyle name="Normálna 3 3 7" xfId="301"/>
    <cellStyle name="Normálna 3 3 8" xfId="445"/>
    <cellStyle name="Normálna 3 4" xfId="15"/>
    <cellStyle name="Normálna 3 4 2" xfId="40"/>
    <cellStyle name="Normálna 3 4 2 2" xfId="112"/>
    <cellStyle name="Normálna 3 4 2 2 2" xfId="257"/>
    <cellStyle name="Normálna 3 4 2 2 3" xfId="401"/>
    <cellStyle name="Normálna 3 4 2 2 4" xfId="545"/>
    <cellStyle name="Normálna 3 4 2 3" xfId="185"/>
    <cellStyle name="Normálna 3 4 2 4" xfId="329"/>
    <cellStyle name="Normálna 3 4 2 5" xfId="473"/>
    <cellStyle name="Normálna 3 4 3" xfId="64"/>
    <cellStyle name="Normálna 3 4 3 2" xfId="136"/>
    <cellStyle name="Normálna 3 4 3 2 2" xfId="281"/>
    <cellStyle name="Normálna 3 4 3 2 3" xfId="425"/>
    <cellStyle name="Normálna 3 4 3 2 4" xfId="569"/>
    <cellStyle name="Normálna 3 4 3 3" xfId="209"/>
    <cellStyle name="Normálna 3 4 3 4" xfId="353"/>
    <cellStyle name="Normálna 3 4 3 5" xfId="497"/>
    <cellStyle name="Normálna 3 4 4" xfId="88"/>
    <cellStyle name="Normálna 3 4 4 2" xfId="233"/>
    <cellStyle name="Normálna 3 4 4 3" xfId="377"/>
    <cellStyle name="Normálna 3 4 4 4" xfId="521"/>
    <cellStyle name="Normálna 3 4 5" xfId="161"/>
    <cellStyle name="Normálna 3 4 6" xfId="305"/>
    <cellStyle name="Normálna 3 4 7" xfId="449"/>
    <cellStyle name="Normálna 3 5" xfId="28"/>
    <cellStyle name="Normálna 3 5 2" xfId="100"/>
    <cellStyle name="Normálna 3 5 2 2" xfId="245"/>
    <cellStyle name="Normálna 3 5 2 3" xfId="389"/>
    <cellStyle name="Normálna 3 5 2 4" xfId="533"/>
    <cellStyle name="Normálna 3 5 3" xfId="173"/>
    <cellStyle name="Normálna 3 5 4" xfId="317"/>
    <cellStyle name="Normálna 3 5 5" xfId="461"/>
    <cellStyle name="Normálna 3 6" xfId="52"/>
    <cellStyle name="Normálna 3 6 2" xfId="124"/>
    <cellStyle name="Normálna 3 6 2 2" xfId="269"/>
    <cellStyle name="Normálna 3 6 2 3" xfId="413"/>
    <cellStyle name="Normálna 3 6 2 4" xfId="557"/>
    <cellStyle name="Normálna 3 6 3" xfId="197"/>
    <cellStyle name="Normálna 3 6 4" xfId="341"/>
    <cellStyle name="Normálna 3 6 5" xfId="485"/>
    <cellStyle name="Normálna 3 7" xfId="76"/>
    <cellStyle name="Normálna 3 7 2" xfId="221"/>
    <cellStyle name="Normálna 3 7 3" xfId="365"/>
    <cellStyle name="Normálna 3 7 4" xfId="509"/>
    <cellStyle name="Normálna 3 8" xfId="149"/>
    <cellStyle name="Normálna 3 9" xfId="293"/>
    <cellStyle name="Normálna 4" xfId="4"/>
    <cellStyle name="Normálna 4 10" xfId="438"/>
    <cellStyle name="Normálna 4 2" xfId="8"/>
    <cellStyle name="Normálna 4 2 2" xfId="20"/>
    <cellStyle name="Normálna 4 2 2 2" xfId="45"/>
    <cellStyle name="Normálna 4 2 2 2 2" xfId="117"/>
    <cellStyle name="Normálna 4 2 2 2 2 2" xfId="262"/>
    <cellStyle name="Normálna 4 2 2 2 2 3" xfId="406"/>
    <cellStyle name="Normálna 4 2 2 2 2 4" xfId="550"/>
    <cellStyle name="Normálna 4 2 2 2 3" xfId="190"/>
    <cellStyle name="Normálna 4 2 2 2 4" xfId="334"/>
    <cellStyle name="Normálna 4 2 2 2 5" xfId="478"/>
    <cellStyle name="Normálna 4 2 2 3" xfId="69"/>
    <cellStyle name="Normálna 4 2 2 3 2" xfId="141"/>
    <cellStyle name="Normálna 4 2 2 3 2 2" xfId="286"/>
    <cellStyle name="Normálna 4 2 2 3 2 3" xfId="430"/>
    <cellStyle name="Normálna 4 2 2 3 2 4" xfId="574"/>
    <cellStyle name="Normálna 4 2 2 3 3" xfId="214"/>
    <cellStyle name="Normálna 4 2 2 3 4" xfId="358"/>
    <cellStyle name="Normálna 4 2 2 3 5" xfId="502"/>
    <cellStyle name="Normálna 4 2 2 4" xfId="93"/>
    <cellStyle name="Normálna 4 2 2 4 2" xfId="238"/>
    <cellStyle name="Normálna 4 2 2 4 3" xfId="382"/>
    <cellStyle name="Normálna 4 2 2 4 4" xfId="526"/>
    <cellStyle name="Normálna 4 2 2 5" xfId="166"/>
    <cellStyle name="Normálna 4 2 2 6" xfId="310"/>
    <cellStyle name="Normálna 4 2 2 7" xfId="454"/>
    <cellStyle name="Normálna 4 2 3" xfId="33"/>
    <cellStyle name="Normálna 4 2 3 2" xfId="105"/>
    <cellStyle name="Normálna 4 2 3 2 2" xfId="250"/>
    <cellStyle name="Normálna 4 2 3 2 3" xfId="394"/>
    <cellStyle name="Normálna 4 2 3 2 4" xfId="538"/>
    <cellStyle name="Normálna 4 2 3 3" xfId="178"/>
    <cellStyle name="Normálna 4 2 3 4" xfId="322"/>
    <cellStyle name="Normálna 4 2 3 5" xfId="466"/>
    <cellStyle name="Normálna 4 2 4" xfId="57"/>
    <cellStyle name="Normálna 4 2 4 2" xfId="129"/>
    <cellStyle name="Normálna 4 2 4 2 2" xfId="274"/>
    <cellStyle name="Normálna 4 2 4 2 3" xfId="418"/>
    <cellStyle name="Normálna 4 2 4 2 4" xfId="562"/>
    <cellStyle name="Normálna 4 2 4 3" xfId="202"/>
    <cellStyle name="Normálna 4 2 4 4" xfId="346"/>
    <cellStyle name="Normálna 4 2 4 5" xfId="490"/>
    <cellStyle name="Normálna 4 2 5" xfId="81"/>
    <cellStyle name="Normálna 4 2 5 2" xfId="226"/>
    <cellStyle name="Normálna 4 2 5 3" xfId="370"/>
    <cellStyle name="Normálna 4 2 5 4" xfId="514"/>
    <cellStyle name="Normálna 4 2 6" xfId="154"/>
    <cellStyle name="Normálna 4 2 7" xfId="298"/>
    <cellStyle name="Normálna 4 2 8" xfId="442"/>
    <cellStyle name="Normálna 4 3" xfId="12"/>
    <cellStyle name="Normálna 4 3 2" xfId="24"/>
    <cellStyle name="Normálna 4 3 2 2" xfId="49"/>
    <cellStyle name="Normálna 4 3 2 2 2" xfId="121"/>
    <cellStyle name="Normálna 4 3 2 2 2 2" xfId="266"/>
    <cellStyle name="Normálna 4 3 2 2 2 3" xfId="410"/>
    <cellStyle name="Normálna 4 3 2 2 2 4" xfId="554"/>
    <cellStyle name="Normálna 4 3 2 2 3" xfId="194"/>
    <cellStyle name="Normálna 4 3 2 2 4" xfId="338"/>
    <cellStyle name="Normálna 4 3 2 2 5" xfId="482"/>
    <cellStyle name="Normálna 4 3 2 3" xfId="73"/>
    <cellStyle name="Normálna 4 3 2 3 2" xfId="145"/>
    <cellStyle name="Normálna 4 3 2 3 2 2" xfId="290"/>
    <cellStyle name="Normálna 4 3 2 3 2 3" xfId="434"/>
    <cellStyle name="Normálna 4 3 2 3 2 4" xfId="578"/>
    <cellStyle name="Normálna 4 3 2 3 3" xfId="218"/>
    <cellStyle name="Normálna 4 3 2 3 4" xfId="362"/>
    <cellStyle name="Normálna 4 3 2 3 5" xfId="506"/>
    <cellStyle name="Normálna 4 3 2 4" xfId="97"/>
    <cellStyle name="Normálna 4 3 2 4 2" xfId="242"/>
    <cellStyle name="Normálna 4 3 2 4 3" xfId="386"/>
    <cellStyle name="Normálna 4 3 2 4 4" xfId="530"/>
    <cellStyle name="Normálna 4 3 2 5" xfId="170"/>
    <cellStyle name="Normálna 4 3 2 6" xfId="314"/>
    <cellStyle name="Normálna 4 3 2 7" xfId="458"/>
    <cellStyle name="Normálna 4 3 3" xfId="37"/>
    <cellStyle name="Normálna 4 3 3 2" xfId="109"/>
    <cellStyle name="Normálna 4 3 3 2 2" xfId="254"/>
    <cellStyle name="Normálna 4 3 3 2 3" xfId="398"/>
    <cellStyle name="Normálna 4 3 3 2 4" xfId="542"/>
    <cellStyle name="Normálna 4 3 3 3" xfId="182"/>
    <cellStyle name="Normálna 4 3 3 4" xfId="326"/>
    <cellStyle name="Normálna 4 3 3 5" xfId="470"/>
    <cellStyle name="Normálna 4 3 4" xfId="61"/>
    <cellStyle name="Normálna 4 3 4 2" xfId="133"/>
    <cellStyle name="Normálna 4 3 4 2 2" xfId="278"/>
    <cellStyle name="Normálna 4 3 4 2 3" xfId="422"/>
    <cellStyle name="Normálna 4 3 4 2 4" xfId="566"/>
    <cellStyle name="Normálna 4 3 4 3" xfId="206"/>
    <cellStyle name="Normálna 4 3 4 4" xfId="350"/>
    <cellStyle name="Normálna 4 3 4 5" xfId="494"/>
    <cellStyle name="Normálna 4 3 5" xfId="85"/>
    <cellStyle name="Normálna 4 3 5 2" xfId="230"/>
    <cellStyle name="Normálna 4 3 5 3" xfId="374"/>
    <cellStyle name="Normálna 4 3 5 4" xfId="518"/>
    <cellStyle name="Normálna 4 3 6" xfId="158"/>
    <cellStyle name="Normálna 4 3 7" xfId="302"/>
    <cellStyle name="Normálna 4 3 8" xfId="446"/>
    <cellStyle name="Normálna 4 4" xfId="16"/>
    <cellStyle name="Normálna 4 4 2" xfId="41"/>
    <cellStyle name="Normálna 4 4 2 2" xfId="113"/>
    <cellStyle name="Normálna 4 4 2 2 2" xfId="258"/>
    <cellStyle name="Normálna 4 4 2 2 3" xfId="402"/>
    <cellStyle name="Normálna 4 4 2 2 4" xfId="546"/>
    <cellStyle name="Normálna 4 4 2 3" xfId="186"/>
    <cellStyle name="Normálna 4 4 2 4" xfId="330"/>
    <cellStyle name="Normálna 4 4 2 5" xfId="474"/>
    <cellStyle name="Normálna 4 4 3" xfId="65"/>
    <cellStyle name="Normálna 4 4 3 2" xfId="137"/>
    <cellStyle name="Normálna 4 4 3 2 2" xfId="282"/>
    <cellStyle name="Normálna 4 4 3 2 3" xfId="426"/>
    <cellStyle name="Normálna 4 4 3 2 4" xfId="570"/>
    <cellStyle name="Normálna 4 4 3 3" xfId="210"/>
    <cellStyle name="Normálna 4 4 3 4" xfId="354"/>
    <cellStyle name="Normálna 4 4 3 5" xfId="498"/>
    <cellStyle name="Normálna 4 4 4" xfId="89"/>
    <cellStyle name="Normálna 4 4 4 2" xfId="234"/>
    <cellStyle name="Normálna 4 4 4 3" xfId="378"/>
    <cellStyle name="Normálna 4 4 4 4" xfId="522"/>
    <cellStyle name="Normálna 4 4 5" xfId="162"/>
    <cellStyle name="Normálna 4 4 6" xfId="306"/>
    <cellStyle name="Normálna 4 4 7" xfId="450"/>
    <cellStyle name="Normálna 4 5" xfId="29"/>
    <cellStyle name="Normálna 4 5 2" xfId="101"/>
    <cellStyle name="Normálna 4 5 2 2" xfId="246"/>
    <cellStyle name="Normálna 4 5 2 3" xfId="390"/>
    <cellStyle name="Normálna 4 5 2 4" xfId="534"/>
    <cellStyle name="Normálna 4 5 3" xfId="174"/>
    <cellStyle name="Normálna 4 5 4" xfId="318"/>
    <cellStyle name="Normálna 4 5 5" xfId="462"/>
    <cellStyle name="Normálna 4 6" xfId="53"/>
    <cellStyle name="Normálna 4 6 2" xfId="125"/>
    <cellStyle name="Normálna 4 6 2 2" xfId="270"/>
    <cellStyle name="Normálna 4 6 2 3" xfId="414"/>
    <cellStyle name="Normálna 4 6 2 4" xfId="558"/>
    <cellStyle name="Normálna 4 6 3" xfId="198"/>
    <cellStyle name="Normálna 4 6 4" xfId="342"/>
    <cellStyle name="Normálna 4 6 5" xfId="486"/>
    <cellStyle name="Normálna 4 7" xfId="77"/>
    <cellStyle name="Normálna 4 7 2" xfId="222"/>
    <cellStyle name="Normálna 4 7 3" xfId="366"/>
    <cellStyle name="Normálna 4 7 4" xfId="510"/>
    <cellStyle name="Normálna 4 8" xfId="150"/>
    <cellStyle name="Normálna 4 9" xfId="294"/>
    <cellStyle name="Normálna 5" xfId="5"/>
    <cellStyle name="Normálna 5 10" xfId="439"/>
    <cellStyle name="Normálna 5 2" xfId="9"/>
    <cellStyle name="Normálna 5 2 2" xfId="21"/>
    <cellStyle name="Normálna 5 2 2 2" xfId="46"/>
    <cellStyle name="Normálna 5 2 2 2 2" xfId="118"/>
    <cellStyle name="Normálna 5 2 2 2 2 2" xfId="263"/>
    <cellStyle name="Normálna 5 2 2 2 2 3" xfId="407"/>
    <cellStyle name="Normálna 5 2 2 2 2 4" xfId="551"/>
    <cellStyle name="Normálna 5 2 2 2 3" xfId="191"/>
    <cellStyle name="Normálna 5 2 2 2 4" xfId="335"/>
    <cellStyle name="Normálna 5 2 2 2 5" xfId="479"/>
    <cellStyle name="Normálna 5 2 2 3" xfId="70"/>
    <cellStyle name="Normálna 5 2 2 3 2" xfId="142"/>
    <cellStyle name="Normálna 5 2 2 3 2 2" xfId="287"/>
    <cellStyle name="Normálna 5 2 2 3 2 3" xfId="431"/>
    <cellStyle name="Normálna 5 2 2 3 2 4" xfId="575"/>
    <cellStyle name="Normálna 5 2 2 3 3" xfId="215"/>
    <cellStyle name="Normálna 5 2 2 3 4" xfId="359"/>
    <cellStyle name="Normálna 5 2 2 3 5" xfId="503"/>
    <cellStyle name="Normálna 5 2 2 4" xfId="94"/>
    <cellStyle name="Normálna 5 2 2 4 2" xfId="239"/>
    <cellStyle name="Normálna 5 2 2 4 3" xfId="383"/>
    <cellStyle name="Normálna 5 2 2 4 4" xfId="527"/>
    <cellStyle name="Normálna 5 2 2 5" xfId="167"/>
    <cellStyle name="Normálna 5 2 2 6" xfId="311"/>
    <cellStyle name="Normálna 5 2 2 7" xfId="455"/>
    <cellStyle name="Normálna 5 2 3" xfId="34"/>
    <cellStyle name="Normálna 5 2 3 2" xfId="106"/>
    <cellStyle name="Normálna 5 2 3 2 2" xfId="251"/>
    <cellStyle name="Normálna 5 2 3 2 3" xfId="395"/>
    <cellStyle name="Normálna 5 2 3 2 4" xfId="539"/>
    <cellStyle name="Normálna 5 2 3 3" xfId="179"/>
    <cellStyle name="Normálna 5 2 3 4" xfId="323"/>
    <cellStyle name="Normálna 5 2 3 5" xfId="467"/>
    <cellStyle name="Normálna 5 2 4" xfId="58"/>
    <cellStyle name="Normálna 5 2 4 2" xfId="130"/>
    <cellStyle name="Normálna 5 2 4 2 2" xfId="275"/>
    <cellStyle name="Normálna 5 2 4 2 3" xfId="419"/>
    <cellStyle name="Normálna 5 2 4 2 4" xfId="563"/>
    <cellStyle name="Normálna 5 2 4 3" xfId="203"/>
    <cellStyle name="Normálna 5 2 4 4" xfId="347"/>
    <cellStyle name="Normálna 5 2 4 5" xfId="491"/>
    <cellStyle name="Normálna 5 2 5" xfId="82"/>
    <cellStyle name="Normálna 5 2 5 2" xfId="227"/>
    <cellStyle name="Normálna 5 2 5 3" xfId="371"/>
    <cellStyle name="Normálna 5 2 5 4" xfId="515"/>
    <cellStyle name="Normálna 5 2 6" xfId="155"/>
    <cellStyle name="Normálna 5 2 7" xfId="299"/>
    <cellStyle name="Normálna 5 2 8" xfId="443"/>
    <cellStyle name="Normálna 5 3" xfId="13"/>
    <cellStyle name="Normálna 5 3 2" xfId="25"/>
    <cellStyle name="Normálna 5 3 2 2" xfId="50"/>
    <cellStyle name="Normálna 5 3 2 2 2" xfId="122"/>
    <cellStyle name="Normálna 5 3 2 2 2 2" xfId="267"/>
    <cellStyle name="Normálna 5 3 2 2 2 3" xfId="411"/>
    <cellStyle name="Normálna 5 3 2 2 2 4" xfId="555"/>
    <cellStyle name="Normálna 5 3 2 2 3" xfId="195"/>
    <cellStyle name="Normálna 5 3 2 2 4" xfId="339"/>
    <cellStyle name="Normálna 5 3 2 2 5" xfId="483"/>
    <cellStyle name="Normálna 5 3 2 3" xfId="74"/>
    <cellStyle name="Normálna 5 3 2 3 2" xfId="146"/>
    <cellStyle name="Normálna 5 3 2 3 2 2" xfId="291"/>
    <cellStyle name="Normálna 5 3 2 3 2 3" xfId="435"/>
    <cellStyle name="Normálna 5 3 2 3 2 4" xfId="579"/>
    <cellStyle name="Normálna 5 3 2 3 3" xfId="219"/>
    <cellStyle name="Normálna 5 3 2 3 4" xfId="363"/>
    <cellStyle name="Normálna 5 3 2 3 5" xfId="507"/>
    <cellStyle name="Normálna 5 3 2 4" xfId="98"/>
    <cellStyle name="Normálna 5 3 2 4 2" xfId="243"/>
    <cellStyle name="Normálna 5 3 2 4 3" xfId="387"/>
    <cellStyle name="Normálna 5 3 2 4 4" xfId="531"/>
    <cellStyle name="Normálna 5 3 2 5" xfId="171"/>
    <cellStyle name="Normálna 5 3 2 6" xfId="315"/>
    <cellStyle name="Normálna 5 3 2 7" xfId="459"/>
    <cellStyle name="Normálna 5 3 3" xfId="38"/>
    <cellStyle name="Normálna 5 3 3 2" xfId="110"/>
    <cellStyle name="Normálna 5 3 3 2 2" xfId="255"/>
    <cellStyle name="Normálna 5 3 3 2 3" xfId="399"/>
    <cellStyle name="Normálna 5 3 3 2 4" xfId="543"/>
    <cellStyle name="Normálna 5 3 3 3" xfId="183"/>
    <cellStyle name="Normálna 5 3 3 4" xfId="327"/>
    <cellStyle name="Normálna 5 3 3 5" xfId="471"/>
    <cellStyle name="Normálna 5 3 4" xfId="62"/>
    <cellStyle name="Normálna 5 3 4 2" xfId="134"/>
    <cellStyle name="Normálna 5 3 4 2 2" xfId="279"/>
    <cellStyle name="Normálna 5 3 4 2 3" xfId="423"/>
    <cellStyle name="Normálna 5 3 4 2 4" xfId="567"/>
    <cellStyle name="Normálna 5 3 4 3" xfId="207"/>
    <cellStyle name="Normálna 5 3 4 4" xfId="351"/>
    <cellStyle name="Normálna 5 3 4 5" xfId="495"/>
    <cellStyle name="Normálna 5 3 5" xfId="86"/>
    <cellStyle name="Normálna 5 3 5 2" xfId="231"/>
    <cellStyle name="Normálna 5 3 5 3" xfId="375"/>
    <cellStyle name="Normálna 5 3 5 4" xfId="519"/>
    <cellStyle name="Normálna 5 3 6" xfId="159"/>
    <cellStyle name="Normálna 5 3 7" xfId="303"/>
    <cellStyle name="Normálna 5 3 8" xfId="447"/>
    <cellStyle name="Normálna 5 4" xfId="17"/>
    <cellStyle name="Normálna 5 4 2" xfId="42"/>
    <cellStyle name="Normálna 5 4 2 2" xfId="114"/>
    <cellStyle name="Normálna 5 4 2 2 2" xfId="259"/>
    <cellStyle name="Normálna 5 4 2 2 3" xfId="403"/>
    <cellStyle name="Normálna 5 4 2 2 4" xfId="547"/>
    <cellStyle name="Normálna 5 4 2 3" xfId="187"/>
    <cellStyle name="Normálna 5 4 2 4" xfId="331"/>
    <cellStyle name="Normálna 5 4 2 5" xfId="475"/>
    <cellStyle name="Normálna 5 4 3" xfId="66"/>
    <cellStyle name="Normálna 5 4 3 2" xfId="138"/>
    <cellStyle name="Normálna 5 4 3 2 2" xfId="283"/>
    <cellStyle name="Normálna 5 4 3 2 3" xfId="427"/>
    <cellStyle name="Normálna 5 4 3 2 4" xfId="571"/>
    <cellStyle name="Normálna 5 4 3 3" xfId="211"/>
    <cellStyle name="Normálna 5 4 3 4" xfId="355"/>
    <cellStyle name="Normálna 5 4 3 5" xfId="499"/>
    <cellStyle name="Normálna 5 4 4" xfId="90"/>
    <cellStyle name="Normálna 5 4 4 2" xfId="235"/>
    <cellStyle name="Normálna 5 4 4 3" xfId="379"/>
    <cellStyle name="Normálna 5 4 4 4" xfId="523"/>
    <cellStyle name="Normálna 5 4 5" xfId="163"/>
    <cellStyle name="Normálna 5 4 6" xfId="307"/>
    <cellStyle name="Normálna 5 4 7" xfId="451"/>
    <cellStyle name="Normálna 5 5" xfId="30"/>
    <cellStyle name="Normálna 5 5 2" xfId="102"/>
    <cellStyle name="Normálna 5 5 2 2" xfId="247"/>
    <cellStyle name="Normálna 5 5 2 3" xfId="391"/>
    <cellStyle name="Normálna 5 5 2 4" xfId="535"/>
    <cellStyle name="Normálna 5 5 3" xfId="175"/>
    <cellStyle name="Normálna 5 5 4" xfId="319"/>
    <cellStyle name="Normálna 5 5 5" xfId="463"/>
    <cellStyle name="Normálna 5 6" xfId="54"/>
    <cellStyle name="Normálna 5 6 2" xfId="126"/>
    <cellStyle name="Normálna 5 6 2 2" xfId="271"/>
    <cellStyle name="Normálna 5 6 2 3" xfId="415"/>
    <cellStyle name="Normálna 5 6 2 4" xfId="559"/>
    <cellStyle name="Normálna 5 6 3" xfId="199"/>
    <cellStyle name="Normálna 5 6 4" xfId="343"/>
    <cellStyle name="Normálna 5 6 5" xfId="487"/>
    <cellStyle name="Normálna 5 7" xfId="78"/>
    <cellStyle name="Normálna 5 7 2" xfId="223"/>
    <cellStyle name="Normálna 5 7 3" xfId="367"/>
    <cellStyle name="Normálna 5 7 4" xfId="511"/>
    <cellStyle name="Normálna 5 8" xfId="151"/>
    <cellStyle name="Normálna 5 9" xfId="295"/>
    <cellStyle name="Normálna 6" xfId="26"/>
  </cellStyles>
  <dxfs count="0"/>
  <tableStyles count="0" defaultTableStyle="TableStyleMedium2" defaultPivotStyle="PivotStyleMedium9"/>
  <colors>
    <mruColors>
      <color rgb="FFE1EB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933450</xdr:colOff>
      <xdr:row>0</xdr:row>
      <xdr:rowOff>126206</xdr:rowOff>
    </xdr:from>
    <xdr:to>
      <xdr:col>5</xdr:col>
      <xdr:colOff>891219</xdr:colOff>
      <xdr:row>3</xdr:row>
      <xdr:rowOff>41024</xdr:rowOff>
    </xdr:to>
    <xdr:pic>
      <xdr:nvPicPr>
        <xdr:cNvPr id="5" name="Obrázok 30" descr="SK Financovaný Európskou úniou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98294" y="126206"/>
          <a:ext cx="2315206" cy="486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1759403</xdr:colOff>
      <xdr:row>0</xdr:row>
      <xdr:rowOff>126546</xdr:rowOff>
    </xdr:from>
    <xdr:to>
      <xdr:col>9</xdr:col>
      <xdr:colOff>384586</xdr:colOff>
      <xdr:row>2</xdr:row>
      <xdr:rowOff>177829</xdr:rowOff>
    </xdr:to>
    <xdr:pic>
      <xdr:nvPicPr>
        <xdr:cNvPr id="7" name="Obrázok 35" descr="logomirri"/>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6591189" y="126546"/>
          <a:ext cx="1768433" cy="432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1664493</xdr:colOff>
      <xdr:row>0</xdr:row>
      <xdr:rowOff>161925</xdr:rowOff>
    </xdr:from>
    <xdr:to>
      <xdr:col>7</xdr:col>
      <xdr:colOff>782701</xdr:colOff>
      <xdr:row>3</xdr:row>
      <xdr:rowOff>18551</xdr:rowOff>
    </xdr:to>
    <xdr:pic>
      <xdr:nvPicPr>
        <xdr:cNvPr id="9" name="Obrázok 33" descr="PS-logo_podlhovast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0308431" y="161925"/>
          <a:ext cx="1916176" cy="4281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tabColor rgb="FFFFC000"/>
    <pageSetUpPr fitToPage="1"/>
  </sheetPr>
  <dimension ref="A1:T186"/>
  <sheetViews>
    <sheetView tabSelected="1" view="pageBreakPreview" topLeftCell="C1" zoomScale="70" zoomScaleNormal="70" zoomScaleSheetLayoutView="70" workbookViewId="0">
      <pane ySplit="5" topLeftCell="A183" activePane="bottomLeft" state="frozen"/>
      <selection pane="bottomLeft" sqref="A1:M187"/>
    </sheetView>
  </sheetViews>
  <sheetFormatPr defaultColWidth="8.6640625" defaultRowHeight="14.4" x14ac:dyDescent="0.3"/>
  <cols>
    <col min="1" max="1" width="43" style="1" customWidth="1"/>
    <col min="2" max="2" width="36.6640625" style="1" customWidth="1"/>
    <col min="3" max="3" width="24" style="2" customWidth="1"/>
    <col min="4" max="4" width="17.33203125" style="1" customWidth="1"/>
    <col min="5" max="5" width="18" style="1" customWidth="1"/>
    <col min="6" max="6" width="27.33203125" style="2" customWidth="1"/>
    <col min="7" max="7" width="44.33203125" style="1" customWidth="1"/>
    <col min="8" max="8" width="11.6640625" style="1" customWidth="1"/>
    <col min="9" max="9" width="47.109375" style="1" customWidth="1"/>
    <col min="10" max="10" width="11.88671875" style="1" customWidth="1"/>
    <col min="11" max="12" width="18.33203125" style="1" customWidth="1"/>
    <col min="13" max="13" width="26" style="3" customWidth="1"/>
    <col min="14" max="14" width="29" style="1" hidden="1" customWidth="1"/>
    <col min="15" max="15" width="8.6640625" style="1" hidden="1" customWidth="1"/>
    <col min="16" max="17" width="13.6640625" style="1" hidden="1" customWidth="1"/>
    <col min="18" max="18" width="10.6640625" style="1" hidden="1" customWidth="1"/>
    <col min="19" max="16384" width="8.6640625" style="1"/>
  </cols>
  <sheetData>
    <row r="1" spans="1:18" s="5" customFormat="1" x14ac:dyDescent="0.3">
      <c r="A1" s="22" t="s">
        <v>773</v>
      </c>
      <c r="B1" s="21"/>
      <c r="C1" s="7"/>
      <c r="F1" s="6"/>
      <c r="M1" s="7"/>
    </row>
    <row r="2" spans="1:18" s="5" customFormat="1" x14ac:dyDescent="0.3">
      <c r="A2" s="12" t="s">
        <v>20</v>
      </c>
      <c r="B2" s="10"/>
      <c r="C2" s="6"/>
      <c r="F2" s="6"/>
      <c r="M2" s="7"/>
    </row>
    <row r="3" spans="1:18" s="5" customFormat="1" x14ac:dyDescent="0.3">
      <c r="A3" s="11" t="s">
        <v>18</v>
      </c>
      <c r="B3" s="10"/>
      <c r="C3" s="6"/>
      <c r="F3" s="6"/>
      <c r="M3" s="7"/>
    </row>
    <row r="4" spans="1:18" s="5" customFormat="1" ht="15.75" customHeight="1" x14ac:dyDescent="0.3">
      <c r="C4" s="6"/>
      <c r="F4" s="6"/>
      <c r="M4" s="8"/>
      <c r="N4" s="116" t="s">
        <v>16</v>
      </c>
      <c r="O4" s="116"/>
      <c r="P4" s="116"/>
      <c r="Q4" s="116"/>
    </row>
    <row r="5" spans="1:18" s="5" customFormat="1" ht="57.6" x14ac:dyDescent="0.3">
      <c r="A5" s="57" t="s">
        <v>2</v>
      </c>
      <c r="B5" s="57" t="s">
        <v>487</v>
      </c>
      <c r="C5" s="57" t="s">
        <v>13</v>
      </c>
      <c r="D5" s="57" t="s">
        <v>6</v>
      </c>
      <c r="E5" s="57" t="s">
        <v>7</v>
      </c>
      <c r="F5" s="57" t="s">
        <v>5</v>
      </c>
      <c r="G5" s="57" t="s">
        <v>0</v>
      </c>
      <c r="H5" s="57" t="s">
        <v>14</v>
      </c>
      <c r="I5" s="57" t="s">
        <v>15</v>
      </c>
      <c r="J5" s="57" t="s">
        <v>486</v>
      </c>
      <c r="K5" s="57" t="s">
        <v>1</v>
      </c>
      <c r="L5" s="57" t="s">
        <v>771</v>
      </c>
      <c r="M5" s="57" t="s">
        <v>12</v>
      </c>
      <c r="N5" s="57" t="s">
        <v>8</v>
      </c>
      <c r="O5" s="57" t="s">
        <v>9</v>
      </c>
      <c r="P5" s="57" t="s">
        <v>10</v>
      </c>
      <c r="Q5" s="57" t="s">
        <v>11</v>
      </c>
      <c r="R5" s="57" t="s">
        <v>19</v>
      </c>
    </row>
    <row r="6" spans="1:18" s="26" customFormat="1" ht="115.2" customHeight="1" x14ac:dyDescent="0.3">
      <c r="A6" s="81" t="s">
        <v>145</v>
      </c>
      <c r="B6" s="81" t="s">
        <v>572</v>
      </c>
      <c r="C6" s="81" t="s">
        <v>146</v>
      </c>
      <c r="D6" s="31" t="s">
        <v>4</v>
      </c>
      <c r="E6" s="81" t="s">
        <v>39</v>
      </c>
      <c r="F6" s="44">
        <v>11550000</v>
      </c>
      <c r="G6" s="81" t="s">
        <v>147</v>
      </c>
      <c r="H6" s="81" t="s">
        <v>148</v>
      </c>
      <c r="I6" s="81" t="s">
        <v>149</v>
      </c>
      <c r="J6" s="81" t="s">
        <v>573</v>
      </c>
      <c r="K6" s="81" t="s">
        <v>40</v>
      </c>
      <c r="L6" s="107" t="s">
        <v>772</v>
      </c>
      <c r="M6" s="81" t="s">
        <v>150</v>
      </c>
      <c r="N6" s="62" t="s">
        <v>150</v>
      </c>
      <c r="O6" s="81" t="s">
        <v>151</v>
      </c>
      <c r="P6" s="81" t="s">
        <v>152</v>
      </c>
      <c r="Q6" s="81" t="s">
        <v>153</v>
      </c>
      <c r="R6" s="83"/>
    </row>
    <row r="7" spans="1:18" s="26" customFormat="1" ht="214.95" customHeight="1" x14ac:dyDescent="0.3">
      <c r="A7" s="81" t="s">
        <v>154</v>
      </c>
      <c r="B7" s="81" t="s">
        <v>572</v>
      </c>
      <c r="C7" s="81" t="s">
        <v>146</v>
      </c>
      <c r="D7" s="31" t="s">
        <v>4</v>
      </c>
      <c r="E7" s="81" t="s">
        <v>39</v>
      </c>
      <c r="F7" s="44">
        <f>16500000-11550000</f>
        <v>4950000</v>
      </c>
      <c r="G7" s="81" t="s">
        <v>354</v>
      </c>
      <c r="H7" s="81" t="s">
        <v>148</v>
      </c>
      <c r="I7" s="81" t="s">
        <v>149</v>
      </c>
      <c r="J7" s="81" t="s">
        <v>573</v>
      </c>
      <c r="K7" s="81" t="s">
        <v>40</v>
      </c>
      <c r="L7" s="107" t="s">
        <v>772</v>
      </c>
      <c r="M7" s="81" t="s">
        <v>150</v>
      </c>
      <c r="N7" s="62" t="s">
        <v>150</v>
      </c>
      <c r="O7" s="81" t="s">
        <v>151</v>
      </c>
      <c r="P7" s="81" t="s">
        <v>152</v>
      </c>
      <c r="Q7" s="81" t="s">
        <v>153</v>
      </c>
      <c r="R7" s="83"/>
    </row>
    <row r="8" spans="1:18" s="26" customFormat="1" ht="115.2" customHeight="1" x14ac:dyDescent="0.3">
      <c r="A8" s="81" t="s">
        <v>154</v>
      </c>
      <c r="B8" s="81" t="s">
        <v>572</v>
      </c>
      <c r="C8" s="81" t="s">
        <v>146</v>
      </c>
      <c r="D8" s="31" t="s">
        <v>4</v>
      </c>
      <c r="E8" s="81" t="s">
        <v>39</v>
      </c>
      <c r="F8" s="44">
        <v>5000000</v>
      </c>
      <c r="G8" s="81" t="s">
        <v>354</v>
      </c>
      <c r="H8" s="81" t="s">
        <v>148</v>
      </c>
      <c r="I8" s="81" t="s">
        <v>149</v>
      </c>
      <c r="J8" s="81" t="s">
        <v>573</v>
      </c>
      <c r="K8" s="81" t="s">
        <v>40</v>
      </c>
      <c r="L8" s="107" t="s">
        <v>772</v>
      </c>
      <c r="M8" s="81" t="s">
        <v>150</v>
      </c>
      <c r="N8" s="62" t="s">
        <v>150</v>
      </c>
      <c r="O8" s="81" t="s">
        <v>155</v>
      </c>
      <c r="P8" s="81" t="s">
        <v>152</v>
      </c>
      <c r="Q8" s="81" t="s">
        <v>153</v>
      </c>
      <c r="R8" s="83"/>
    </row>
    <row r="9" spans="1:18" s="27" customFormat="1" ht="129.6" customHeight="1" x14ac:dyDescent="0.3">
      <c r="A9" s="81" t="s">
        <v>574</v>
      </c>
      <c r="B9" s="81" t="s">
        <v>575</v>
      </c>
      <c r="C9" s="81" t="s">
        <v>576</v>
      </c>
      <c r="D9" s="31" t="s">
        <v>4</v>
      </c>
      <c r="E9" s="81" t="s">
        <v>39</v>
      </c>
      <c r="F9" s="44">
        <v>5000000</v>
      </c>
      <c r="G9" s="81" t="s">
        <v>577</v>
      </c>
      <c r="H9" s="81" t="s">
        <v>166</v>
      </c>
      <c r="I9" s="81" t="s">
        <v>167</v>
      </c>
      <c r="J9" s="81" t="s">
        <v>578</v>
      </c>
      <c r="K9" s="81" t="s">
        <v>28</v>
      </c>
      <c r="L9" s="107" t="s">
        <v>772</v>
      </c>
      <c r="M9" s="81" t="s">
        <v>150</v>
      </c>
      <c r="N9" s="62" t="s">
        <v>150</v>
      </c>
      <c r="O9" s="81" t="s">
        <v>151</v>
      </c>
      <c r="P9" s="81" t="s">
        <v>161</v>
      </c>
      <c r="Q9" s="81" t="s">
        <v>579</v>
      </c>
      <c r="R9" s="81"/>
    </row>
    <row r="10" spans="1:18" s="18" customFormat="1" ht="100.8" x14ac:dyDescent="0.3">
      <c r="A10" s="81" t="s">
        <v>580</v>
      </c>
      <c r="B10" s="81" t="s">
        <v>581</v>
      </c>
      <c r="C10" s="81" t="s">
        <v>582</v>
      </c>
      <c r="D10" s="31" t="s">
        <v>4</v>
      </c>
      <c r="E10" s="81" t="s">
        <v>39</v>
      </c>
      <c r="F10" s="44">
        <f>240642000-25000000</f>
        <v>215642000</v>
      </c>
      <c r="G10" s="81" t="s">
        <v>37</v>
      </c>
      <c r="H10" s="81" t="s">
        <v>177</v>
      </c>
      <c r="I10" s="81" t="s">
        <v>178</v>
      </c>
      <c r="J10" s="81" t="s">
        <v>583</v>
      </c>
      <c r="K10" s="81" t="s">
        <v>28</v>
      </c>
      <c r="L10" s="107" t="s">
        <v>772</v>
      </c>
      <c r="M10" s="81" t="s">
        <v>150</v>
      </c>
      <c r="N10" s="62" t="s">
        <v>150</v>
      </c>
      <c r="O10" s="81" t="s">
        <v>155</v>
      </c>
      <c r="P10" s="81" t="s">
        <v>161</v>
      </c>
      <c r="Q10" s="81" t="s">
        <v>189</v>
      </c>
      <c r="R10" s="81"/>
    </row>
    <row r="11" spans="1:18" s="18" customFormat="1" ht="129.6" customHeight="1" x14ac:dyDescent="0.3">
      <c r="A11" s="81" t="s">
        <v>156</v>
      </c>
      <c r="B11" s="81" t="s">
        <v>157</v>
      </c>
      <c r="C11" s="81" t="s">
        <v>158</v>
      </c>
      <c r="D11" s="31" t="s">
        <v>4</v>
      </c>
      <c r="E11" s="81" t="s">
        <v>39</v>
      </c>
      <c r="F11" s="44">
        <f>140500000</f>
        <v>140500000</v>
      </c>
      <c r="G11" s="81" t="s">
        <v>37</v>
      </c>
      <c r="H11" s="81" t="s">
        <v>159</v>
      </c>
      <c r="I11" s="81" t="s">
        <v>160</v>
      </c>
      <c r="J11" s="81" t="s">
        <v>584</v>
      </c>
      <c r="K11" s="37" t="s">
        <v>28</v>
      </c>
      <c r="L11" s="107" t="s">
        <v>772</v>
      </c>
      <c r="M11" s="81" t="s">
        <v>150</v>
      </c>
      <c r="N11" s="62" t="s">
        <v>150</v>
      </c>
      <c r="O11" s="81" t="s">
        <v>155</v>
      </c>
      <c r="P11" s="81" t="s">
        <v>161</v>
      </c>
      <c r="Q11" s="81" t="s">
        <v>162</v>
      </c>
      <c r="R11" s="83"/>
    </row>
    <row r="12" spans="1:18" s="18" customFormat="1" ht="230.4" x14ac:dyDescent="0.3">
      <c r="A12" s="81" t="s">
        <v>163</v>
      </c>
      <c r="B12" s="81" t="s">
        <v>164</v>
      </c>
      <c r="C12" s="81" t="s">
        <v>165</v>
      </c>
      <c r="D12" s="31" t="s">
        <v>4</v>
      </c>
      <c r="E12" s="81" t="s">
        <v>39</v>
      </c>
      <c r="F12" s="44">
        <f>436245986-143358823.18-(28124139.1*0.85)-15000000</f>
        <v>253981644.58499998</v>
      </c>
      <c r="G12" s="81" t="s">
        <v>25</v>
      </c>
      <c r="H12" s="81" t="s">
        <v>166</v>
      </c>
      <c r="I12" s="81" t="s">
        <v>167</v>
      </c>
      <c r="J12" s="81" t="s">
        <v>585</v>
      </c>
      <c r="K12" s="37" t="s">
        <v>28</v>
      </c>
      <c r="L12" s="107" t="s">
        <v>772</v>
      </c>
      <c r="M12" s="81" t="s">
        <v>150</v>
      </c>
      <c r="N12" s="62" t="s">
        <v>150</v>
      </c>
      <c r="O12" s="81" t="s">
        <v>151</v>
      </c>
      <c r="P12" s="81" t="s">
        <v>161</v>
      </c>
      <c r="Q12" s="81" t="s">
        <v>168</v>
      </c>
      <c r="R12" s="81"/>
    </row>
    <row r="13" spans="1:18" s="18" customFormat="1" ht="115.35" customHeight="1" x14ac:dyDescent="0.3">
      <c r="A13" s="81" t="s">
        <v>163</v>
      </c>
      <c r="B13" s="81" t="s">
        <v>169</v>
      </c>
      <c r="C13" s="81" t="s">
        <v>165</v>
      </c>
      <c r="D13" s="31" t="s">
        <v>4</v>
      </c>
      <c r="E13" s="81" t="s">
        <v>39</v>
      </c>
      <c r="F13" s="44">
        <f>50749479</f>
        <v>50749479</v>
      </c>
      <c r="G13" s="81" t="s">
        <v>37</v>
      </c>
      <c r="H13" s="81" t="s">
        <v>166</v>
      </c>
      <c r="I13" s="81" t="s">
        <v>167</v>
      </c>
      <c r="J13" s="81" t="s">
        <v>585</v>
      </c>
      <c r="K13" s="37" t="s">
        <v>28</v>
      </c>
      <c r="L13" s="107" t="s">
        <v>772</v>
      </c>
      <c r="M13" s="81" t="s">
        <v>150</v>
      </c>
      <c r="N13" s="62" t="s">
        <v>150</v>
      </c>
      <c r="O13" s="81" t="s">
        <v>155</v>
      </c>
      <c r="P13" s="81" t="s">
        <v>161</v>
      </c>
      <c r="Q13" s="81" t="s">
        <v>168</v>
      </c>
      <c r="R13" s="81"/>
    </row>
    <row r="14" spans="1:18" s="18" customFormat="1" ht="172.8" x14ac:dyDescent="0.3">
      <c r="A14" s="81" t="s">
        <v>170</v>
      </c>
      <c r="B14" s="81" t="s">
        <v>171</v>
      </c>
      <c r="C14" s="81" t="s">
        <v>172</v>
      </c>
      <c r="D14" s="31" t="s">
        <v>4</v>
      </c>
      <c r="E14" s="81" t="s">
        <v>39</v>
      </c>
      <c r="F14" s="44">
        <v>20000000</v>
      </c>
      <c r="G14" s="81" t="s">
        <v>173</v>
      </c>
      <c r="H14" s="81" t="s">
        <v>166</v>
      </c>
      <c r="I14" s="81" t="s">
        <v>167</v>
      </c>
      <c r="J14" s="81" t="s">
        <v>585</v>
      </c>
      <c r="K14" s="37" t="s">
        <v>28</v>
      </c>
      <c r="L14" s="107" t="s">
        <v>772</v>
      </c>
      <c r="M14" s="81" t="s">
        <v>150</v>
      </c>
      <c r="N14" s="62" t="s">
        <v>150</v>
      </c>
      <c r="O14" s="81" t="s">
        <v>174</v>
      </c>
      <c r="P14" s="81" t="s">
        <v>161</v>
      </c>
      <c r="Q14" s="81" t="s">
        <v>168</v>
      </c>
      <c r="R14" s="81"/>
    </row>
    <row r="15" spans="1:18" s="18" customFormat="1" ht="115.35" customHeight="1" x14ac:dyDescent="0.3">
      <c r="A15" s="81" t="s">
        <v>175</v>
      </c>
      <c r="B15" s="81" t="s">
        <v>176</v>
      </c>
      <c r="C15" s="81" t="s">
        <v>165</v>
      </c>
      <c r="D15" s="31" t="s">
        <v>4</v>
      </c>
      <c r="E15" s="81" t="s">
        <v>39</v>
      </c>
      <c r="F15" s="44">
        <f>179250521-15000000</f>
        <v>164250521</v>
      </c>
      <c r="G15" s="81" t="s">
        <v>37</v>
      </c>
      <c r="H15" s="81" t="s">
        <v>177</v>
      </c>
      <c r="I15" s="81" t="s">
        <v>178</v>
      </c>
      <c r="J15" s="81" t="s">
        <v>586</v>
      </c>
      <c r="K15" s="81" t="s">
        <v>28</v>
      </c>
      <c r="L15" s="107" t="s">
        <v>772</v>
      </c>
      <c r="M15" s="81" t="s">
        <v>150</v>
      </c>
      <c r="N15" s="62" t="s">
        <v>150</v>
      </c>
      <c r="O15" s="81" t="s">
        <v>155</v>
      </c>
      <c r="P15" s="81" t="s">
        <v>161</v>
      </c>
      <c r="Q15" s="81" t="s">
        <v>168</v>
      </c>
      <c r="R15" s="83"/>
    </row>
    <row r="16" spans="1:18" s="18" customFormat="1" ht="115.35" customHeight="1" x14ac:dyDescent="0.3">
      <c r="A16" s="81" t="s">
        <v>190</v>
      </c>
      <c r="B16" s="81" t="s">
        <v>191</v>
      </c>
      <c r="C16" s="81" t="s">
        <v>192</v>
      </c>
      <c r="D16" s="73" t="s">
        <v>4</v>
      </c>
      <c r="E16" s="84" t="s">
        <v>39</v>
      </c>
      <c r="F16" s="41">
        <v>350000000</v>
      </c>
      <c r="G16" s="81" t="s">
        <v>37</v>
      </c>
      <c r="H16" s="81" t="s">
        <v>159</v>
      </c>
      <c r="I16" s="81" t="s">
        <v>160</v>
      </c>
      <c r="J16" s="81"/>
      <c r="K16" s="37" t="s">
        <v>28</v>
      </c>
      <c r="L16" s="105" t="s">
        <v>774</v>
      </c>
      <c r="M16" s="81" t="s">
        <v>150</v>
      </c>
      <c r="N16" s="62" t="s">
        <v>150</v>
      </c>
      <c r="O16" s="81" t="s">
        <v>193</v>
      </c>
      <c r="P16" s="81" t="s">
        <v>161</v>
      </c>
      <c r="Q16" s="81" t="s">
        <v>162</v>
      </c>
      <c r="R16" s="81" t="s">
        <v>194</v>
      </c>
    </row>
    <row r="17" spans="1:18" s="18" customFormat="1" ht="115.35" customHeight="1" x14ac:dyDescent="0.3">
      <c r="A17" s="81" t="s">
        <v>195</v>
      </c>
      <c r="B17" s="81" t="s">
        <v>196</v>
      </c>
      <c r="C17" s="81" t="s">
        <v>197</v>
      </c>
      <c r="D17" s="73" t="s">
        <v>4</v>
      </c>
      <c r="E17" s="84" t="s">
        <v>39</v>
      </c>
      <c r="F17" s="41">
        <f>300100000-50000000+50000000-(11935933.62*0.85)</f>
        <v>289954456.42299998</v>
      </c>
      <c r="G17" s="81" t="s">
        <v>184</v>
      </c>
      <c r="H17" s="81" t="s">
        <v>159</v>
      </c>
      <c r="I17" s="81" t="s">
        <v>160</v>
      </c>
      <c r="J17" s="81" t="s">
        <v>588</v>
      </c>
      <c r="K17" s="81" t="s">
        <v>28</v>
      </c>
      <c r="L17" s="105" t="s">
        <v>774</v>
      </c>
      <c r="M17" s="81" t="s">
        <v>150</v>
      </c>
      <c r="N17" s="62" t="s">
        <v>150</v>
      </c>
      <c r="O17" s="81" t="s">
        <v>151</v>
      </c>
      <c r="P17" s="81" t="s">
        <v>161</v>
      </c>
      <c r="Q17" s="81" t="s">
        <v>162</v>
      </c>
      <c r="R17" s="81" t="s">
        <v>589</v>
      </c>
    </row>
    <row r="18" spans="1:18" s="18" customFormat="1" ht="115.35" customHeight="1" x14ac:dyDescent="0.3">
      <c r="A18" s="81" t="s">
        <v>199</v>
      </c>
      <c r="B18" s="81" t="s">
        <v>590</v>
      </c>
      <c r="C18" s="81" t="s">
        <v>200</v>
      </c>
      <c r="D18" s="31" t="s">
        <v>4</v>
      </c>
      <c r="E18" s="81" t="s">
        <v>4</v>
      </c>
      <c r="F18" s="82">
        <v>25747312.5</v>
      </c>
      <c r="G18" s="81" t="s">
        <v>147</v>
      </c>
      <c r="H18" s="81" t="s">
        <v>201</v>
      </c>
      <c r="I18" s="81" t="s">
        <v>202</v>
      </c>
      <c r="J18" s="81" t="s">
        <v>591</v>
      </c>
      <c r="K18" s="81" t="s">
        <v>28</v>
      </c>
      <c r="L18" s="106" t="s">
        <v>775</v>
      </c>
      <c r="M18" s="81" t="s">
        <v>150</v>
      </c>
      <c r="N18" s="96" t="s">
        <v>150</v>
      </c>
      <c r="O18" s="81" t="s">
        <v>151</v>
      </c>
      <c r="P18" s="81" t="s">
        <v>152</v>
      </c>
      <c r="Q18" s="81" t="s">
        <v>203</v>
      </c>
      <c r="R18" s="83"/>
    </row>
    <row r="19" spans="1:18" s="18" customFormat="1" ht="115.35" customHeight="1" x14ac:dyDescent="0.3">
      <c r="A19" s="81" t="s">
        <v>199</v>
      </c>
      <c r="B19" s="81" t="s">
        <v>590</v>
      </c>
      <c r="C19" s="81" t="s">
        <v>200</v>
      </c>
      <c r="D19" s="31" t="s">
        <v>4</v>
      </c>
      <c r="E19" s="81" t="s">
        <v>4</v>
      </c>
      <c r="F19" s="82">
        <v>78390187.5</v>
      </c>
      <c r="G19" s="81" t="s">
        <v>37</v>
      </c>
      <c r="H19" s="81" t="s">
        <v>201</v>
      </c>
      <c r="I19" s="81" t="s">
        <v>202</v>
      </c>
      <c r="J19" s="81" t="s">
        <v>591</v>
      </c>
      <c r="K19" s="81" t="s">
        <v>28</v>
      </c>
      <c r="L19" s="106" t="s">
        <v>775</v>
      </c>
      <c r="M19" s="81" t="s">
        <v>150</v>
      </c>
      <c r="N19" s="62" t="s">
        <v>150</v>
      </c>
      <c r="O19" s="81" t="s">
        <v>155</v>
      </c>
      <c r="P19" s="81" t="s">
        <v>152</v>
      </c>
      <c r="Q19" s="81" t="s">
        <v>203</v>
      </c>
      <c r="R19" s="83"/>
    </row>
    <row r="20" spans="1:18" s="18" customFormat="1" ht="129.6" x14ac:dyDescent="0.3">
      <c r="A20" s="81" t="s">
        <v>282</v>
      </c>
      <c r="B20" s="81" t="s">
        <v>283</v>
      </c>
      <c r="C20" s="81" t="s">
        <v>284</v>
      </c>
      <c r="D20" s="31" t="s">
        <v>4</v>
      </c>
      <c r="E20" s="81" t="s">
        <v>285</v>
      </c>
      <c r="F20" s="82">
        <v>114000000</v>
      </c>
      <c r="G20" s="81" t="s">
        <v>25</v>
      </c>
      <c r="H20" s="81" t="s">
        <v>286</v>
      </c>
      <c r="I20" s="81" t="s">
        <v>287</v>
      </c>
      <c r="J20" s="33" t="s">
        <v>756</v>
      </c>
      <c r="K20" s="81" t="s">
        <v>288</v>
      </c>
      <c r="L20" s="107" t="s">
        <v>772</v>
      </c>
      <c r="M20" s="81" t="s">
        <v>289</v>
      </c>
      <c r="N20" s="60" t="s">
        <v>289</v>
      </c>
      <c r="O20" s="83" t="s">
        <v>31</v>
      </c>
      <c r="P20" s="83" t="s">
        <v>32</v>
      </c>
      <c r="Q20" s="83" t="s">
        <v>290</v>
      </c>
      <c r="R20" s="83"/>
    </row>
    <row r="21" spans="1:18" s="27" customFormat="1" ht="100.95" customHeight="1" x14ac:dyDescent="0.3">
      <c r="A21" s="81" t="s">
        <v>291</v>
      </c>
      <c r="B21" s="81" t="s">
        <v>283</v>
      </c>
      <c r="C21" s="81" t="s">
        <v>284</v>
      </c>
      <c r="D21" s="31" t="s">
        <v>4</v>
      </c>
      <c r="E21" s="84" t="s">
        <v>285</v>
      </c>
      <c r="F21" s="82">
        <v>32300000</v>
      </c>
      <c r="G21" s="81" t="s">
        <v>292</v>
      </c>
      <c r="H21" s="81" t="s">
        <v>293</v>
      </c>
      <c r="I21" s="81" t="s">
        <v>294</v>
      </c>
      <c r="J21" s="33" t="s">
        <v>748</v>
      </c>
      <c r="K21" s="81" t="s">
        <v>288</v>
      </c>
      <c r="L21" s="107" t="s">
        <v>772</v>
      </c>
      <c r="M21" s="81" t="s">
        <v>289</v>
      </c>
      <c r="N21" s="60" t="s">
        <v>289</v>
      </c>
      <c r="O21" s="83" t="s">
        <v>295</v>
      </c>
      <c r="P21" s="83" t="s">
        <v>32</v>
      </c>
      <c r="Q21" s="83" t="s">
        <v>290</v>
      </c>
      <c r="R21" s="83"/>
    </row>
    <row r="22" spans="1:18" s="27" customFormat="1" ht="100.95" customHeight="1" x14ac:dyDescent="0.3">
      <c r="A22" s="81" t="s">
        <v>398</v>
      </c>
      <c r="B22" s="81" t="s">
        <v>296</v>
      </c>
      <c r="C22" s="81" t="s">
        <v>297</v>
      </c>
      <c r="D22" s="31" t="s">
        <v>4</v>
      </c>
      <c r="E22" s="32" t="s">
        <v>17</v>
      </c>
      <c r="F22" s="82">
        <v>22300000</v>
      </c>
      <c r="G22" s="81" t="s">
        <v>25</v>
      </c>
      <c r="H22" s="33" t="s">
        <v>298</v>
      </c>
      <c r="I22" s="33" t="s">
        <v>299</v>
      </c>
      <c r="J22" s="33" t="s">
        <v>757</v>
      </c>
      <c r="K22" s="81" t="s">
        <v>288</v>
      </c>
      <c r="L22" s="107" t="s">
        <v>772</v>
      </c>
      <c r="M22" s="81" t="s">
        <v>289</v>
      </c>
      <c r="N22" s="60" t="s">
        <v>289</v>
      </c>
      <c r="O22" s="83" t="s">
        <v>31</v>
      </c>
      <c r="P22" s="83" t="s">
        <v>32</v>
      </c>
      <c r="Q22" s="83" t="s">
        <v>300</v>
      </c>
      <c r="R22" s="83"/>
    </row>
    <row r="23" spans="1:18" s="76" customFormat="1" ht="100.95" customHeight="1" x14ac:dyDescent="0.3">
      <c r="A23" s="81" t="s">
        <v>532</v>
      </c>
      <c r="B23" s="81" t="s">
        <v>533</v>
      </c>
      <c r="C23" s="81" t="s">
        <v>534</v>
      </c>
      <c r="D23" s="73" t="s">
        <v>4</v>
      </c>
      <c r="E23" s="84" t="s">
        <v>198</v>
      </c>
      <c r="F23" s="41">
        <v>170029000</v>
      </c>
      <c r="G23" s="33" t="s">
        <v>546</v>
      </c>
      <c r="H23" s="81" t="s">
        <v>177</v>
      </c>
      <c r="I23" s="33" t="s">
        <v>178</v>
      </c>
      <c r="J23" s="75" t="s">
        <v>549</v>
      </c>
      <c r="K23" s="81" t="s">
        <v>40</v>
      </c>
      <c r="L23" s="105" t="s">
        <v>774</v>
      </c>
      <c r="M23" s="81" t="s">
        <v>29</v>
      </c>
      <c r="N23" s="101" t="s">
        <v>474</v>
      </c>
      <c r="O23" s="81" t="s">
        <v>31</v>
      </c>
      <c r="P23" s="81" t="s">
        <v>161</v>
      </c>
      <c r="Q23" s="81" t="s">
        <v>535</v>
      </c>
      <c r="R23" s="44" t="s">
        <v>536</v>
      </c>
    </row>
    <row r="24" spans="1:18" s="76" customFormat="1" ht="100.95" customHeight="1" x14ac:dyDescent="0.3">
      <c r="A24" s="81" t="s">
        <v>537</v>
      </c>
      <c r="B24" s="81" t="s">
        <v>538</v>
      </c>
      <c r="C24" s="81" t="s">
        <v>539</v>
      </c>
      <c r="D24" s="73" t="s">
        <v>4</v>
      </c>
      <c r="E24" s="84" t="s">
        <v>198</v>
      </c>
      <c r="F24" s="41">
        <v>3801175</v>
      </c>
      <c r="G24" s="81" t="s">
        <v>37</v>
      </c>
      <c r="H24" s="81" t="s">
        <v>452</v>
      </c>
      <c r="I24" s="81" t="s">
        <v>318</v>
      </c>
      <c r="J24" s="75" t="s">
        <v>547</v>
      </c>
      <c r="K24" s="81" t="s">
        <v>40</v>
      </c>
      <c r="L24" s="105" t="s">
        <v>774</v>
      </c>
      <c r="M24" s="81" t="s">
        <v>29</v>
      </c>
      <c r="N24" s="101" t="s">
        <v>474</v>
      </c>
      <c r="O24" s="81" t="s">
        <v>31</v>
      </c>
      <c r="P24" s="81" t="s">
        <v>453</v>
      </c>
      <c r="Q24" s="81" t="s">
        <v>540</v>
      </c>
      <c r="R24" s="44" t="s">
        <v>541</v>
      </c>
    </row>
    <row r="25" spans="1:18" s="27" customFormat="1" ht="100.95" customHeight="1" x14ac:dyDescent="0.3">
      <c r="A25" s="81" t="s">
        <v>542</v>
      </c>
      <c r="B25" s="81" t="s">
        <v>543</v>
      </c>
      <c r="C25" s="81" t="s">
        <v>539</v>
      </c>
      <c r="D25" s="73" t="s">
        <v>4</v>
      </c>
      <c r="E25" s="84" t="s">
        <v>198</v>
      </c>
      <c r="F25" s="41">
        <v>60216000</v>
      </c>
      <c r="G25" s="81" t="s">
        <v>37</v>
      </c>
      <c r="H25" s="81" t="s">
        <v>452</v>
      </c>
      <c r="I25" s="81" t="s">
        <v>318</v>
      </c>
      <c r="J25" s="75" t="s">
        <v>548</v>
      </c>
      <c r="K25" s="81" t="s">
        <v>40</v>
      </c>
      <c r="L25" s="105" t="s">
        <v>774</v>
      </c>
      <c r="M25" s="81" t="s">
        <v>29</v>
      </c>
      <c r="N25" s="101" t="s">
        <v>474</v>
      </c>
      <c r="O25" s="81" t="s">
        <v>31</v>
      </c>
      <c r="P25" s="81" t="s">
        <v>453</v>
      </c>
      <c r="Q25" s="81" t="s">
        <v>544</v>
      </c>
      <c r="R25" s="44" t="s">
        <v>545</v>
      </c>
    </row>
    <row r="26" spans="1:18" s="28" customFormat="1" ht="388.8" x14ac:dyDescent="0.3">
      <c r="A26" s="81" t="s">
        <v>449</v>
      </c>
      <c r="B26" s="81" t="s">
        <v>450</v>
      </c>
      <c r="C26" s="81" t="s">
        <v>451</v>
      </c>
      <c r="D26" s="73" t="s">
        <v>4</v>
      </c>
      <c r="E26" s="81" t="s">
        <v>39</v>
      </c>
      <c r="F26" s="41">
        <v>261185896</v>
      </c>
      <c r="G26" s="33" t="s">
        <v>794</v>
      </c>
      <c r="H26" s="81" t="s">
        <v>452</v>
      </c>
      <c r="I26" s="81" t="s">
        <v>318</v>
      </c>
      <c r="J26" s="75" t="s">
        <v>550</v>
      </c>
      <c r="K26" s="81" t="s">
        <v>28</v>
      </c>
      <c r="L26" s="105" t="s">
        <v>774</v>
      </c>
      <c r="M26" s="81" t="s">
        <v>29</v>
      </c>
      <c r="N26" s="101" t="s">
        <v>474</v>
      </c>
      <c r="O26" s="81" t="s">
        <v>31</v>
      </c>
      <c r="P26" s="81" t="s">
        <v>453</v>
      </c>
      <c r="Q26" s="81" t="s">
        <v>454</v>
      </c>
      <c r="R26" s="44" t="s">
        <v>455</v>
      </c>
    </row>
    <row r="27" spans="1:18" s="28" customFormat="1" ht="129.6" x14ac:dyDescent="0.3">
      <c r="A27" s="81" t="s">
        <v>456</v>
      </c>
      <c r="B27" s="81" t="s">
        <v>457</v>
      </c>
      <c r="C27" s="81" t="s">
        <v>458</v>
      </c>
      <c r="D27" s="73" t="s">
        <v>4</v>
      </c>
      <c r="E27" s="81" t="s">
        <v>39</v>
      </c>
      <c r="F27" s="41">
        <v>45000000</v>
      </c>
      <c r="G27" s="81" t="s">
        <v>459</v>
      </c>
      <c r="H27" s="81" t="s">
        <v>117</v>
      </c>
      <c r="I27" s="81" t="s">
        <v>460</v>
      </c>
      <c r="J27" s="81" t="s">
        <v>490</v>
      </c>
      <c r="K27" s="81" t="s">
        <v>28</v>
      </c>
      <c r="L27" s="105" t="s">
        <v>774</v>
      </c>
      <c r="M27" s="81" t="s">
        <v>29</v>
      </c>
      <c r="N27" s="101" t="s">
        <v>474</v>
      </c>
      <c r="O27" s="81" t="s">
        <v>31</v>
      </c>
      <c r="P27" s="81" t="s">
        <v>425</v>
      </c>
      <c r="Q27" s="81" t="s">
        <v>461</v>
      </c>
      <c r="R27" s="44"/>
    </row>
    <row r="28" spans="1:18" s="28" customFormat="1" ht="114" customHeight="1" x14ac:dyDescent="0.3">
      <c r="A28" s="81" t="s">
        <v>41</v>
      </c>
      <c r="B28" s="81" t="s">
        <v>42</v>
      </c>
      <c r="C28" s="81" t="s">
        <v>90</v>
      </c>
      <c r="D28" s="31" t="s">
        <v>4</v>
      </c>
      <c r="E28" s="81" t="s">
        <v>39</v>
      </c>
      <c r="F28" s="82">
        <v>15750000</v>
      </c>
      <c r="G28" s="81" t="s">
        <v>37</v>
      </c>
      <c r="H28" s="81" t="s">
        <v>26</v>
      </c>
      <c r="I28" s="81" t="s">
        <v>27</v>
      </c>
      <c r="J28" s="33" t="s">
        <v>660</v>
      </c>
      <c r="K28" s="81" t="s">
        <v>40</v>
      </c>
      <c r="L28" s="107" t="s">
        <v>772</v>
      </c>
      <c r="M28" s="81" t="s">
        <v>29</v>
      </c>
      <c r="N28" s="50" t="s">
        <v>30</v>
      </c>
      <c r="O28" s="83" t="s">
        <v>31</v>
      </c>
      <c r="P28" s="83" t="s">
        <v>32</v>
      </c>
      <c r="Q28" s="83" t="s">
        <v>33</v>
      </c>
      <c r="R28" s="83"/>
    </row>
    <row r="29" spans="1:18" s="28" customFormat="1" ht="115.2" x14ac:dyDescent="0.3">
      <c r="A29" s="81" t="s">
        <v>34</v>
      </c>
      <c r="B29" s="81" t="s">
        <v>43</v>
      </c>
      <c r="C29" s="81" t="s">
        <v>24</v>
      </c>
      <c r="D29" s="31" t="s">
        <v>4</v>
      </c>
      <c r="E29" s="84" t="s">
        <v>4</v>
      </c>
      <c r="F29" s="82">
        <v>5000000</v>
      </c>
      <c r="G29" s="81" t="s">
        <v>25</v>
      </c>
      <c r="H29" s="81" t="s">
        <v>26</v>
      </c>
      <c r="I29" s="81" t="s">
        <v>27</v>
      </c>
      <c r="J29" s="33" t="s">
        <v>660</v>
      </c>
      <c r="K29" s="81" t="s">
        <v>28</v>
      </c>
      <c r="L29" s="107" t="s">
        <v>772</v>
      </c>
      <c r="M29" s="81" t="s">
        <v>29</v>
      </c>
      <c r="N29" s="50" t="s">
        <v>30</v>
      </c>
      <c r="O29" s="83" t="s">
        <v>31</v>
      </c>
      <c r="P29" s="83" t="s">
        <v>32</v>
      </c>
      <c r="Q29" s="83" t="s">
        <v>33</v>
      </c>
      <c r="R29" s="83"/>
    </row>
    <row r="30" spans="1:18" s="28" customFormat="1" ht="100.8" x14ac:dyDescent="0.3">
      <c r="A30" s="81" t="s">
        <v>35</v>
      </c>
      <c r="B30" s="81" t="s">
        <v>51</v>
      </c>
      <c r="C30" s="81" t="s">
        <v>36</v>
      </c>
      <c r="D30" s="31" t="s">
        <v>4</v>
      </c>
      <c r="E30" s="84" t="s">
        <v>4</v>
      </c>
      <c r="F30" s="82">
        <v>399500</v>
      </c>
      <c r="G30" s="81" t="s">
        <v>37</v>
      </c>
      <c r="H30" s="81" t="s">
        <v>26</v>
      </c>
      <c r="I30" s="81" t="s">
        <v>27</v>
      </c>
      <c r="J30" s="33" t="s">
        <v>661</v>
      </c>
      <c r="K30" s="81" t="s">
        <v>28</v>
      </c>
      <c r="L30" s="107" t="s">
        <v>772</v>
      </c>
      <c r="M30" s="81" t="s">
        <v>29</v>
      </c>
      <c r="N30" s="50" t="s">
        <v>30</v>
      </c>
      <c r="O30" s="83" t="s">
        <v>31</v>
      </c>
      <c r="P30" s="83" t="s">
        <v>32</v>
      </c>
      <c r="Q30" s="83" t="s">
        <v>33</v>
      </c>
      <c r="R30" s="83"/>
    </row>
    <row r="31" spans="1:18" s="25" customFormat="1" ht="152.25" customHeight="1" x14ac:dyDescent="0.3">
      <c r="A31" s="81" t="s">
        <v>45</v>
      </c>
      <c r="B31" s="81" t="s">
        <v>52</v>
      </c>
      <c r="C31" s="81" t="s">
        <v>46</v>
      </c>
      <c r="D31" s="31" t="s">
        <v>4</v>
      </c>
      <c r="E31" s="84" t="s">
        <v>4</v>
      </c>
      <c r="F31" s="82">
        <v>5000000</v>
      </c>
      <c r="G31" s="81" t="s">
        <v>37</v>
      </c>
      <c r="H31" s="81" t="s">
        <v>26</v>
      </c>
      <c r="I31" s="81" t="s">
        <v>27</v>
      </c>
      <c r="J31" s="33" t="s">
        <v>660</v>
      </c>
      <c r="K31" s="81" t="s">
        <v>40</v>
      </c>
      <c r="L31" s="107" t="s">
        <v>772</v>
      </c>
      <c r="M31" s="81" t="s">
        <v>29</v>
      </c>
      <c r="N31" s="50" t="s">
        <v>30</v>
      </c>
      <c r="O31" s="83" t="s">
        <v>31</v>
      </c>
      <c r="P31" s="83" t="s">
        <v>32</v>
      </c>
      <c r="Q31" s="83" t="s">
        <v>33</v>
      </c>
      <c r="R31" s="83"/>
    </row>
    <row r="32" spans="1:18" s="25" customFormat="1" ht="165.75" customHeight="1" x14ac:dyDescent="0.3">
      <c r="A32" s="81" t="s">
        <v>38</v>
      </c>
      <c r="B32" s="81" t="s">
        <v>53</v>
      </c>
      <c r="C32" s="81" t="s">
        <v>44</v>
      </c>
      <c r="D32" s="31" t="s">
        <v>4</v>
      </c>
      <c r="E32" s="81" t="s">
        <v>39</v>
      </c>
      <c r="F32" s="82">
        <v>19380736</v>
      </c>
      <c r="G32" s="81" t="s">
        <v>25</v>
      </c>
      <c r="H32" s="81" t="s">
        <v>26</v>
      </c>
      <c r="I32" s="81" t="s">
        <v>27</v>
      </c>
      <c r="J32" s="33" t="s">
        <v>660</v>
      </c>
      <c r="K32" s="81" t="s">
        <v>28</v>
      </c>
      <c r="L32" s="107" t="s">
        <v>772</v>
      </c>
      <c r="M32" s="81" t="s">
        <v>29</v>
      </c>
      <c r="N32" s="50" t="s">
        <v>30</v>
      </c>
      <c r="O32" s="83" t="s">
        <v>31</v>
      </c>
      <c r="P32" s="83" t="s">
        <v>32</v>
      </c>
      <c r="Q32" s="83" t="s">
        <v>33</v>
      </c>
      <c r="R32" s="83"/>
    </row>
    <row r="33" spans="1:19" s="92" customFormat="1" ht="158.4" customHeight="1" x14ac:dyDescent="0.3">
      <c r="A33" s="81" t="s">
        <v>62</v>
      </c>
      <c r="B33" s="81" t="s">
        <v>63</v>
      </c>
      <c r="C33" s="81" t="s">
        <v>91</v>
      </c>
      <c r="D33" s="31" t="s">
        <v>4</v>
      </c>
      <c r="E33" s="84" t="s">
        <v>17</v>
      </c>
      <c r="F33" s="82">
        <v>13169984</v>
      </c>
      <c r="G33" s="81" t="s">
        <v>25</v>
      </c>
      <c r="H33" s="81" t="s">
        <v>26</v>
      </c>
      <c r="I33" s="81" t="s">
        <v>27</v>
      </c>
      <c r="J33" s="33" t="s">
        <v>660</v>
      </c>
      <c r="K33" s="81" t="s">
        <v>40</v>
      </c>
      <c r="L33" s="107" t="s">
        <v>772</v>
      </c>
      <c r="M33" s="81" t="s">
        <v>29</v>
      </c>
      <c r="N33" s="50" t="s">
        <v>30</v>
      </c>
      <c r="O33" s="83" t="s">
        <v>31</v>
      </c>
      <c r="P33" s="83" t="s">
        <v>32</v>
      </c>
      <c r="Q33" s="83" t="s">
        <v>33</v>
      </c>
      <c r="R33" s="83"/>
    </row>
    <row r="34" spans="1:19" s="25" customFormat="1" ht="152.25" customHeight="1" x14ac:dyDescent="0.3">
      <c r="A34" s="81" t="s">
        <v>75</v>
      </c>
      <c r="B34" s="81" t="s">
        <v>76</v>
      </c>
      <c r="C34" s="81" t="s">
        <v>88</v>
      </c>
      <c r="D34" s="31" t="s">
        <v>4</v>
      </c>
      <c r="E34" s="84" t="s">
        <v>17</v>
      </c>
      <c r="F34" s="82">
        <v>15000000</v>
      </c>
      <c r="G34" s="81" t="s">
        <v>25</v>
      </c>
      <c r="H34" s="81" t="s">
        <v>78</v>
      </c>
      <c r="I34" s="81" t="s">
        <v>77</v>
      </c>
      <c r="J34" s="33" t="s">
        <v>662</v>
      </c>
      <c r="K34" s="81" t="s">
        <v>40</v>
      </c>
      <c r="L34" s="107" t="s">
        <v>772</v>
      </c>
      <c r="M34" s="81" t="s">
        <v>29</v>
      </c>
      <c r="N34" s="50" t="s">
        <v>30</v>
      </c>
      <c r="O34" s="83" t="s">
        <v>31</v>
      </c>
      <c r="P34" s="83" t="s">
        <v>32</v>
      </c>
      <c r="Q34" s="83" t="s">
        <v>33</v>
      </c>
      <c r="R34" s="83"/>
    </row>
    <row r="35" spans="1:19" s="25" customFormat="1" ht="114" customHeight="1" x14ac:dyDescent="0.3">
      <c r="A35" s="81" t="s">
        <v>79</v>
      </c>
      <c r="B35" s="81" t="s">
        <v>80</v>
      </c>
      <c r="C35" s="81" t="s">
        <v>83</v>
      </c>
      <c r="D35" s="31" t="s">
        <v>4</v>
      </c>
      <c r="E35" s="81" t="s">
        <v>4</v>
      </c>
      <c r="F35" s="82">
        <v>30000000</v>
      </c>
      <c r="G35" s="81" t="s">
        <v>25</v>
      </c>
      <c r="H35" s="81" t="s">
        <v>78</v>
      </c>
      <c r="I35" s="81" t="s">
        <v>77</v>
      </c>
      <c r="J35" s="33" t="s">
        <v>662</v>
      </c>
      <c r="K35" s="81" t="s">
        <v>28</v>
      </c>
      <c r="L35" s="107" t="s">
        <v>772</v>
      </c>
      <c r="M35" s="81" t="s">
        <v>29</v>
      </c>
      <c r="N35" s="50" t="s">
        <v>30</v>
      </c>
      <c r="O35" s="83" t="s">
        <v>31</v>
      </c>
      <c r="P35" s="83" t="s">
        <v>32</v>
      </c>
      <c r="Q35" s="83" t="s">
        <v>33</v>
      </c>
      <c r="R35" s="83"/>
    </row>
    <row r="36" spans="1:19" s="92" customFormat="1" ht="129" customHeight="1" x14ac:dyDescent="0.3">
      <c r="A36" s="81" t="s">
        <v>85</v>
      </c>
      <c r="B36" s="81" t="s">
        <v>86</v>
      </c>
      <c r="C36" s="81" t="s">
        <v>68</v>
      </c>
      <c r="D36" s="73" t="s">
        <v>4</v>
      </c>
      <c r="E36" s="81" t="s">
        <v>39</v>
      </c>
      <c r="F36" s="82">
        <v>65000000</v>
      </c>
      <c r="G36" s="33" t="s">
        <v>69</v>
      </c>
      <c r="H36" s="81" t="s">
        <v>26</v>
      </c>
      <c r="I36" s="81" t="s">
        <v>27</v>
      </c>
      <c r="J36" s="33" t="s">
        <v>661</v>
      </c>
      <c r="K36" s="81" t="s">
        <v>40</v>
      </c>
      <c r="L36" s="105" t="s">
        <v>774</v>
      </c>
      <c r="M36" s="81" t="s">
        <v>29</v>
      </c>
      <c r="N36" s="50" t="s">
        <v>30</v>
      </c>
      <c r="O36" s="83" t="s">
        <v>31</v>
      </c>
      <c r="P36" s="83" t="s">
        <v>32</v>
      </c>
      <c r="Q36" s="81" t="s">
        <v>33</v>
      </c>
      <c r="R36" s="35" t="s">
        <v>84</v>
      </c>
    </row>
    <row r="37" spans="1:19" s="70" customFormat="1" ht="144" x14ac:dyDescent="0.3">
      <c r="A37" s="81" t="s">
        <v>313</v>
      </c>
      <c r="B37" s="81" t="s">
        <v>314</v>
      </c>
      <c r="C37" s="81" t="s">
        <v>315</v>
      </c>
      <c r="D37" s="31" t="s">
        <v>4</v>
      </c>
      <c r="E37" s="84" t="s">
        <v>316</v>
      </c>
      <c r="F37" s="82">
        <v>1462000</v>
      </c>
      <c r="G37" s="81" t="s">
        <v>25</v>
      </c>
      <c r="H37" s="81" t="s">
        <v>317</v>
      </c>
      <c r="I37" s="81" t="s">
        <v>318</v>
      </c>
      <c r="J37" s="81" t="s">
        <v>488</v>
      </c>
      <c r="K37" s="81" t="s">
        <v>28</v>
      </c>
      <c r="L37" s="107" t="s">
        <v>772</v>
      </c>
      <c r="M37" s="81" t="s">
        <v>29</v>
      </c>
      <c r="N37" s="50" t="s">
        <v>319</v>
      </c>
      <c r="O37" s="83" t="s">
        <v>31</v>
      </c>
      <c r="P37" s="83" t="s">
        <v>320</v>
      </c>
      <c r="Q37" s="83" t="s">
        <v>321</v>
      </c>
      <c r="R37" s="83"/>
    </row>
    <row r="38" spans="1:19" s="70" customFormat="1" ht="144" x14ac:dyDescent="0.3">
      <c r="A38" s="81" t="s">
        <v>322</v>
      </c>
      <c r="B38" s="81" t="s">
        <v>314</v>
      </c>
      <c r="C38" s="81" t="s">
        <v>315</v>
      </c>
      <c r="D38" s="31" t="s">
        <v>4</v>
      </c>
      <c r="E38" s="84" t="s">
        <v>316</v>
      </c>
      <c r="F38" s="82">
        <v>1400000</v>
      </c>
      <c r="G38" s="81" t="s">
        <v>25</v>
      </c>
      <c r="H38" s="81" t="s">
        <v>317</v>
      </c>
      <c r="I38" s="81" t="s">
        <v>318</v>
      </c>
      <c r="J38" s="81" t="s">
        <v>489</v>
      </c>
      <c r="K38" s="81" t="s">
        <v>28</v>
      </c>
      <c r="L38" s="107" t="s">
        <v>772</v>
      </c>
      <c r="M38" s="81" t="s">
        <v>29</v>
      </c>
      <c r="N38" s="50" t="s">
        <v>319</v>
      </c>
      <c r="O38" s="83" t="s">
        <v>31</v>
      </c>
      <c r="P38" s="83" t="s">
        <v>320</v>
      </c>
      <c r="Q38" s="83" t="s">
        <v>323</v>
      </c>
      <c r="R38" s="83"/>
    </row>
    <row r="39" spans="1:19" s="70" customFormat="1" ht="144" x14ac:dyDescent="0.3">
      <c r="A39" s="81" t="s">
        <v>313</v>
      </c>
      <c r="B39" s="81" t="s">
        <v>314</v>
      </c>
      <c r="C39" s="81" t="s">
        <v>315</v>
      </c>
      <c r="D39" s="31" t="s">
        <v>4</v>
      </c>
      <c r="E39" s="84" t="s">
        <v>316</v>
      </c>
      <c r="F39" s="82">
        <v>2720000</v>
      </c>
      <c r="G39" s="81" t="s">
        <v>25</v>
      </c>
      <c r="H39" s="81" t="s">
        <v>317</v>
      </c>
      <c r="I39" s="81" t="s">
        <v>318</v>
      </c>
      <c r="J39" s="81" t="s">
        <v>488</v>
      </c>
      <c r="K39" s="81" t="s">
        <v>28</v>
      </c>
      <c r="L39" s="107" t="s">
        <v>772</v>
      </c>
      <c r="M39" s="81" t="s">
        <v>29</v>
      </c>
      <c r="N39" s="50" t="s">
        <v>319</v>
      </c>
      <c r="O39" s="83" t="s">
        <v>31</v>
      </c>
      <c r="P39" s="83" t="s">
        <v>320</v>
      </c>
      <c r="Q39" s="83" t="s">
        <v>321</v>
      </c>
      <c r="R39" s="83"/>
    </row>
    <row r="40" spans="1:19" s="76" customFormat="1" ht="144" x14ac:dyDescent="0.3">
      <c r="A40" s="81" t="s">
        <v>322</v>
      </c>
      <c r="B40" s="81" t="s">
        <v>314</v>
      </c>
      <c r="C40" s="81" t="s">
        <v>315</v>
      </c>
      <c r="D40" s="31" t="s">
        <v>4</v>
      </c>
      <c r="E40" s="84" t="s">
        <v>316</v>
      </c>
      <c r="F40" s="82">
        <v>2600000</v>
      </c>
      <c r="G40" s="81" t="s">
        <v>25</v>
      </c>
      <c r="H40" s="81" t="s">
        <v>317</v>
      </c>
      <c r="I40" s="81" t="s">
        <v>318</v>
      </c>
      <c r="J40" s="81" t="s">
        <v>489</v>
      </c>
      <c r="K40" s="81" t="s">
        <v>28</v>
      </c>
      <c r="L40" s="107" t="s">
        <v>772</v>
      </c>
      <c r="M40" s="81" t="s">
        <v>29</v>
      </c>
      <c r="N40" s="50" t="s">
        <v>319</v>
      </c>
      <c r="O40" s="83" t="s">
        <v>31</v>
      </c>
      <c r="P40" s="83" t="s">
        <v>320</v>
      </c>
      <c r="Q40" s="83" t="s">
        <v>323</v>
      </c>
      <c r="R40" s="83"/>
      <c r="S40" s="77"/>
    </row>
    <row r="41" spans="1:19" s="76" customFormat="1" ht="100.8" x14ac:dyDescent="0.3">
      <c r="A41" s="83" t="s">
        <v>648</v>
      </c>
      <c r="B41" s="83" t="s">
        <v>649</v>
      </c>
      <c r="C41" s="83" t="s">
        <v>650</v>
      </c>
      <c r="D41" s="31" t="s">
        <v>4</v>
      </c>
      <c r="E41" s="81" t="s">
        <v>404</v>
      </c>
      <c r="F41" s="82">
        <v>16163180</v>
      </c>
      <c r="G41" s="81" t="s">
        <v>651</v>
      </c>
      <c r="H41" s="83" t="s">
        <v>293</v>
      </c>
      <c r="I41" s="83" t="s">
        <v>406</v>
      </c>
      <c r="J41" s="33" t="s">
        <v>748</v>
      </c>
      <c r="K41" s="83" t="s">
        <v>40</v>
      </c>
      <c r="L41" s="107" t="s">
        <v>772</v>
      </c>
      <c r="M41" s="83" t="s">
        <v>29</v>
      </c>
      <c r="N41" s="50" t="s">
        <v>407</v>
      </c>
      <c r="O41" s="83" t="s">
        <v>295</v>
      </c>
      <c r="P41" s="83" t="s">
        <v>32</v>
      </c>
      <c r="Q41" s="83" t="s">
        <v>375</v>
      </c>
      <c r="R41" s="83"/>
      <c r="S41" s="77"/>
    </row>
    <row r="42" spans="1:19" s="76" customFormat="1" ht="100.8" x14ac:dyDescent="0.3">
      <c r="A42" s="83" t="s">
        <v>409</v>
      </c>
      <c r="B42" s="83" t="s">
        <v>410</v>
      </c>
      <c r="C42" s="83" t="s">
        <v>411</v>
      </c>
      <c r="D42" s="31" t="s">
        <v>4</v>
      </c>
      <c r="E42" s="83" t="s">
        <v>404</v>
      </c>
      <c r="F42" s="39">
        <v>5000000</v>
      </c>
      <c r="G42" s="83" t="s">
        <v>412</v>
      </c>
      <c r="H42" s="83" t="s">
        <v>293</v>
      </c>
      <c r="I42" s="83" t="s">
        <v>406</v>
      </c>
      <c r="J42" s="33" t="s">
        <v>747</v>
      </c>
      <c r="K42" s="83" t="s">
        <v>40</v>
      </c>
      <c r="L42" s="107" t="s">
        <v>772</v>
      </c>
      <c r="M42" s="83" t="s">
        <v>29</v>
      </c>
      <c r="N42" s="50" t="s">
        <v>407</v>
      </c>
      <c r="O42" s="83" t="s">
        <v>295</v>
      </c>
      <c r="P42" s="83" t="s">
        <v>152</v>
      </c>
      <c r="Q42" s="83" t="s">
        <v>413</v>
      </c>
      <c r="R42" s="83"/>
      <c r="S42" s="77"/>
    </row>
    <row r="43" spans="1:19" s="76" customFormat="1" ht="172.8" x14ac:dyDescent="0.3">
      <c r="A43" s="114" t="s">
        <v>798</v>
      </c>
      <c r="B43" s="108" t="s">
        <v>799</v>
      </c>
      <c r="C43" s="110" t="s">
        <v>593</v>
      </c>
      <c r="D43" s="31" t="s">
        <v>4</v>
      </c>
      <c r="E43" s="109" t="s">
        <v>17</v>
      </c>
      <c r="F43" s="112">
        <v>38427000</v>
      </c>
      <c r="G43" s="108" t="s">
        <v>25</v>
      </c>
      <c r="H43" s="108" t="s">
        <v>800</v>
      </c>
      <c r="I43" s="108" t="s">
        <v>801</v>
      </c>
      <c r="J43" s="111" t="s">
        <v>490</v>
      </c>
      <c r="K43" s="110" t="s">
        <v>40</v>
      </c>
      <c r="L43" s="113" t="s">
        <v>772</v>
      </c>
      <c r="M43" s="115" t="s">
        <v>594</v>
      </c>
      <c r="N43" s="87" t="s">
        <v>594</v>
      </c>
      <c r="O43" s="83" t="s">
        <v>107</v>
      </c>
      <c r="P43" s="83"/>
      <c r="Q43" s="83"/>
      <c r="R43" s="83"/>
      <c r="S43" s="77"/>
    </row>
    <row r="44" spans="1:19" s="76" customFormat="1" ht="115.2" x14ac:dyDescent="0.3">
      <c r="A44" s="83" t="s">
        <v>664</v>
      </c>
      <c r="B44" s="83" t="s">
        <v>665</v>
      </c>
      <c r="C44" s="83" t="s">
        <v>310</v>
      </c>
      <c r="D44" s="31" t="s">
        <v>4</v>
      </c>
      <c r="E44" s="83" t="s">
        <v>17</v>
      </c>
      <c r="F44" s="39">
        <v>15000000</v>
      </c>
      <c r="G44" s="83" t="s">
        <v>25</v>
      </c>
      <c r="H44" s="83" t="s">
        <v>666</v>
      </c>
      <c r="I44" s="83" t="s">
        <v>399</v>
      </c>
      <c r="J44" s="83" t="s">
        <v>490</v>
      </c>
      <c r="K44" s="83" t="s">
        <v>40</v>
      </c>
      <c r="L44" s="107" t="s">
        <v>772</v>
      </c>
      <c r="M44" s="83" t="s">
        <v>594</v>
      </c>
      <c r="N44" s="87" t="s">
        <v>594</v>
      </c>
      <c r="O44" s="83" t="s">
        <v>107</v>
      </c>
      <c r="P44" s="83" t="s">
        <v>667</v>
      </c>
      <c r="Q44" s="83" t="s">
        <v>668</v>
      </c>
      <c r="R44" s="83"/>
      <c r="S44" s="77"/>
    </row>
    <row r="45" spans="1:19" s="76" customFormat="1" ht="112.35" customHeight="1" x14ac:dyDescent="0.3">
      <c r="A45" s="83" t="s">
        <v>669</v>
      </c>
      <c r="B45" s="83" t="s">
        <v>670</v>
      </c>
      <c r="C45" s="83" t="s">
        <v>671</v>
      </c>
      <c r="D45" s="31" t="s">
        <v>4</v>
      </c>
      <c r="E45" s="83" t="s">
        <v>17</v>
      </c>
      <c r="F45" s="39">
        <v>5000000</v>
      </c>
      <c r="G45" s="83" t="s">
        <v>25</v>
      </c>
      <c r="H45" s="83" t="s">
        <v>672</v>
      </c>
      <c r="I45" s="83" t="s">
        <v>673</v>
      </c>
      <c r="J45" s="83" t="s">
        <v>490</v>
      </c>
      <c r="K45" s="83" t="s">
        <v>40</v>
      </c>
      <c r="L45" s="107" t="s">
        <v>772</v>
      </c>
      <c r="M45" s="83" t="s">
        <v>594</v>
      </c>
      <c r="N45" s="87" t="s">
        <v>594</v>
      </c>
      <c r="O45" s="83" t="s">
        <v>107</v>
      </c>
      <c r="P45" s="83" t="s">
        <v>674</v>
      </c>
      <c r="Q45" s="83" t="s">
        <v>675</v>
      </c>
      <c r="R45" s="83"/>
      <c r="S45" s="14"/>
    </row>
    <row r="46" spans="1:19" s="76" customFormat="1" ht="386.1" customHeight="1" x14ac:dyDescent="0.3">
      <c r="A46" s="83" t="s">
        <v>676</v>
      </c>
      <c r="B46" s="83" t="s">
        <v>677</v>
      </c>
      <c r="C46" s="52" t="s">
        <v>623</v>
      </c>
      <c r="D46" s="31" t="s">
        <v>4</v>
      </c>
      <c r="E46" s="83" t="s">
        <v>17</v>
      </c>
      <c r="F46" s="39">
        <v>5000000</v>
      </c>
      <c r="G46" s="83" t="s">
        <v>25</v>
      </c>
      <c r="H46" s="83" t="s">
        <v>311</v>
      </c>
      <c r="I46" s="83" t="s">
        <v>400</v>
      </c>
      <c r="J46" s="83" t="s">
        <v>490</v>
      </c>
      <c r="K46" s="83" t="s">
        <v>40</v>
      </c>
      <c r="L46" s="107" t="s">
        <v>772</v>
      </c>
      <c r="M46" s="83" t="s">
        <v>594</v>
      </c>
      <c r="N46" s="87" t="s">
        <v>594</v>
      </c>
      <c r="O46" s="83" t="s">
        <v>107</v>
      </c>
      <c r="P46" s="83" t="s">
        <v>678</v>
      </c>
      <c r="Q46" s="83" t="s">
        <v>679</v>
      </c>
      <c r="R46" s="83"/>
      <c r="S46" s="14"/>
    </row>
    <row r="47" spans="1:19" s="76" customFormat="1" ht="254.1" customHeight="1" x14ac:dyDescent="0.3">
      <c r="A47" s="88" t="s">
        <v>680</v>
      </c>
      <c r="B47" s="88" t="s">
        <v>681</v>
      </c>
      <c r="C47" s="52" t="s">
        <v>623</v>
      </c>
      <c r="D47" s="31" t="s">
        <v>4</v>
      </c>
      <c r="E47" s="83" t="s">
        <v>17</v>
      </c>
      <c r="F47" s="39">
        <v>10000000</v>
      </c>
      <c r="G47" s="83" t="s">
        <v>25</v>
      </c>
      <c r="H47" s="88" t="s">
        <v>312</v>
      </c>
      <c r="I47" s="88" t="s">
        <v>682</v>
      </c>
      <c r="J47" s="83" t="s">
        <v>490</v>
      </c>
      <c r="K47" s="83" t="s">
        <v>40</v>
      </c>
      <c r="L47" s="107" t="s">
        <v>772</v>
      </c>
      <c r="M47" s="83" t="s">
        <v>594</v>
      </c>
      <c r="N47" s="87" t="s">
        <v>594</v>
      </c>
      <c r="O47" s="83" t="s">
        <v>107</v>
      </c>
      <c r="P47" s="83" t="s">
        <v>683</v>
      </c>
      <c r="Q47" s="83" t="s">
        <v>684</v>
      </c>
      <c r="R47" s="83"/>
      <c r="S47" s="14"/>
    </row>
    <row r="48" spans="1:19" s="76" customFormat="1" ht="302.10000000000002" customHeight="1" x14ac:dyDescent="0.3">
      <c r="A48" s="88" t="s">
        <v>685</v>
      </c>
      <c r="B48" s="83" t="s">
        <v>686</v>
      </c>
      <c r="C48" s="88"/>
      <c r="D48" s="31" t="s">
        <v>4</v>
      </c>
      <c r="E48" s="83" t="s">
        <v>17</v>
      </c>
      <c r="F48" s="39">
        <v>2900000</v>
      </c>
      <c r="G48" s="83" t="s">
        <v>25</v>
      </c>
      <c r="H48" s="88" t="s">
        <v>311</v>
      </c>
      <c r="I48" s="83" t="s">
        <v>400</v>
      </c>
      <c r="J48" s="83" t="s">
        <v>490</v>
      </c>
      <c r="K48" s="83" t="s">
        <v>40</v>
      </c>
      <c r="L48" s="107" t="s">
        <v>772</v>
      </c>
      <c r="M48" s="83" t="s">
        <v>594</v>
      </c>
      <c r="N48" s="87" t="s">
        <v>594</v>
      </c>
      <c r="O48" s="83" t="s">
        <v>107</v>
      </c>
      <c r="P48" s="83" t="s">
        <v>687</v>
      </c>
      <c r="Q48" s="83" t="s">
        <v>688</v>
      </c>
      <c r="R48" s="83"/>
      <c r="S48" s="14"/>
    </row>
    <row r="49" spans="1:19" s="72" customFormat="1" ht="183.6" customHeight="1" x14ac:dyDescent="0.3">
      <c r="A49" s="88" t="s">
        <v>592</v>
      </c>
      <c r="B49" s="88" t="s">
        <v>689</v>
      </c>
      <c r="C49" s="88" t="s">
        <v>593</v>
      </c>
      <c r="D49" s="31" t="s">
        <v>4</v>
      </c>
      <c r="E49" s="83" t="s">
        <v>17</v>
      </c>
      <c r="F49" s="39" t="s">
        <v>690</v>
      </c>
      <c r="G49" s="83" t="s">
        <v>25</v>
      </c>
      <c r="H49" s="88" t="s">
        <v>311</v>
      </c>
      <c r="I49" s="83" t="s">
        <v>400</v>
      </c>
      <c r="J49" s="83" t="s">
        <v>490</v>
      </c>
      <c r="K49" s="83" t="s">
        <v>40</v>
      </c>
      <c r="L49" s="107" t="s">
        <v>772</v>
      </c>
      <c r="M49" s="83" t="s">
        <v>594</v>
      </c>
      <c r="N49" s="87" t="s">
        <v>594</v>
      </c>
      <c r="O49" s="83" t="s">
        <v>107</v>
      </c>
      <c r="P49" s="83" t="s">
        <v>595</v>
      </c>
      <c r="Q49" s="83" t="s">
        <v>596</v>
      </c>
      <c r="R49" s="83"/>
      <c r="S49" s="14"/>
    </row>
    <row r="50" spans="1:19" s="72" customFormat="1" ht="100.8" x14ac:dyDescent="0.3">
      <c r="A50" s="88" t="s">
        <v>597</v>
      </c>
      <c r="B50" s="88" t="s">
        <v>691</v>
      </c>
      <c r="C50" s="88" t="s">
        <v>598</v>
      </c>
      <c r="D50" s="31" t="s">
        <v>4</v>
      </c>
      <c r="E50" s="83" t="s">
        <v>17</v>
      </c>
      <c r="F50" s="39">
        <v>6120000</v>
      </c>
      <c r="G50" s="83" t="s">
        <v>37</v>
      </c>
      <c r="H50" s="88" t="s">
        <v>311</v>
      </c>
      <c r="I50" s="83" t="s">
        <v>400</v>
      </c>
      <c r="J50" s="83" t="s">
        <v>490</v>
      </c>
      <c r="K50" s="83" t="s">
        <v>40</v>
      </c>
      <c r="L50" s="107" t="s">
        <v>772</v>
      </c>
      <c r="M50" s="83" t="s">
        <v>594</v>
      </c>
      <c r="N50" s="87" t="s">
        <v>594</v>
      </c>
      <c r="O50" s="83" t="s">
        <v>107</v>
      </c>
      <c r="P50" s="83" t="s">
        <v>692</v>
      </c>
      <c r="Q50" s="83" t="s">
        <v>693</v>
      </c>
      <c r="R50" s="83"/>
      <c r="S50" s="14"/>
    </row>
    <row r="51" spans="1:19" s="79" customFormat="1" ht="100.95" customHeight="1" x14ac:dyDescent="0.3">
      <c r="A51" s="88" t="s">
        <v>599</v>
      </c>
      <c r="B51" s="88" t="s">
        <v>694</v>
      </c>
      <c r="C51" s="88" t="s">
        <v>593</v>
      </c>
      <c r="D51" s="31" t="s">
        <v>4</v>
      </c>
      <c r="E51" s="83" t="s">
        <v>17</v>
      </c>
      <c r="F51" s="39">
        <v>400000</v>
      </c>
      <c r="G51" s="83" t="s">
        <v>37</v>
      </c>
      <c r="H51" s="88" t="s">
        <v>600</v>
      </c>
      <c r="I51" s="88" t="s">
        <v>601</v>
      </c>
      <c r="J51" s="83" t="s">
        <v>490</v>
      </c>
      <c r="K51" s="83" t="s">
        <v>40</v>
      </c>
      <c r="L51" s="107" t="s">
        <v>772</v>
      </c>
      <c r="M51" s="83" t="s">
        <v>594</v>
      </c>
      <c r="N51" s="87" t="s">
        <v>594</v>
      </c>
      <c r="O51" s="83" t="s">
        <v>31</v>
      </c>
      <c r="P51" s="83" t="s">
        <v>595</v>
      </c>
      <c r="Q51" s="83" t="s">
        <v>602</v>
      </c>
      <c r="R51" s="83"/>
    </row>
    <row r="52" spans="1:19" s="47" customFormat="1" ht="100.95" customHeight="1" x14ac:dyDescent="0.3">
      <c r="A52" s="88" t="s">
        <v>603</v>
      </c>
      <c r="B52" s="88" t="s">
        <v>695</v>
      </c>
      <c r="C52" s="52" t="s">
        <v>604</v>
      </c>
      <c r="D52" s="31" t="s">
        <v>4</v>
      </c>
      <c r="E52" s="83" t="s">
        <v>17</v>
      </c>
      <c r="F52" s="39">
        <v>9000000</v>
      </c>
      <c r="G52" s="83" t="s">
        <v>25</v>
      </c>
      <c r="H52" s="88" t="s">
        <v>311</v>
      </c>
      <c r="I52" s="88" t="s">
        <v>400</v>
      </c>
      <c r="J52" s="83" t="s">
        <v>490</v>
      </c>
      <c r="K52" s="83" t="s">
        <v>40</v>
      </c>
      <c r="L52" s="107" t="s">
        <v>772</v>
      </c>
      <c r="M52" s="83" t="s">
        <v>594</v>
      </c>
      <c r="N52" s="87" t="s">
        <v>594</v>
      </c>
      <c r="O52" s="83" t="s">
        <v>107</v>
      </c>
      <c r="P52" s="83" t="s">
        <v>595</v>
      </c>
      <c r="Q52" s="83" t="s">
        <v>605</v>
      </c>
      <c r="R52" s="83"/>
    </row>
    <row r="53" spans="1:19" s="5" customFormat="1" ht="72" x14ac:dyDescent="0.3">
      <c r="A53" s="88" t="s">
        <v>606</v>
      </c>
      <c r="B53" s="88" t="s">
        <v>696</v>
      </c>
      <c r="C53" s="52" t="s">
        <v>593</v>
      </c>
      <c r="D53" s="31" t="s">
        <v>4</v>
      </c>
      <c r="E53" s="83" t="s">
        <v>17</v>
      </c>
      <c r="F53" s="39">
        <v>1364250</v>
      </c>
      <c r="G53" s="83" t="s">
        <v>607</v>
      </c>
      <c r="H53" s="88" t="s">
        <v>355</v>
      </c>
      <c r="I53" s="88" t="s">
        <v>383</v>
      </c>
      <c r="J53" s="83" t="s">
        <v>490</v>
      </c>
      <c r="K53" s="83" t="s">
        <v>40</v>
      </c>
      <c r="L53" s="107" t="s">
        <v>772</v>
      </c>
      <c r="M53" s="83" t="s">
        <v>594</v>
      </c>
      <c r="N53" s="87" t="s">
        <v>594</v>
      </c>
      <c r="O53" s="83" t="s">
        <v>31</v>
      </c>
      <c r="P53" s="83" t="s">
        <v>608</v>
      </c>
      <c r="Q53" s="83" t="s">
        <v>609</v>
      </c>
      <c r="R53" s="83"/>
    </row>
    <row r="54" spans="1:19" s="5" customFormat="1" ht="100.95" customHeight="1" x14ac:dyDescent="0.3">
      <c r="A54" s="88" t="s">
        <v>753</v>
      </c>
      <c r="B54" s="88" t="s">
        <v>697</v>
      </c>
      <c r="C54" s="52" t="s">
        <v>754</v>
      </c>
      <c r="D54" s="31" t="s">
        <v>4</v>
      </c>
      <c r="E54" s="83" t="s">
        <v>17</v>
      </c>
      <c r="F54" s="39">
        <v>5000000</v>
      </c>
      <c r="G54" s="83" t="s">
        <v>25</v>
      </c>
      <c r="H54" s="88" t="s">
        <v>610</v>
      </c>
      <c r="I54" s="88" t="s">
        <v>399</v>
      </c>
      <c r="J54" s="83" t="s">
        <v>490</v>
      </c>
      <c r="K54" s="83" t="s">
        <v>40</v>
      </c>
      <c r="L54" s="107" t="s">
        <v>772</v>
      </c>
      <c r="M54" s="83" t="s">
        <v>594</v>
      </c>
      <c r="N54" s="87" t="s">
        <v>594</v>
      </c>
      <c r="O54" s="83" t="s">
        <v>107</v>
      </c>
      <c r="P54" s="83" t="s">
        <v>608</v>
      </c>
      <c r="Q54" s="83" t="s">
        <v>611</v>
      </c>
      <c r="R54" s="83"/>
    </row>
    <row r="55" spans="1:19" s="5" customFormat="1" ht="100.95" customHeight="1" x14ac:dyDescent="0.3">
      <c r="A55" s="52" t="s">
        <v>738</v>
      </c>
      <c r="B55" s="52" t="s">
        <v>739</v>
      </c>
      <c r="C55" s="52" t="s">
        <v>740</v>
      </c>
      <c r="D55" s="31" t="s">
        <v>4</v>
      </c>
      <c r="E55" s="52" t="s">
        <v>17</v>
      </c>
      <c r="F55" s="89">
        <v>48125000</v>
      </c>
      <c r="G55" s="83" t="s">
        <v>25</v>
      </c>
      <c r="H55" s="83" t="s">
        <v>745</v>
      </c>
      <c r="I55" s="83" t="s">
        <v>741</v>
      </c>
      <c r="J55" s="83" t="s">
        <v>746</v>
      </c>
      <c r="K55" s="52" t="s">
        <v>40</v>
      </c>
      <c r="L55" s="106" t="s">
        <v>775</v>
      </c>
      <c r="M55" s="52" t="s">
        <v>594</v>
      </c>
      <c r="N55" s="90" t="s">
        <v>594</v>
      </c>
      <c r="O55" s="83" t="s">
        <v>742</v>
      </c>
      <c r="P55" s="83" t="s">
        <v>743</v>
      </c>
      <c r="Q55" s="83" t="s">
        <v>744</v>
      </c>
      <c r="R55" s="83"/>
    </row>
    <row r="56" spans="1:19" s="5" customFormat="1" ht="100.95" customHeight="1" x14ac:dyDescent="0.3">
      <c r="A56" s="81" t="s">
        <v>759</v>
      </c>
      <c r="B56" s="81" t="s">
        <v>760</v>
      </c>
      <c r="C56" s="81" t="s">
        <v>761</v>
      </c>
      <c r="D56" s="31" t="s">
        <v>4</v>
      </c>
      <c r="E56" s="84" t="s">
        <v>762</v>
      </c>
      <c r="F56" s="82">
        <v>38000000</v>
      </c>
      <c r="G56" s="81" t="s">
        <v>25</v>
      </c>
      <c r="H56" s="33" t="s">
        <v>286</v>
      </c>
      <c r="I56" s="81" t="s">
        <v>287</v>
      </c>
      <c r="J56" s="81" t="s">
        <v>492</v>
      </c>
      <c r="K56" s="81" t="s">
        <v>40</v>
      </c>
      <c r="L56" s="107" t="s">
        <v>772</v>
      </c>
      <c r="M56" s="86" t="s">
        <v>106</v>
      </c>
      <c r="N56" s="80" t="s">
        <v>106</v>
      </c>
      <c r="O56" s="83" t="s">
        <v>31</v>
      </c>
      <c r="P56" s="83" t="s">
        <v>32</v>
      </c>
      <c r="Q56" s="83" t="s">
        <v>375</v>
      </c>
      <c r="R56" s="83"/>
    </row>
    <row r="57" spans="1:19" s="5" customFormat="1" ht="110.25" customHeight="1" x14ac:dyDescent="0.3">
      <c r="A57" s="81" t="s">
        <v>781</v>
      </c>
      <c r="B57" s="81" t="s">
        <v>782</v>
      </c>
      <c r="C57" s="37" t="s">
        <v>763</v>
      </c>
      <c r="D57" s="31" t="s">
        <v>4</v>
      </c>
      <c r="E57" s="84" t="s">
        <v>17</v>
      </c>
      <c r="F57" s="82">
        <v>10000000</v>
      </c>
      <c r="G57" s="81" t="s">
        <v>25</v>
      </c>
      <c r="H57" s="37" t="s">
        <v>286</v>
      </c>
      <c r="I57" s="81" t="s">
        <v>287</v>
      </c>
      <c r="J57" s="81" t="s">
        <v>764</v>
      </c>
      <c r="K57" s="81" t="s">
        <v>40</v>
      </c>
      <c r="L57" s="107" t="s">
        <v>772</v>
      </c>
      <c r="M57" s="86" t="s">
        <v>106</v>
      </c>
      <c r="N57" s="80" t="s">
        <v>106</v>
      </c>
      <c r="O57" s="83" t="s">
        <v>31</v>
      </c>
      <c r="P57" s="83" t="s">
        <v>32</v>
      </c>
      <c r="Q57" s="83" t="s">
        <v>375</v>
      </c>
      <c r="R57" s="83"/>
    </row>
    <row r="58" spans="1:19" s="5" customFormat="1" ht="107.25" customHeight="1" x14ac:dyDescent="0.3">
      <c r="A58" s="81" t="s">
        <v>101</v>
      </c>
      <c r="B58" s="81" t="s">
        <v>102</v>
      </c>
      <c r="C58" s="81" t="s">
        <v>103</v>
      </c>
      <c r="D58" s="31" t="s">
        <v>4</v>
      </c>
      <c r="E58" s="81" t="s">
        <v>17</v>
      </c>
      <c r="F58" s="44">
        <v>4900000</v>
      </c>
      <c r="G58" s="81" t="s">
        <v>25</v>
      </c>
      <c r="H58" s="81" t="s">
        <v>104</v>
      </c>
      <c r="I58" s="81" t="s">
        <v>105</v>
      </c>
      <c r="J58" s="81" t="s">
        <v>490</v>
      </c>
      <c r="K58" s="81" t="s">
        <v>40</v>
      </c>
      <c r="L58" s="107" t="s">
        <v>772</v>
      </c>
      <c r="M58" s="81" t="s">
        <v>106</v>
      </c>
      <c r="N58" s="63" t="s">
        <v>106</v>
      </c>
      <c r="O58" s="81" t="s">
        <v>107</v>
      </c>
      <c r="P58" s="81" t="s">
        <v>32</v>
      </c>
      <c r="Q58" s="81" t="s">
        <v>108</v>
      </c>
      <c r="R58" s="81"/>
    </row>
    <row r="59" spans="1:19" s="5" customFormat="1" ht="107.25" customHeight="1" x14ac:dyDescent="0.3">
      <c r="A59" s="81" t="s">
        <v>109</v>
      </c>
      <c r="B59" s="81" t="s">
        <v>110</v>
      </c>
      <c r="C59" s="81" t="s">
        <v>111</v>
      </c>
      <c r="D59" s="31" t="s">
        <v>4</v>
      </c>
      <c r="E59" s="81" t="s">
        <v>17</v>
      </c>
      <c r="F59" s="44">
        <v>9000000</v>
      </c>
      <c r="G59" s="81" t="s">
        <v>25</v>
      </c>
      <c r="H59" s="81" t="s">
        <v>112</v>
      </c>
      <c r="I59" s="81" t="s">
        <v>113</v>
      </c>
      <c r="J59" s="81" t="s">
        <v>490</v>
      </c>
      <c r="K59" s="81" t="s">
        <v>40</v>
      </c>
      <c r="L59" s="107" t="s">
        <v>772</v>
      </c>
      <c r="M59" s="81" t="s">
        <v>106</v>
      </c>
      <c r="N59" s="63" t="s">
        <v>106</v>
      </c>
      <c r="O59" s="81" t="s">
        <v>107</v>
      </c>
      <c r="P59" s="81" t="s">
        <v>32</v>
      </c>
      <c r="Q59" s="81" t="s">
        <v>108</v>
      </c>
      <c r="R59" s="83"/>
    </row>
    <row r="60" spans="1:19" s="5" customFormat="1" ht="107.25" customHeight="1" x14ac:dyDescent="0.3">
      <c r="A60" s="81" t="s">
        <v>652</v>
      </c>
      <c r="B60" s="81" t="s">
        <v>765</v>
      </c>
      <c r="C60" s="37" t="s">
        <v>653</v>
      </c>
      <c r="D60" s="31" t="s">
        <v>4</v>
      </c>
      <c r="E60" s="84" t="s">
        <v>654</v>
      </c>
      <c r="F60" s="82">
        <v>9000000</v>
      </c>
      <c r="G60" s="81" t="s">
        <v>25</v>
      </c>
      <c r="H60" s="37" t="s">
        <v>112</v>
      </c>
      <c r="I60" s="81" t="s">
        <v>128</v>
      </c>
      <c r="J60" s="81" t="s">
        <v>490</v>
      </c>
      <c r="K60" s="86" t="s">
        <v>40</v>
      </c>
      <c r="L60" s="107" t="s">
        <v>772</v>
      </c>
      <c r="M60" s="86" t="s">
        <v>106</v>
      </c>
      <c r="N60" s="80" t="s">
        <v>106</v>
      </c>
      <c r="O60" s="83" t="s">
        <v>107</v>
      </c>
      <c r="P60" s="81" t="s">
        <v>32</v>
      </c>
      <c r="Q60" s="83" t="s">
        <v>655</v>
      </c>
      <c r="R60" s="83"/>
    </row>
    <row r="61" spans="1:19" s="20" customFormat="1" ht="100.95" customHeight="1" x14ac:dyDescent="0.3">
      <c r="A61" s="81" t="s">
        <v>656</v>
      </c>
      <c r="B61" s="81" t="s">
        <v>766</v>
      </c>
      <c r="C61" s="81" t="s">
        <v>106</v>
      </c>
      <c r="D61" s="31" t="s">
        <v>4</v>
      </c>
      <c r="E61" s="81" t="s">
        <v>17</v>
      </c>
      <c r="F61" s="44">
        <v>1936750</v>
      </c>
      <c r="G61" s="81" t="s">
        <v>25</v>
      </c>
      <c r="H61" s="81" t="s">
        <v>117</v>
      </c>
      <c r="I61" s="81" t="s">
        <v>118</v>
      </c>
      <c r="J61" s="81" t="s">
        <v>490</v>
      </c>
      <c r="K61" s="81" t="s">
        <v>40</v>
      </c>
      <c r="L61" s="107" t="s">
        <v>772</v>
      </c>
      <c r="M61" s="81" t="s">
        <v>106</v>
      </c>
      <c r="N61" s="63" t="s">
        <v>106</v>
      </c>
      <c r="O61" s="81" t="s">
        <v>31</v>
      </c>
      <c r="P61" s="81" t="s">
        <v>32</v>
      </c>
      <c r="Q61" s="81" t="s">
        <v>124</v>
      </c>
      <c r="R61" s="81"/>
    </row>
    <row r="62" spans="1:19" s="20" customFormat="1" ht="129.6" customHeight="1" x14ac:dyDescent="0.3">
      <c r="A62" s="81" t="s">
        <v>767</v>
      </c>
      <c r="B62" s="81" t="s">
        <v>114</v>
      </c>
      <c r="C62" s="81" t="s">
        <v>115</v>
      </c>
      <c r="D62" s="31" t="s">
        <v>4</v>
      </c>
      <c r="E62" s="81" t="s">
        <v>116</v>
      </c>
      <c r="F62" s="44">
        <v>10000000</v>
      </c>
      <c r="G62" s="81" t="s">
        <v>25</v>
      </c>
      <c r="H62" s="81" t="s">
        <v>117</v>
      </c>
      <c r="I62" s="81" t="s">
        <v>118</v>
      </c>
      <c r="J62" s="81" t="s">
        <v>490</v>
      </c>
      <c r="K62" s="81" t="s">
        <v>40</v>
      </c>
      <c r="L62" s="107" t="s">
        <v>772</v>
      </c>
      <c r="M62" s="81" t="s">
        <v>106</v>
      </c>
      <c r="N62" s="63" t="s">
        <v>106</v>
      </c>
      <c r="O62" s="81" t="s">
        <v>31</v>
      </c>
      <c r="P62" s="81" t="s">
        <v>32</v>
      </c>
      <c r="Q62" s="81" t="s">
        <v>108</v>
      </c>
      <c r="R62" s="83"/>
    </row>
    <row r="63" spans="1:19" s="23" customFormat="1" ht="100.95" customHeight="1" x14ac:dyDescent="0.3">
      <c r="A63" s="81" t="s">
        <v>119</v>
      </c>
      <c r="B63" s="81" t="s">
        <v>120</v>
      </c>
      <c r="C63" s="81" t="s">
        <v>121</v>
      </c>
      <c r="D63" s="31" t="s">
        <v>4</v>
      </c>
      <c r="E63" s="81" t="s">
        <v>116</v>
      </c>
      <c r="F63" s="82">
        <v>6000000</v>
      </c>
      <c r="G63" s="81" t="s">
        <v>25</v>
      </c>
      <c r="H63" s="81" t="s">
        <v>122</v>
      </c>
      <c r="I63" s="81" t="s">
        <v>123</v>
      </c>
      <c r="J63" s="81" t="s">
        <v>490</v>
      </c>
      <c r="K63" s="81" t="s">
        <v>40</v>
      </c>
      <c r="L63" s="107" t="s">
        <v>772</v>
      </c>
      <c r="M63" s="81" t="s">
        <v>106</v>
      </c>
      <c r="N63" s="63" t="s">
        <v>106</v>
      </c>
      <c r="O63" s="81" t="s">
        <v>107</v>
      </c>
      <c r="P63" s="81" t="s">
        <v>32</v>
      </c>
      <c r="Q63" s="81" t="s">
        <v>124</v>
      </c>
      <c r="R63" s="83"/>
    </row>
    <row r="64" spans="1:19" s="95" customFormat="1" ht="201.6" x14ac:dyDescent="0.3">
      <c r="A64" s="81" t="s">
        <v>777</v>
      </c>
      <c r="B64" s="81" t="s">
        <v>778</v>
      </c>
      <c r="C64" s="81" t="s">
        <v>779</v>
      </c>
      <c r="D64" s="31" t="s">
        <v>4</v>
      </c>
      <c r="E64" s="81" t="s">
        <v>654</v>
      </c>
      <c r="F64" s="44">
        <v>150000000</v>
      </c>
      <c r="G64" s="81" t="s">
        <v>25</v>
      </c>
      <c r="H64" s="81" t="s">
        <v>286</v>
      </c>
      <c r="I64" s="81" t="s">
        <v>287</v>
      </c>
      <c r="J64" s="81" t="s">
        <v>780</v>
      </c>
      <c r="K64" s="81" t="s">
        <v>40</v>
      </c>
      <c r="L64" s="107" t="s">
        <v>772</v>
      </c>
      <c r="M64" s="81" t="s">
        <v>106</v>
      </c>
      <c r="N64" s="63" t="s">
        <v>106</v>
      </c>
      <c r="O64" s="81" t="s">
        <v>31</v>
      </c>
      <c r="P64" s="81" t="s">
        <v>32</v>
      </c>
      <c r="Q64" s="81" t="s">
        <v>375</v>
      </c>
      <c r="R64" s="83"/>
    </row>
    <row r="65" spans="1:18" s="95" customFormat="1" ht="115.2" x14ac:dyDescent="0.3">
      <c r="A65" s="81" t="s">
        <v>783</v>
      </c>
      <c r="B65" s="81" t="s">
        <v>784</v>
      </c>
      <c r="C65" s="81" t="s">
        <v>763</v>
      </c>
      <c r="D65" s="31" t="s">
        <v>4</v>
      </c>
      <c r="E65" s="81" t="s">
        <v>762</v>
      </c>
      <c r="F65" s="44">
        <v>32400000</v>
      </c>
      <c r="G65" s="81" t="s">
        <v>25</v>
      </c>
      <c r="H65" s="81" t="s">
        <v>286</v>
      </c>
      <c r="I65" s="81" t="s">
        <v>287</v>
      </c>
      <c r="J65" s="81" t="s">
        <v>785</v>
      </c>
      <c r="K65" s="81" t="s">
        <v>40</v>
      </c>
      <c r="L65" s="107" t="s">
        <v>772</v>
      </c>
      <c r="M65" s="81" t="s">
        <v>106</v>
      </c>
      <c r="N65" s="63" t="s">
        <v>106</v>
      </c>
      <c r="O65" s="81" t="s">
        <v>31</v>
      </c>
      <c r="P65" s="81" t="s">
        <v>32</v>
      </c>
      <c r="Q65" s="81" t="s">
        <v>33</v>
      </c>
      <c r="R65" s="83"/>
    </row>
    <row r="66" spans="1:18" s="95" customFormat="1" ht="115.2" x14ac:dyDescent="0.3">
      <c r="A66" s="81" t="s">
        <v>786</v>
      </c>
      <c r="B66" s="81" t="s">
        <v>787</v>
      </c>
      <c r="C66" s="81" t="s">
        <v>788</v>
      </c>
      <c r="D66" s="31" t="s">
        <v>4</v>
      </c>
      <c r="E66" s="81" t="s">
        <v>762</v>
      </c>
      <c r="F66" s="44">
        <v>40000000</v>
      </c>
      <c r="G66" s="81" t="s">
        <v>25</v>
      </c>
      <c r="H66" s="81" t="s">
        <v>286</v>
      </c>
      <c r="I66" s="81" t="s">
        <v>287</v>
      </c>
      <c r="J66" s="81" t="s">
        <v>789</v>
      </c>
      <c r="K66" s="81" t="s">
        <v>40</v>
      </c>
      <c r="L66" s="107" t="s">
        <v>772</v>
      </c>
      <c r="M66" s="81" t="s">
        <v>106</v>
      </c>
      <c r="N66" s="63" t="s">
        <v>106</v>
      </c>
      <c r="O66" s="81" t="s">
        <v>31</v>
      </c>
      <c r="P66" s="81" t="s">
        <v>32</v>
      </c>
      <c r="Q66" s="81" t="s">
        <v>375</v>
      </c>
      <c r="R66" s="83"/>
    </row>
    <row r="67" spans="1:18" s="20" customFormat="1" ht="123.75" customHeight="1" x14ac:dyDescent="0.3">
      <c r="A67" s="81" t="s">
        <v>351</v>
      </c>
      <c r="B67" s="81" t="s">
        <v>352</v>
      </c>
      <c r="C67" s="81" t="s">
        <v>353</v>
      </c>
      <c r="D67" s="31" t="s">
        <v>4</v>
      </c>
      <c r="E67" s="81" t="s">
        <v>39</v>
      </c>
      <c r="F67" s="82">
        <v>37490000</v>
      </c>
      <c r="G67" s="81" t="s">
        <v>354</v>
      </c>
      <c r="H67" s="29" t="s">
        <v>355</v>
      </c>
      <c r="I67" s="29" t="s">
        <v>356</v>
      </c>
      <c r="J67" s="29" t="s">
        <v>490</v>
      </c>
      <c r="K67" s="29" t="s">
        <v>40</v>
      </c>
      <c r="L67" s="107" t="s">
        <v>772</v>
      </c>
      <c r="M67" s="29" t="s">
        <v>357</v>
      </c>
      <c r="N67" s="58" t="s">
        <v>357</v>
      </c>
      <c r="O67" s="81" t="s">
        <v>31</v>
      </c>
      <c r="P67" s="81" t="s">
        <v>358</v>
      </c>
      <c r="Q67" s="81" t="s">
        <v>359</v>
      </c>
      <c r="R67" s="81"/>
    </row>
    <row r="68" spans="1:18" s="69" customFormat="1" ht="123.75" customHeight="1" x14ac:dyDescent="0.3">
      <c r="A68" s="81" t="s">
        <v>360</v>
      </c>
      <c r="B68" s="81" t="s">
        <v>361</v>
      </c>
      <c r="C68" s="81" t="s">
        <v>362</v>
      </c>
      <c r="D68" s="31" t="s">
        <v>4</v>
      </c>
      <c r="E68" s="81" t="s">
        <v>39</v>
      </c>
      <c r="F68" s="82">
        <v>2300000</v>
      </c>
      <c r="G68" s="81" t="s">
        <v>363</v>
      </c>
      <c r="H68" s="29" t="s">
        <v>364</v>
      </c>
      <c r="I68" s="29" t="s">
        <v>365</v>
      </c>
      <c r="J68" s="29" t="s">
        <v>490</v>
      </c>
      <c r="K68" s="29" t="s">
        <v>40</v>
      </c>
      <c r="L68" s="107" t="s">
        <v>772</v>
      </c>
      <c r="M68" s="29" t="s">
        <v>357</v>
      </c>
      <c r="N68" s="58" t="s">
        <v>357</v>
      </c>
      <c r="O68" s="81" t="s">
        <v>107</v>
      </c>
      <c r="P68" s="81" t="s">
        <v>366</v>
      </c>
      <c r="Q68" s="81" t="s">
        <v>367</v>
      </c>
      <c r="R68" s="81"/>
    </row>
    <row r="69" spans="1:18" s="69" customFormat="1" ht="123.75" customHeight="1" x14ac:dyDescent="0.3">
      <c r="A69" s="81" t="s">
        <v>368</v>
      </c>
      <c r="B69" s="81" t="s">
        <v>369</v>
      </c>
      <c r="C69" s="81" t="s">
        <v>370</v>
      </c>
      <c r="D69" s="31" t="s">
        <v>4</v>
      </c>
      <c r="E69" s="81" t="s">
        <v>17</v>
      </c>
      <c r="F69" s="82">
        <v>8281982</v>
      </c>
      <c r="G69" s="81" t="s">
        <v>371</v>
      </c>
      <c r="H69" s="29" t="s">
        <v>364</v>
      </c>
      <c r="I69" s="29" t="s">
        <v>365</v>
      </c>
      <c r="J69" s="29" t="s">
        <v>490</v>
      </c>
      <c r="K69" s="29" t="s">
        <v>40</v>
      </c>
      <c r="L69" s="107" t="s">
        <v>772</v>
      </c>
      <c r="M69" s="29" t="s">
        <v>357</v>
      </c>
      <c r="N69" s="58" t="s">
        <v>357</v>
      </c>
      <c r="O69" s="81" t="s">
        <v>107</v>
      </c>
      <c r="P69" s="81" t="s">
        <v>358</v>
      </c>
      <c r="Q69" s="81" t="s">
        <v>367</v>
      </c>
      <c r="R69" s="81"/>
    </row>
    <row r="70" spans="1:18" s="48" customFormat="1" ht="123.75" customHeight="1" x14ac:dyDescent="0.3">
      <c r="A70" s="81" t="s">
        <v>491</v>
      </c>
      <c r="B70" s="29" t="s">
        <v>372</v>
      </c>
      <c r="C70" s="81" t="s">
        <v>373</v>
      </c>
      <c r="D70" s="31" t="s">
        <v>4</v>
      </c>
      <c r="E70" s="84" t="s">
        <v>39</v>
      </c>
      <c r="F70" s="82">
        <v>8493976</v>
      </c>
      <c r="G70" s="81" t="s">
        <v>354</v>
      </c>
      <c r="H70" s="81" t="s">
        <v>286</v>
      </c>
      <c r="I70" s="81" t="s">
        <v>287</v>
      </c>
      <c r="J70" s="81" t="s">
        <v>492</v>
      </c>
      <c r="K70" s="81" t="s">
        <v>40</v>
      </c>
      <c r="L70" s="107" t="s">
        <v>772</v>
      </c>
      <c r="M70" s="81" t="s">
        <v>357</v>
      </c>
      <c r="N70" s="38" t="s">
        <v>357</v>
      </c>
      <c r="O70" s="81" t="s">
        <v>31</v>
      </c>
      <c r="P70" s="83" t="s">
        <v>374</v>
      </c>
      <c r="Q70" s="83" t="s">
        <v>375</v>
      </c>
      <c r="R70" s="83"/>
    </row>
    <row r="71" spans="1:18" s="48" customFormat="1" ht="273.60000000000002" x14ac:dyDescent="0.3">
      <c r="A71" s="34" t="s">
        <v>507</v>
      </c>
      <c r="B71" s="35" t="s">
        <v>508</v>
      </c>
      <c r="C71" s="35" t="s">
        <v>509</v>
      </c>
      <c r="D71" s="31" t="s">
        <v>4</v>
      </c>
      <c r="E71" s="97" t="s">
        <v>510</v>
      </c>
      <c r="F71" s="42">
        <v>31085416</v>
      </c>
      <c r="G71" s="35" t="s">
        <v>511</v>
      </c>
      <c r="H71" s="36" t="s">
        <v>148</v>
      </c>
      <c r="I71" s="35" t="s">
        <v>149</v>
      </c>
      <c r="J71" s="35" t="s">
        <v>512</v>
      </c>
      <c r="K71" s="35" t="s">
        <v>210</v>
      </c>
      <c r="L71" s="107" t="s">
        <v>772</v>
      </c>
      <c r="M71" s="35" t="s">
        <v>211</v>
      </c>
      <c r="N71" s="61" t="s">
        <v>211</v>
      </c>
      <c r="O71" s="98"/>
      <c r="P71" s="98"/>
      <c r="Q71" s="98"/>
      <c r="R71" s="98"/>
    </row>
    <row r="72" spans="1:18" s="25" customFormat="1" ht="161.25" customHeight="1" x14ac:dyDescent="0.3">
      <c r="A72" s="34" t="s">
        <v>215</v>
      </c>
      <c r="B72" s="35" t="s">
        <v>216</v>
      </c>
      <c r="C72" s="35" t="s">
        <v>217</v>
      </c>
      <c r="D72" s="31" t="s">
        <v>4</v>
      </c>
      <c r="E72" s="97" t="s">
        <v>218</v>
      </c>
      <c r="F72" s="42">
        <f>90465241-23934101-16800000</f>
        <v>49731140</v>
      </c>
      <c r="G72" s="35" t="s">
        <v>511</v>
      </c>
      <c r="H72" s="33" t="s">
        <v>219</v>
      </c>
      <c r="I72" s="35" t="s">
        <v>220</v>
      </c>
      <c r="J72" s="36" t="s">
        <v>513</v>
      </c>
      <c r="K72" s="35" t="s">
        <v>221</v>
      </c>
      <c r="L72" s="107" t="s">
        <v>772</v>
      </c>
      <c r="M72" s="35" t="s">
        <v>211</v>
      </c>
      <c r="N72" s="61" t="s">
        <v>211</v>
      </c>
      <c r="O72" s="98"/>
      <c r="P72" s="98"/>
      <c r="Q72" s="98"/>
      <c r="R72" s="98"/>
    </row>
    <row r="73" spans="1:18" s="25" customFormat="1" ht="161.25" customHeight="1" x14ac:dyDescent="0.3">
      <c r="A73" s="34" t="s">
        <v>233</v>
      </c>
      <c r="B73" s="34" t="s">
        <v>234</v>
      </c>
      <c r="C73" s="35" t="s">
        <v>224</v>
      </c>
      <c r="D73" s="31" t="s">
        <v>4</v>
      </c>
      <c r="E73" s="97" t="s">
        <v>235</v>
      </c>
      <c r="F73" s="42">
        <v>4999913</v>
      </c>
      <c r="G73" s="35" t="s">
        <v>511</v>
      </c>
      <c r="H73" s="36" t="s">
        <v>148</v>
      </c>
      <c r="I73" s="35" t="s">
        <v>149</v>
      </c>
      <c r="J73" s="36" t="s">
        <v>514</v>
      </c>
      <c r="K73" s="35" t="s">
        <v>210</v>
      </c>
      <c r="L73" s="107" t="s">
        <v>772</v>
      </c>
      <c r="M73" s="35" t="s">
        <v>211</v>
      </c>
      <c r="N73" s="61" t="s">
        <v>211</v>
      </c>
      <c r="O73" s="98"/>
      <c r="P73" s="98"/>
      <c r="Q73" s="98"/>
      <c r="R73" s="98"/>
    </row>
    <row r="74" spans="1:18" s="25" customFormat="1" ht="138" customHeight="1" x14ac:dyDescent="0.3">
      <c r="A74" s="35" t="s">
        <v>265</v>
      </c>
      <c r="B74" s="35" t="s">
        <v>266</v>
      </c>
      <c r="C74" s="35" t="s">
        <v>267</v>
      </c>
      <c r="D74" s="73" t="s">
        <v>4</v>
      </c>
      <c r="E74" s="97" t="s">
        <v>268</v>
      </c>
      <c r="F74" s="42">
        <v>62700000</v>
      </c>
      <c r="G74" s="81" t="s">
        <v>37</v>
      </c>
      <c r="H74" s="36" t="s">
        <v>219</v>
      </c>
      <c r="I74" s="35" t="s">
        <v>269</v>
      </c>
      <c r="J74" s="35" t="s">
        <v>528</v>
      </c>
      <c r="K74" s="81" t="s">
        <v>40</v>
      </c>
      <c r="L74" s="105" t="s">
        <v>774</v>
      </c>
      <c r="M74" s="35" t="s">
        <v>211</v>
      </c>
      <c r="N74" s="61" t="s">
        <v>211</v>
      </c>
      <c r="O74" s="98"/>
      <c r="P74" s="98"/>
      <c r="Q74" s="98"/>
      <c r="R74" s="98"/>
    </row>
    <row r="75" spans="1:18" s="25" customFormat="1" ht="187.2" x14ac:dyDescent="0.3">
      <c r="A75" s="35" t="s">
        <v>270</v>
      </c>
      <c r="B75" s="35" t="s">
        <v>271</v>
      </c>
      <c r="C75" s="35" t="s">
        <v>242</v>
      </c>
      <c r="D75" s="73" t="s">
        <v>4</v>
      </c>
      <c r="E75" s="97" t="s">
        <v>268</v>
      </c>
      <c r="F75" s="42">
        <f>27500000+9350000</f>
        <v>36850000</v>
      </c>
      <c r="G75" s="81" t="s">
        <v>37</v>
      </c>
      <c r="H75" s="36" t="s">
        <v>243</v>
      </c>
      <c r="I75" s="35" t="s">
        <v>244</v>
      </c>
      <c r="J75" s="35" t="s">
        <v>529</v>
      </c>
      <c r="K75" s="81" t="s">
        <v>40</v>
      </c>
      <c r="L75" s="105" t="s">
        <v>774</v>
      </c>
      <c r="M75" s="35" t="s">
        <v>211</v>
      </c>
      <c r="N75" s="61" t="s">
        <v>211</v>
      </c>
      <c r="O75" s="98"/>
      <c r="P75" s="98"/>
      <c r="Q75" s="98"/>
      <c r="R75" s="98"/>
    </row>
    <row r="76" spans="1:18" s="27" customFormat="1" ht="129.6" customHeight="1" x14ac:dyDescent="0.3">
      <c r="A76" s="35" t="s">
        <v>251</v>
      </c>
      <c r="B76" s="35" t="s">
        <v>272</v>
      </c>
      <c r="C76" s="35" t="s">
        <v>247</v>
      </c>
      <c r="D76" s="73" t="s">
        <v>4</v>
      </c>
      <c r="E76" s="97" t="s">
        <v>268</v>
      </c>
      <c r="F76" s="42">
        <v>40355000</v>
      </c>
      <c r="G76" s="81" t="s">
        <v>363</v>
      </c>
      <c r="H76" s="33" t="s">
        <v>249</v>
      </c>
      <c r="I76" s="35" t="s">
        <v>250</v>
      </c>
      <c r="J76" s="35" t="s">
        <v>522</v>
      </c>
      <c r="K76" s="81" t="s">
        <v>40</v>
      </c>
      <c r="L76" s="105" t="s">
        <v>774</v>
      </c>
      <c r="M76" s="35" t="s">
        <v>211</v>
      </c>
      <c r="N76" s="61" t="s">
        <v>211</v>
      </c>
      <c r="O76" s="98"/>
      <c r="P76" s="98"/>
      <c r="Q76" s="98"/>
      <c r="R76" s="98"/>
    </row>
    <row r="77" spans="1:18" s="48" customFormat="1" ht="129.6" x14ac:dyDescent="0.3">
      <c r="A77" s="35" t="s">
        <v>273</v>
      </c>
      <c r="B77" s="35" t="s">
        <v>274</v>
      </c>
      <c r="C77" s="35" t="s">
        <v>242</v>
      </c>
      <c r="D77" s="73" t="s">
        <v>4</v>
      </c>
      <c r="E77" s="97" t="s">
        <v>268</v>
      </c>
      <c r="F77" s="42">
        <f>54350030+44946000</f>
        <v>99296030</v>
      </c>
      <c r="G77" s="81" t="s">
        <v>37</v>
      </c>
      <c r="H77" s="36" t="s">
        <v>243</v>
      </c>
      <c r="I77" s="35" t="s">
        <v>244</v>
      </c>
      <c r="J77" s="35" t="s">
        <v>530</v>
      </c>
      <c r="K77" s="81" t="s">
        <v>40</v>
      </c>
      <c r="L77" s="105" t="s">
        <v>774</v>
      </c>
      <c r="M77" s="35" t="s">
        <v>211</v>
      </c>
      <c r="N77" s="61" t="s">
        <v>211</v>
      </c>
      <c r="O77" s="98"/>
      <c r="P77" s="98"/>
      <c r="Q77" s="98"/>
      <c r="R77" s="98"/>
    </row>
    <row r="78" spans="1:18" s="20" customFormat="1" ht="189" customHeight="1" x14ac:dyDescent="0.3">
      <c r="A78" s="35" t="s">
        <v>275</v>
      </c>
      <c r="B78" s="35" t="s">
        <v>275</v>
      </c>
      <c r="C78" s="35" t="s">
        <v>247</v>
      </c>
      <c r="D78" s="73" t="s">
        <v>4</v>
      </c>
      <c r="E78" s="97" t="s">
        <v>268</v>
      </c>
      <c r="F78" s="42">
        <v>4800000</v>
      </c>
      <c r="G78" s="81" t="s">
        <v>363</v>
      </c>
      <c r="H78" s="36" t="s">
        <v>249</v>
      </c>
      <c r="I78" s="35" t="s">
        <v>250</v>
      </c>
      <c r="J78" s="35" t="s">
        <v>531</v>
      </c>
      <c r="K78" s="81" t="s">
        <v>40</v>
      </c>
      <c r="L78" s="105" t="s">
        <v>774</v>
      </c>
      <c r="M78" s="35" t="s">
        <v>211</v>
      </c>
      <c r="N78" s="61" t="s">
        <v>211</v>
      </c>
      <c r="O78" s="98"/>
      <c r="P78" s="98"/>
      <c r="Q78" s="98"/>
      <c r="R78" s="98"/>
    </row>
    <row r="79" spans="1:18" s="20" customFormat="1" ht="115.2" customHeight="1" x14ac:dyDescent="0.3">
      <c r="A79" s="81" t="s">
        <v>324</v>
      </c>
      <c r="B79" s="81" t="s">
        <v>325</v>
      </c>
      <c r="C79" s="81" t="s">
        <v>326</v>
      </c>
      <c r="D79" s="31" t="s">
        <v>4</v>
      </c>
      <c r="E79" s="81" t="s">
        <v>327</v>
      </c>
      <c r="F79" s="82">
        <v>64000000</v>
      </c>
      <c r="G79" s="81" t="s">
        <v>25</v>
      </c>
      <c r="H79" s="81" t="s">
        <v>328</v>
      </c>
      <c r="I79" s="81" t="s">
        <v>329</v>
      </c>
      <c r="J79" s="33" t="s">
        <v>560</v>
      </c>
      <c r="K79" s="81" t="s">
        <v>40</v>
      </c>
      <c r="L79" s="107" t="s">
        <v>772</v>
      </c>
      <c r="M79" s="81" t="s">
        <v>330</v>
      </c>
      <c r="N79" s="59" t="s">
        <v>330</v>
      </c>
      <c r="O79" s="83" t="s">
        <v>31</v>
      </c>
      <c r="P79" s="83" t="s">
        <v>152</v>
      </c>
      <c r="Q79" s="83" t="s">
        <v>331</v>
      </c>
      <c r="R79" s="83"/>
    </row>
    <row r="80" spans="1:18" s="47" customFormat="1" ht="129.6" customHeight="1" x14ac:dyDescent="0.3">
      <c r="A80" s="81" t="s">
        <v>332</v>
      </c>
      <c r="B80" s="81" t="s">
        <v>333</v>
      </c>
      <c r="C80" s="81" t="s">
        <v>334</v>
      </c>
      <c r="D80" s="31" t="s">
        <v>4</v>
      </c>
      <c r="E80" s="81" t="s">
        <v>17</v>
      </c>
      <c r="F80" s="82">
        <v>7000000</v>
      </c>
      <c r="G80" s="81" t="s">
        <v>25</v>
      </c>
      <c r="H80" s="81" t="s">
        <v>335</v>
      </c>
      <c r="I80" s="81" t="s">
        <v>336</v>
      </c>
      <c r="J80" s="33" t="s">
        <v>561</v>
      </c>
      <c r="K80" s="81" t="s">
        <v>40</v>
      </c>
      <c r="L80" s="107" t="s">
        <v>772</v>
      </c>
      <c r="M80" s="81" t="s">
        <v>330</v>
      </c>
      <c r="N80" s="59" t="s">
        <v>330</v>
      </c>
      <c r="O80" s="83" t="s">
        <v>31</v>
      </c>
      <c r="P80" s="83" t="s">
        <v>152</v>
      </c>
      <c r="Q80" s="83" t="s">
        <v>337</v>
      </c>
      <c r="R80" s="83"/>
    </row>
    <row r="81" spans="1:18" s="47" customFormat="1" ht="129.6" customHeight="1" x14ac:dyDescent="0.3">
      <c r="A81" s="81" t="s">
        <v>553</v>
      </c>
      <c r="B81" s="81" t="s">
        <v>554</v>
      </c>
      <c r="C81" s="81" t="s">
        <v>555</v>
      </c>
      <c r="D81" s="31" t="s">
        <v>4</v>
      </c>
      <c r="E81" s="81" t="s">
        <v>327</v>
      </c>
      <c r="F81" s="82">
        <v>42690000</v>
      </c>
      <c r="G81" s="81" t="s">
        <v>25</v>
      </c>
      <c r="H81" s="81" t="s">
        <v>201</v>
      </c>
      <c r="I81" s="81" t="s">
        <v>202</v>
      </c>
      <c r="J81" s="33" t="s">
        <v>556</v>
      </c>
      <c r="K81" s="81" t="s">
        <v>40</v>
      </c>
      <c r="L81" s="107" t="s">
        <v>772</v>
      </c>
      <c r="M81" s="81" t="s">
        <v>330</v>
      </c>
      <c r="N81" s="59" t="s">
        <v>330</v>
      </c>
      <c r="O81" s="83" t="s">
        <v>31</v>
      </c>
      <c r="P81" s="83" t="s">
        <v>152</v>
      </c>
      <c r="Q81" s="83" t="s">
        <v>331</v>
      </c>
      <c r="R81" s="83"/>
    </row>
    <row r="82" spans="1:18" s="47" customFormat="1" ht="129.6" customHeight="1" x14ac:dyDescent="0.3">
      <c r="A82" s="81" t="s">
        <v>557</v>
      </c>
      <c r="B82" s="81" t="s">
        <v>558</v>
      </c>
      <c r="C82" s="81" t="s">
        <v>555</v>
      </c>
      <c r="D82" s="31" t="s">
        <v>4</v>
      </c>
      <c r="E82" s="81" t="s">
        <v>327</v>
      </c>
      <c r="F82" s="82">
        <v>24132512</v>
      </c>
      <c r="G82" s="81" t="s">
        <v>25</v>
      </c>
      <c r="H82" s="81" t="s">
        <v>328</v>
      </c>
      <c r="I82" s="81" t="s">
        <v>329</v>
      </c>
      <c r="J82" s="33" t="s">
        <v>559</v>
      </c>
      <c r="K82" s="81" t="s">
        <v>40</v>
      </c>
      <c r="L82" s="107" t="s">
        <v>772</v>
      </c>
      <c r="M82" s="81" t="s">
        <v>330</v>
      </c>
      <c r="N82" s="59" t="s">
        <v>330</v>
      </c>
      <c r="O82" s="83" t="s">
        <v>31</v>
      </c>
      <c r="P82" s="83" t="s">
        <v>152</v>
      </c>
      <c r="Q82" s="83" t="s">
        <v>331</v>
      </c>
      <c r="R82" s="83"/>
    </row>
    <row r="83" spans="1:18" s="47" customFormat="1" ht="100.95" customHeight="1" x14ac:dyDescent="0.3">
      <c r="A83" s="81" t="s">
        <v>338</v>
      </c>
      <c r="B83" s="81" t="s">
        <v>339</v>
      </c>
      <c r="C83" s="81" t="s">
        <v>326</v>
      </c>
      <c r="D83" s="31" t="s">
        <v>4</v>
      </c>
      <c r="E83" s="81" t="s">
        <v>340</v>
      </c>
      <c r="F83" s="82">
        <v>13096436</v>
      </c>
      <c r="G83" s="81" t="s">
        <v>37</v>
      </c>
      <c r="H83" s="81" t="s">
        <v>328</v>
      </c>
      <c r="I83" s="81" t="s">
        <v>329</v>
      </c>
      <c r="J83" s="33" t="s">
        <v>562</v>
      </c>
      <c r="K83" s="81" t="s">
        <v>40</v>
      </c>
      <c r="L83" s="107" t="s">
        <v>772</v>
      </c>
      <c r="M83" s="81" t="s">
        <v>330</v>
      </c>
      <c r="N83" s="59" t="s">
        <v>330</v>
      </c>
      <c r="O83" s="83" t="s">
        <v>31</v>
      </c>
      <c r="P83" s="83" t="s">
        <v>152</v>
      </c>
      <c r="Q83" s="83" t="s">
        <v>337</v>
      </c>
      <c r="R83" s="83"/>
    </row>
    <row r="84" spans="1:18" s="5" customFormat="1" ht="129.6" customHeight="1" x14ac:dyDescent="0.3">
      <c r="A84" s="35" t="s">
        <v>564</v>
      </c>
      <c r="B84" s="81" t="s">
        <v>565</v>
      </c>
      <c r="C84" s="81" t="s">
        <v>343</v>
      </c>
      <c r="D84" s="73" t="s">
        <v>4</v>
      </c>
      <c r="E84" s="81" t="s">
        <v>39</v>
      </c>
      <c r="F84" s="42">
        <v>121800890</v>
      </c>
      <c r="G84" s="33" t="s">
        <v>793</v>
      </c>
      <c r="H84" s="81" t="s">
        <v>566</v>
      </c>
      <c r="I84" s="40" t="s">
        <v>567</v>
      </c>
      <c r="J84" s="40" t="s">
        <v>568</v>
      </c>
      <c r="K84" s="81" t="s">
        <v>40</v>
      </c>
      <c r="L84" s="105" t="s">
        <v>774</v>
      </c>
      <c r="M84" s="81" t="s">
        <v>330</v>
      </c>
      <c r="N84" s="59" t="s">
        <v>330</v>
      </c>
      <c r="O84" s="81" t="s">
        <v>31</v>
      </c>
      <c r="P84" s="81" t="s">
        <v>152</v>
      </c>
      <c r="Q84" s="81" t="s">
        <v>569</v>
      </c>
      <c r="R84" s="81" t="s">
        <v>570</v>
      </c>
    </row>
    <row r="85" spans="1:18" s="5" customFormat="1" ht="129.6" customHeight="1" x14ac:dyDescent="0.3">
      <c r="A85" s="81" t="s">
        <v>346</v>
      </c>
      <c r="B85" s="81" t="s">
        <v>347</v>
      </c>
      <c r="C85" s="81" t="s">
        <v>348</v>
      </c>
      <c r="D85" s="31" t="s">
        <v>4</v>
      </c>
      <c r="E85" s="81" t="s">
        <v>349</v>
      </c>
      <c r="F85" s="82">
        <v>25500000</v>
      </c>
      <c r="G85" s="33" t="s">
        <v>350</v>
      </c>
      <c r="H85" s="81" t="s">
        <v>293</v>
      </c>
      <c r="I85" s="81" t="s">
        <v>345</v>
      </c>
      <c r="J85" s="91" t="s">
        <v>571</v>
      </c>
      <c r="K85" s="81" t="s">
        <v>28</v>
      </c>
      <c r="L85" s="106" t="s">
        <v>775</v>
      </c>
      <c r="M85" s="81" t="s">
        <v>330</v>
      </c>
      <c r="N85" s="99" t="s">
        <v>330</v>
      </c>
      <c r="O85" s="81" t="s">
        <v>31</v>
      </c>
      <c r="P85" s="81" t="s">
        <v>152</v>
      </c>
      <c r="Q85" s="81" t="s">
        <v>337</v>
      </c>
      <c r="R85" s="81"/>
    </row>
    <row r="86" spans="1:18" s="5" customFormat="1" ht="129.6" customHeight="1" x14ac:dyDescent="0.3">
      <c r="A86" s="52" t="s">
        <v>505</v>
      </c>
      <c r="B86" s="52" t="s">
        <v>503</v>
      </c>
      <c r="C86" s="52" t="s">
        <v>504</v>
      </c>
      <c r="D86" s="31" t="s">
        <v>4</v>
      </c>
      <c r="E86" s="84" t="s">
        <v>17</v>
      </c>
      <c r="F86" s="39">
        <v>19000000</v>
      </c>
      <c r="G86" s="83" t="s">
        <v>37</v>
      </c>
      <c r="H86" s="52" t="s">
        <v>437</v>
      </c>
      <c r="I86" s="52" t="s">
        <v>436</v>
      </c>
      <c r="J86" s="83" t="s">
        <v>490</v>
      </c>
      <c r="K86" s="52" t="s">
        <v>40</v>
      </c>
      <c r="L86" s="107" t="s">
        <v>772</v>
      </c>
      <c r="M86" s="83" t="s">
        <v>498</v>
      </c>
      <c r="N86" s="54" t="s">
        <v>498</v>
      </c>
      <c r="O86" s="83" t="s">
        <v>107</v>
      </c>
      <c r="P86" s="83" t="s">
        <v>421</v>
      </c>
      <c r="Q86" s="83" t="s">
        <v>495</v>
      </c>
      <c r="R86" s="83"/>
    </row>
    <row r="87" spans="1:18" s="9" customFormat="1" ht="129.6" customHeight="1" x14ac:dyDescent="0.3">
      <c r="A87" s="51" t="s">
        <v>506</v>
      </c>
      <c r="B87" s="52" t="s">
        <v>501</v>
      </c>
      <c r="C87" s="52" t="s">
        <v>502</v>
      </c>
      <c r="D87" s="31" t="s">
        <v>4</v>
      </c>
      <c r="E87" s="84" t="s">
        <v>434</v>
      </c>
      <c r="F87" s="39">
        <v>900000</v>
      </c>
      <c r="G87" s="83" t="s">
        <v>25</v>
      </c>
      <c r="H87" s="52" t="s">
        <v>437</v>
      </c>
      <c r="I87" s="52" t="s">
        <v>436</v>
      </c>
      <c r="J87" s="83" t="s">
        <v>490</v>
      </c>
      <c r="K87" s="52" t="s">
        <v>40</v>
      </c>
      <c r="L87" s="107" t="s">
        <v>772</v>
      </c>
      <c r="M87" s="83" t="s">
        <v>498</v>
      </c>
      <c r="N87" s="54" t="s">
        <v>498</v>
      </c>
      <c r="O87" s="83" t="s">
        <v>107</v>
      </c>
      <c r="P87" s="83" t="s">
        <v>421</v>
      </c>
      <c r="Q87" s="83" t="s">
        <v>495</v>
      </c>
      <c r="R87" s="83"/>
    </row>
    <row r="88" spans="1:18" s="5" customFormat="1" ht="129.6" customHeight="1" x14ac:dyDescent="0.3">
      <c r="A88" s="51" t="s">
        <v>483</v>
      </c>
      <c r="B88" s="52" t="s">
        <v>440</v>
      </c>
      <c r="C88" s="52" t="s">
        <v>439</v>
      </c>
      <c r="D88" s="31" t="s">
        <v>4</v>
      </c>
      <c r="E88" s="53" t="s">
        <v>17</v>
      </c>
      <c r="F88" s="39">
        <v>5000000</v>
      </c>
      <c r="G88" s="83" t="s">
        <v>37</v>
      </c>
      <c r="H88" s="52" t="s">
        <v>437</v>
      </c>
      <c r="I88" s="83" t="s">
        <v>436</v>
      </c>
      <c r="J88" s="83" t="s">
        <v>490</v>
      </c>
      <c r="K88" s="52" t="s">
        <v>40</v>
      </c>
      <c r="L88" s="107" t="s">
        <v>772</v>
      </c>
      <c r="M88" s="83" t="s">
        <v>498</v>
      </c>
      <c r="N88" s="54" t="s">
        <v>498</v>
      </c>
      <c r="O88" s="83" t="s">
        <v>107</v>
      </c>
      <c r="P88" s="83" t="s">
        <v>421</v>
      </c>
      <c r="Q88" s="83" t="s">
        <v>495</v>
      </c>
      <c r="R88" s="83"/>
    </row>
    <row r="89" spans="1:18" s="5" customFormat="1" ht="129.6" customHeight="1" x14ac:dyDescent="0.3">
      <c r="A89" s="51" t="s">
        <v>484</v>
      </c>
      <c r="B89" s="52" t="s">
        <v>496</v>
      </c>
      <c r="C89" s="52" t="s">
        <v>435</v>
      </c>
      <c r="D89" s="31" t="s">
        <v>4</v>
      </c>
      <c r="E89" s="53" t="s">
        <v>434</v>
      </c>
      <c r="F89" s="39">
        <v>114500000</v>
      </c>
      <c r="G89" s="83" t="s">
        <v>87</v>
      </c>
      <c r="H89" s="52" t="s">
        <v>433</v>
      </c>
      <c r="I89" s="83" t="s">
        <v>432</v>
      </c>
      <c r="J89" s="83" t="s">
        <v>497</v>
      </c>
      <c r="K89" s="52" t="s">
        <v>40</v>
      </c>
      <c r="L89" s="107" t="s">
        <v>772</v>
      </c>
      <c r="M89" s="83" t="s">
        <v>498</v>
      </c>
      <c r="N89" s="54" t="s">
        <v>498</v>
      </c>
      <c r="O89" s="83" t="s">
        <v>31</v>
      </c>
      <c r="P89" s="83" t="s">
        <v>421</v>
      </c>
      <c r="Q89" s="83" t="s">
        <v>495</v>
      </c>
      <c r="R89" s="83"/>
    </row>
    <row r="90" spans="1:18" s="9" customFormat="1" ht="362.25" customHeight="1" x14ac:dyDescent="0.3">
      <c r="A90" s="81" t="s">
        <v>204</v>
      </c>
      <c r="B90" s="81" t="s">
        <v>186</v>
      </c>
      <c r="C90" s="81" t="s">
        <v>205</v>
      </c>
      <c r="D90" s="38" t="s">
        <v>17</v>
      </c>
      <c r="E90" s="81" t="s">
        <v>39</v>
      </c>
      <c r="F90" s="82">
        <v>25000000</v>
      </c>
      <c r="G90" s="81" t="s">
        <v>25</v>
      </c>
      <c r="H90" s="81" t="s">
        <v>166</v>
      </c>
      <c r="I90" s="81" t="s">
        <v>167</v>
      </c>
      <c r="J90" s="81" t="s">
        <v>587</v>
      </c>
      <c r="K90" s="81" t="s">
        <v>28</v>
      </c>
      <c r="L90" s="106" t="s">
        <v>775</v>
      </c>
      <c r="M90" s="81" t="s">
        <v>150</v>
      </c>
      <c r="N90" s="96" t="s">
        <v>150</v>
      </c>
      <c r="O90" s="81" t="s">
        <v>151</v>
      </c>
      <c r="P90" s="81" t="s">
        <v>189</v>
      </c>
      <c r="Q90" s="81" t="s">
        <v>206</v>
      </c>
      <c r="R90" s="81"/>
    </row>
    <row r="91" spans="1:18" s="70" customFormat="1" ht="100.8" x14ac:dyDescent="0.3">
      <c r="A91" s="81" t="s">
        <v>207</v>
      </c>
      <c r="B91" s="81" t="s">
        <v>208</v>
      </c>
      <c r="C91" s="81" t="s">
        <v>205</v>
      </c>
      <c r="D91" s="38" t="s">
        <v>17</v>
      </c>
      <c r="E91" s="81" t="s">
        <v>39</v>
      </c>
      <c r="F91" s="82">
        <v>25000000</v>
      </c>
      <c r="G91" s="33" t="s">
        <v>37</v>
      </c>
      <c r="H91" s="81" t="s">
        <v>177</v>
      </c>
      <c r="I91" s="81" t="s">
        <v>178</v>
      </c>
      <c r="J91" s="81" t="s">
        <v>583</v>
      </c>
      <c r="K91" s="81" t="s">
        <v>28</v>
      </c>
      <c r="L91" s="106" t="s">
        <v>775</v>
      </c>
      <c r="M91" s="81" t="s">
        <v>150</v>
      </c>
      <c r="N91" s="96" t="s">
        <v>150</v>
      </c>
      <c r="O91" s="81" t="s">
        <v>155</v>
      </c>
      <c r="P91" s="81" t="s">
        <v>189</v>
      </c>
      <c r="Q91" s="81" t="s">
        <v>209</v>
      </c>
      <c r="R91" s="81"/>
    </row>
    <row r="92" spans="1:18" s="70" customFormat="1" ht="374.4" x14ac:dyDescent="0.3">
      <c r="A92" s="81" t="s">
        <v>462</v>
      </c>
      <c r="B92" s="81" t="s">
        <v>463</v>
      </c>
      <c r="C92" s="81" t="s">
        <v>464</v>
      </c>
      <c r="D92" s="38" t="s">
        <v>17</v>
      </c>
      <c r="E92" s="81" t="s">
        <v>39</v>
      </c>
      <c r="F92" s="44">
        <v>35000000</v>
      </c>
      <c r="G92" s="81" t="s">
        <v>465</v>
      </c>
      <c r="H92" s="81" t="s">
        <v>243</v>
      </c>
      <c r="I92" s="81" t="s">
        <v>466</v>
      </c>
      <c r="J92" s="75" t="s">
        <v>552</v>
      </c>
      <c r="K92" s="81" t="s">
        <v>28</v>
      </c>
      <c r="L92" s="105" t="s">
        <v>774</v>
      </c>
      <c r="M92" s="81" t="s">
        <v>29</v>
      </c>
      <c r="N92" s="101" t="s">
        <v>474</v>
      </c>
      <c r="O92" s="81" t="s">
        <v>31</v>
      </c>
      <c r="P92" s="81" t="s">
        <v>467</v>
      </c>
      <c r="Q92" s="81" t="s">
        <v>468</v>
      </c>
      <c r="R92" s="44"/>
    </row>
    <row r="93" spans="1:18" s="70" customFormat="1" ht="115.2" x14ac:dyDescent="0.3">
      <c r="A93" s="81" t="s">
        <v>469</v>
      </c>
      <c r="B93" s="81" t="s">
        <v>470</v>
      </c>
      <c r="C93" s="81" t="s">
        <v>471</v>
      </c>
      <c r="D93" s="38" t="s">
        <v>17</v>
      </c>
      <c r="E93" s="81" t="s">
        <v>39</v>
      </c>
      <c r="F93" s="44">
        <v>100000000</v>
      </c>
      <c r="G93" s="81" t="s">
        <v>459</v>
      </c>
      <c r="H93" s="81" t="s">
        <v>472</v>
      </c>
      <c r="I93" s="81" t="s">
        <v>473</v>
      </c>
      <c r="J93" s="75" t="s">
        <v>551</v>
      </c>
      <c r="K93" s="81" t="s">
        <v>28</v>
      </c>
      <c r="L93" s="105" t="s">
        <v>774</v>
      </c>
      <c r="M93" s="81" t="s">
        <v>29</v>
      </c>
      <c r="N93" s="101" t="s">
        <v>474</v>
      </c>
      <c r="O93" s="81" t="s">
        <v>31</v>
      </c>
      <c r="P93" s="81" t="s">
        <v>161</v>
      </c>
      <c r="Q93" s="81" t="s">
        <v>475</v>
      </c>
      <c r="R93" s="44"/>
    </row>
    <row r="94" spans="1:18" s="70" customFormat="1" ht="409.6" x14ac:dyDescent="0.3">
      <c r="A94" s="81" t="s">
        <v>476</v>
      </c>
      <c r="B94" s="81" t="s">
        <v>477</v>
      </c>
      <c r="C94" s="81" t="s">
        <v>478</v>
      </c>
      <c r="D94" s="38" t="s">
        <v>17</v>
      </c>
      <c r="E94" s="81" t="s">
        <v>39</v>
      </c>
      <c r="F94" s="44">
        <v>60000000</v>
      </c>
      <c r="G94" s="81" t="s">
        <v>459</v>
      </c>
      <c r="H94" s="81" t="s">
        <v>479</v>
      </c>
      <c r="I94" s="81" t="s">
        <v>480</v>
      </c>
      <c r="J94" s="81" t="s">
        <v>490</v>
      </c>
      <c r="K94" s="81" t="s">
        <v>28</v>
      </c>
      <c r="L94" s="105" t="s">
        <v>774</v>
      </c>
      <c r="M94" s="81" t="s">
        <v>29</v>
      </c>
      <c r="N94" s="101" t="s">
        <v>474</v>
      </c>
      <c r="O94" s="81" t="s">
        <v>31</v>
      </c>
      <c r="P94" s="81" t="s">
        <v>481</v>
      </c>
      <c r="Q94" s="81" t="s">
        <v>482</v>
      </c>
      <c r="R94" s="44"/>
    </row>
    <row r="95" spans="1:18" s="71" customFormat="1" ht="115.2" x14ac:dyDescent="0.3">
      <c r="A95" s="81" t="s">
        <v>47</v>
      </c>
      <c r="B95" s="81" t="s">
        <v>50</v>
      </c>
      <c r="C95" s="81" t="s">
        <v>92</v>
      </c>
      <c r="D95" s="38" t="s">
        <v>17</v>
      </c>
      <c r="E95" s="84" t="s">
        <v>21</v>
      </c>
      <c r="F95" s="82">
        <v>15000000</v>
      </c>
      <c r="G95" s="81" t="s">
        <v>87</v>
      </c>
      <c r="H95" s="81" t="s">
        <v>26</v>
      </c>
      <c r="I95" s="81" t="s">
        <v>27</v>
      </c>
      <c r="J95" s="33" t="s">
        <v>660</v>
      </c>
      <c r="K95" s="81" t="s">
        <v>40</v>
      </c>
      <c r="L95" s="107" t="s">
        <v>772</v>
      </c>
      <c r="M95" s="81" t="s">
        <v>29</v>
      </c>
      <c r="N95" s="50" t="s">
        <v>30</v>
      </c>
      <c r="O95" s="83" t="s">
        <v>31</v>
      </c>
      <c r="P95" s="83" t="s">
        <v>32</v>
      </c>
      <c r="Q95" s="83" t="s">
        <v>33</v>
      </c>
      <c r="R95" s="83"/>
    </row>
    <row r="96" spans="1:18" s="71" customFormat="1" ht="115.2" x14ac:dyDescent="0.3">
      <c r="A96" s="81" t="s">
        <v>48</v>
      </c>
      <c r="B96" s="81" t="s">
        <v>49</v>
      </c>
      <c r="C96" s="81" t="s">
        <v>93</v>
      </c>
      <c r="D96" s="38" t="s">
        <v>17</v>
      </c>
      <c r="E96" s="84" t="s">
        <v>17</v>
      </c>
      <c r="F96" s="82">
        <v>15000000</v>
      </c>
      <c r="G96" s="81" t="s">
        <v>87</v>
      </c>
      <c r="H96" s="81" t="s">
        <v>26</v>
      </c>
      <c r="I96" s="81" t="s">
        <v>27</v>
      </c>
      <c r="J96" s="33" t="s">
        <v>660</v>
      </c>
      <c r="K96" s="81" t="s">
        <v>40</v>
      </c>
      <c r="L96" s="107" t="s">
        <v>772</v>
      </c>
      <c r="M96" s="81" t="s">
        <v>29</v>
      </c>
      <c r="N96" s="50" t="s">
        <v>30</v>
      </c>
      <c r="O96" s="83" t="s">
        <v>31</v>
      </c>
      <c r="P96" s="83" t="s">
        <v>32</v>
      </c>
      <c r="Q96" s="83" t="s">
        <v>33</v>
      </c>
      <c r="R96" s="83"/>
    </row>
    <row r="97" spans="1:18" s="70" customFormat="1" ht="115.2" x14ac:dyDescent="0.3">
      <c r="A97" s="81" t="s">
        <v>100</v>
      </c>
      <c r="B97" s="81" t="s">
        <v>59</v>
      </c>
      <c r="C97" s="81" t="s">
        <v>58</v>
      </c>
      <c r="D97" s="38" t="s">
        <v>17</v>
      </c>
      <c r="E97" s="84" t="s">
        <v>17</v>
      </c>
      <c r="F97" s="82">
        <v>850000</v>
      </c>
      <c r="G97" s="81" t="s">
        <v>25</v>
      </c>
      <c r="H97" s="81" t="s">
        <v>26</v>
      </c>
      <c r="I97" s="81" t="s">
        <v>27</v>
      </c>
      <c r="J97" s="33" t="s">
        <v>660</v>
      </c>
      <c r="K97" s="81" t="s">
        <v>28</v>
      </c>
      <c r="L97" s="107" t="s">
        <v>772</v>
      </c>
      <c r="M97" s="81" t="s">
        <v>29</v>
      </c>
      <c r="N97" s="50" t="s">
        <v>30</v>
      </c>
      <c r="O97" s="83" t="s">
        <v>31</v>
      </c>
      <c r="P97" s="83" t="s">
        <v>32</v>
      </c>
      <c r="Q97" s="83" t="s">
        <v>33</v>
      </c>
      <c r="R97" s="83"/>
    </row>
    <row r="98" spans="1:18" s="48" customFormat="1" ht="115.2" x14ac:dyDescent="0.3">
      <c r="A98" s="81" t="s">
        <v>70</v>
      </c>
      <c r="B98" s="81" t="s">
        <v>73</v>
      </c>
      <c r="C98" s="81" t="s">
        <v>94</v>
      </c>
      <c r="D98" s="38" t="s">
        <v>17</v>
      </c>
      <c r="E98" s="84" t="s">
        <v>21</v>
      </c>
      <c r="F98" s="82">
        <v>18243547</v>
      </c>
      <c r="G98" s="81" t="s">
        <v>25</v>
      </c>
      <c r="H98" s="81" t="s">
        <v>71</v>
      </c>
      <c r="I98" s="81" t="s">
        <v>72</v>
      </c>
      <c r="J98" s="33" t="s">
        <v>663</v>
      </c>
      <c r="K98" s="81" t="s">
        <v>40</v>
      </c>
      <c r="L98" s="107" t="s">
        <v>772</v>
      </c>
      <c r="M98" s="81" t="s">
        <v>29</v>
      </c>
      <c r="N98" s="50" t="s">
        <v>30</v>
      </c>
      <c r="O98" s="81" t="s">
        <v>31</v>
      </c>
      <c r="P98" s="81" t="s">
        <v>32</v>
      </c>
      <c r="Q98" s="81" t="s">
        <v>33</v>
      </c>
      <c r="R98" s="81"/>
    </row>
    <row r="99" spans="1:18" s="48" customFormat="1" ht="107.25" customHeight="1" x14ac:dyDescent="0.3">
      <c r="A99" s="81" t="s">
        <v>74</v>
      </c>
      <c r="B99" s="81" t="s">
        <v>73</v>
      </c>
      <c r="C99" s="81" t="s">
        <v>95</v>
      </c>
      <c r="D99" s="38" t="s">
        <v>17</v>
      </c>
      <c r="E99" s="84" t="s">
        <v>21</v>
      </c>
      <c r="F99" s="82">
        <v>6500000</v>
      </c>
      <c r="G99" s="81" t="s">
        <v>25</v>
      </c>
      <c r="H99" s="81" t="s">
        <v>71</v>
      </c>
      <c r="I99" s="81" t="s">
        <v>72</v>
      </c>
      <c r="J99" s="33" t="s">
        <v>663</v>
      </c>
      <c r="K99" s="81" t="s">
        <v>40</v>
      </c>
      <c r="L99" s="107" t="s">
        <v>772</v>
      </c>
      <c r="M99" s="81" t="s">
        <v>29</v>
      </c>
      <c r="N99" s="50" t="s">
        <v>30</v>
      </c>
      <c r="O99" s="83" t="s">
        <v>31</v>
      </c>
      <c r="P99" s="83" t="s">
        <v>32</v>
      </c>
      <c r="Q99" s="83" t="s">
        <v>33</v>
      </c>
      <c r="R99" s="83"/>
    </row>
    <row r="100" spans="1:18" s="48" customFormat="1" ht="107.25" customHeight="1" x14ac:dyDescent="0.3">
      <c r="A100" s="81" t="s">
        <v>81</v>
      </c>
      <c r="B100" s="81" t="s">
        <v>82</v>
      </c>
      <c r="C100" s="81" t="s">
        <v>88</v>
      </c>
      <c r="D100" s="38" t="s">
        <v>17</v>
      </c>
      <c r="E100" s="84" t="s">
        <v>21</v>
      </c>
      <c r="F100" s="82">
        <v>50000000</v>
      </c>
      <c r="G100" s="81" t="s">
        <v>25</v>
      </c>
      <c r="H100" s="81" t="s">
        <v>78</v>
      </c>
      <c r="I100" s="81" t="s">
        <v>77</v>
      </c>
      <c r="J100" s="33" t="s">
        <v>662</v>
      </c>
      <c r="K100" s="81" t="s">
        <v>40</v>
      </c>
      <c r="L100" s="107" t="s">
        <v>772</v>
      </c>
      <c r="M100" s="81" t="s">
        <v>29</v>
      </c>
      <c r="N100" s="50" t="s">
        <v>30</v>
      </c>
      <c r="O100" s="83" t="s">
        <v>31</v>
      </c>
      <c r="P100" s="83" t="s">
        <v>32</v>
      </c>
      <c r="Q100" s="83" t="s">
        <v>33</v>
      </c>
      <c r="R100" s="83"/>
    </row>
    <row r="101" spans="1:18" s="25" customFormat="1" ht="114" customHeight="1" x14ac:dyDescent="0.3">
      <c r="A101" s="81" t="s">
        <v>22</v>
      </c>
      <c r="B101" s="81" t="s">
        <v>23</v>
      </c>
      <c r="C101" s="81" t="s">
        <v>89</v>
      </c>
      <c r="D101" s="38" t="s">
        <v>17</v>
      </c>
      <c r="E101" s="84" t="s">
        <v>21</v>
      </c>
      <c r="F101" s="82">
        <v>33750000</v>
      </c>
      <c r="G101" s="81" t="s">
        <v>25</v>
      </c>
      <c r="H101" s="81" t="s">
        <v>26</v>
      </c>
      <c r="I101" s="81" t="s">
        <v>27</v>
      </c>
      <c r="J101" s="33" t="s">
        <v>660</v>
      </c>
      <c r="K101" s="81" t="s">
        <v>40</v>
      </c>
      <c r="L101" s="107" t="s">
        <v>772</v>
      </c>
      <c r="M101" s="81" t="s">
        <v>29</v>
      </c>
      <c r="N101" s="50" t="s">
        <v>30</v>
      </c>
      <c r="O101" s="83" t="s">
        <v>31</v>
      </c>
      <c r="P101" s="83" t="s">
        <v>32</v>
      </c>
      <c r="Q101" s="83" t="s">
        <v>33</v>
      </c>
      <c r="R101" s="81"/>
    </row>
    <row r="102" spans="1:18" s="25" customFormat="1" ht="114" customHeight="1" x14ac:dyDescent="0.3">
      <c r="A102" s="83" t="s">
        <v>414</v>
      </c>
      <c r="B102" s="83" t="s">
        <v>415</v>
      </c>
      <c r="C102" s="83" t="s">
        <v>416</v>
      </c>
      <c r="D102" s="38" t="s">
        <v>17</v>
      </c>
      <c r="E102" s="55" t="s">
        <v>404</v>
      </c>
      <c r="F102" s="39">
        <v>3727400</v>
      </c>
      <c r="G102" s="83" t="s">
        <v>417</v>
      </c>
      <c r="H102" s="83" t="s">
        <v>293</v>
      </c>
      <c r="I102" s="83" t="s">
        <v>406</v>
      </c>
      <c r="J102" s="33" t="s">
        <v>749</v>
      </c>
      <c r="K102" s="83" t="s">
        <v>40</v>
      </c>
      <c r="L102" s="107" t="s">
        <v>772</v>
      </c>
      <c r="M102" s="83" t="s">
        <v>29</v>
      </c>
      <c r="N102" s="50" t="s">
        <v>407</v>
      </c>
      <c r="O102" s="83" t="s">
        <v>295</v>
      </c>
      <c r="P102" s="83" t="s">
        <v>32</v>
      </c>
      <c r="Q102" s="83" t="s">
        <v>418</v>
      </c>
      <c r="R102" s="83"/>
    </row>
    <row r="103" spans="1:18" s="13" customFormat="1" ht="114" customHeight="1" x14ac:dyDescent="0.3">
      <c r="A103" s="83" t="s">
        <v>419</v>
      </c>
      <c r="B103" s="83" t="s">
        <v>420</v>
      </c>
      <c r="C103" s="83" t="s">
        <v>411</v>
      </c>
      <c r="D103" s="38" t="s">
        <v>17</v>
      </c>
      <c r="E103" s="55" t="s">
        <v>404</v>
      </c>
      <c r="F103" s="39">
        <v>2500000</v>
      </c>
      <c r="G103" s="83" t="s">
        <v>417</v>
      </c>
      <c r="H103" s="83" t="s">
        <v>293</v>
      </c>
      <c r="I103" s="83" t="s">
        <v>406</v>
      </c>
      <c r="J103" s="33" t="s">
        <v>750</v>
      </c>
      <c r="K103" s="83" t="s">
        <v>40</v>
      </c>
      <c r="L103" s="107" t="s">
        <v>772</v>
      </c>
      <c r="M103" s="83" t="s">
        <v>29</v>
      </c>
      <c r="N103" s="50" t="s">
        <v>407</v>
      </c>
      <c r="O103" s="83" t="s">
        <v>295</v>
      </c>
      <c r="P103" s="83" t="s">
        <v>421</v>
      </c>
      <c r="Q103" s="83" t="s">
        <v>422</v>
      </c>
      <c r="R103" s="83"/>
    </row>
    <row r="104" spans="1:18" s="25" customFormat="1" ht="174" customHeight="1" x14ac:dyDescent="0.3">
      <c r="A104" s="81" t="s">
        <v>423</v>
      </c>
      <c r="B104" s="83" t="s">
        <v>424</v>
      </c>
      <c r="C104" s="83" t="s">
        <v>416</v>
      </c>
      <c r="D104" s="38" t="s">
        <v>17</v>
      </c>
      <c r="E104" s="55" t="s">
        <v>404</v>
      </c>
      <c r="F104" s="39">
        <v>10777320</v>
      </c>
      <c r="G104" s="83" t="s">
        <v>417</v>
      </c>
      <c r="H104" s="83" t="s">
        <v>293</v>
      </c>
      <c r="I104" s="83" t="s">
        <v>406</v>
      </c>
      <c r="J104" s="33" t="s">
        <v>751</v>
      </c>
      <c r="K104" s="83" t="s">
        <v>40</v>
      </c>
      <c r="L104" s="107" t="s">
        <v>772</v>
      </c>
      <c r="M104" s="83" t="s">
        <v>29</v>
      </c>
      <c r="N104" s="50" t="s">
        <v>407</v>
      </c>
      <c r="O104" s="83" t="s">
        <v>295</v>
      </c>
      <c r="P104" s="83" t="s">
        <v>32</v>
      </c>
      <c r="Q104" s="83" t="s">
        <v>425</v>
      </c>
      <c r="R104" s="83"/>
    </row>
    <row r="105" spans="1:18" s="18" customFormat="1" ht="115.35" customHeight="1" x14ac:dyDescent="0.3">
      <c r="A105" s="83" t="s">
        <v>401</v>
      </c>
      <c r="B105" s="83" t="s">
        <v>402</v>
      </c>
      <c r="C105" s="83" t="s">
        <v>403</v>
      </c>
      <c r="D105" s="38" t="s">
        <v>17</v>
      </c>
      <c r="E105" s="83" t="s">
        <v>404</v>
      </c>
      <c r="F105" s="82">
        <v>7980000</v>
      </c>
      <c r="G105" s="83" t="s">
        <v>405</v>
      </c>
      <c r="H105" s="83" t="s">
        <v>293</v>
      </c>
      <c r="I105" s="83" t="s">
        <v>406</v>
      </c>
      <c r="J105" s="33" t="s">
        <v>563</v>
      </c>
      <c r="K105" s="83" t="s">
        <v>40</v>
      </c>
      <c r="L105" s="107" t="s">
        <v>772</v>
      </c>
      <c r="M105" s="83" t="s">
        <v>29</v>
      </c>
      <c r="N105" s="50" t="s">
        <v>407</v>
      </c>
      <c r="O105" s="83" t="s">
        <v>295</v>
      </c>
      <c r="P105" s="83" t="s">
        <v>152</v>
      </c>
      <c r="Q105" s="83" t="s">
        <v>408</v>
      </c>
      <c r="R105" s="83"/>
    </row>
    <row r="106" spans="1:18" s="18" customFormat="1" ht="115.35" customHeight="1" x14ac:dyDescent="0.3">
      <c r="A106" s="35" t="s">
        <v>647</v>
      </c>
      <c r="B106" s="83" t="s">
        <v>736</v>
      </c>
      <c r="C106" s="35" t="s">
        <v>737</v>
      </c>
      <c r="D106" s="38" t="s">
        <v>17</v>
      </c>
      <c r="E106" s="81" t="s">
        <v>3</v>
      </c>
      <c r="F106" s="42">
        <v>27000000</v>
      </c>
      <c r="G106" s="81" t="s">
        <v>363</v>
      </c>
      <c r="H106" s="33" t="s">
        <v>638</v>
      </c>
      <c r="I106" s="35" t="s">
        <v>601</v>
      </c>
      <c r="J106" s="36" t="s">
        <v>490</v>
      </c>
      <c r="K106" s="81" t="s">
        <v>40</v>
      </c>
      <c r="L106" s="105" t="s">
        <v>774</v>
      </c>
      <c r="M106" s="35" t="s">
        <v>594</v>
      </c>
      <c r="N106" s="90" t="s">
        <v>594</v>
      </c>
      <c r="O106" s="81" t="s">
        <v>31</v>
      </c>
      <c r="P106" s="81"/>
      <c r="Q106" s="81"/>
      <c r="R106" s="81"/>
    </row>
    <row r="107" spans="1:18" s="18" customFormat="1" ht="115.35" customHeight="1" x14ac:dyDescent="0.3">
      <c r="A107" s="35" t="s">
        <v>797</v>
      </c>
      <c r="B107" s="35" t="s">
        <v>795</v>
      </c>
      <c r="C107" s="35" t="s">
        <v>795</v>
      </c>
      <c r="D107" s="38" t="s">
        <v>17</v>
      </c>
      <c r="E107" s="81" t="s">
        <v>21</v>
      </c>
      <c r="F107" s="42">
        <v>3000000</v>
      </c>
      <c r="G107" s="81" t="s">
        <v>363</v>
      </c>
      <c r="H107" s="33" t="s">
        <v>610</v>
      </c>
      <c r="I107" s="35" t="s">
        <v>635</v>
      </c>
      <c r="J107" s="36" t="s">
        <v>490</v>
      </c>
      <c r="K107" s="81" t="s">
        <v>40</v>
      </c>
      <c r="L107" s="107" t="s">
        <v>772</v>
      </c>
      <c r="M107" s="35" t="s">
        <v>594</v>
      </c>
      <c r="N107" s="90" t="s">
        <v>594</v>
      </c>
      <c r="O107" s="81" t="s">
        <v>107</v>
      </c>
      <c r="P107" s="81" t="s">
        <v>796</v>
      </c>
      <c r="Q107" s="81"/>
      <c r="R107" s="81"/>
    </row>
    <row r="108" spans="1:18" s="18" customFormat="1" ht="115.35" customHeight="1" x14ac:dyDescent="0.3">
      <c r="A108" s="81" t="s">
        <v>125</v>
      </c>
      <c r="B108" s="81" t="s">
        <v>126</v>
      </c>
      <c r="C108" s="81" t="s">
        <v>127</v>
      </c>
      <c r="D108" s="38" t="s">
        <v>17</v>
      </c>
      <c r="E108" s="81" t="s">
        <v>116</v>
      </c>
      <c r="F108" s="82">
        <v>13000000</v>
      </c>
      <c r="G108" s="81" t="s">
        <v>25</v>
      </c>
      <c r="H108" s="81" t="s">
        <v>112</v>
      </c>
      <c r="I108" s="83" t="s">
        <v>128</v>
      </c>
      <c r="J108" s="81" t="s">
        <v>490</v>
      </c>
      <c r="K108" s="81" t="s">
        <v>40</v>
      </c>
      <c r="L108" s="107" t="s">
        <v>772</v>
      </c>
      <c r="M108" s="81" t="s">
        <v>106</v>
      </c>
      <c r="N108" s="63" t="s">
        <v>106</v>
      </c>
      <c r="O108" s="81" t="s">
        <v>107</v>
      </c>
      <c r="P108" s="81" t="s">
        <v>32</v>
      </c>
      <c r="Q108" s="81" t="s">
        <v>108</v>
      </c>
      <c r="R108" s="83"/>
    </row>
    <row r="109" spans="1:18" s="18" customFormat="1" ht="115.35" customHeight="1" x14ac:dyDescent="0.3">
      <c r="A109" s="81" t="s">
        <v>657</v>
      </c>
      <c r="B109" s="81" t="s">
        <v>658</v>
      </c>
      <c r="C109" s="81" t="s">
        <v>659</v>
      </c>
      <c r="D109" s="38" t="s">
        <v>17</v>
      </c>
      <c r="E109" s="81" t="s">
        <v>21</v>
      </c>
      <c r="F109" s="82">
        <v>8500000</v>
      </c>
      <c r="G109" s="81" t="s">
        <v>25</v>
      </c>
      <c r="H109" s="81" t="s">
        <v>122</v>
      </c>
      <c r="I109" s="81" t="s">
        <v>123</v>
      </c>
      <c r="J109" s="81" t="s">
        <v>490</v>
      </c>
      <c r="K109" s="81" t="s">
        <v>40</v>
      </c>
      <c r="L109" s="107" t="s">
        <v>772</v>
      </c>
      <c r="M109" s="81" t="s">
        <v>106</v>
      </c>
      <c r="N109" s="63" t="s">
        <v>106</v>
      </c>
      <c r="O109" s="81" t="s">
        <v>107</v>
      </c>
      <c r="P109" s="81" t="s">
        <v>32</v>
      </c>
      <c r="Q109" s="81" t="s">
        <v>124</v>
      </c>
      <c r="R109" s="83"/>
    </row>
    <row r="110" spans="1:18" s="18" customFormat="1" ht="115.35" customHeight="1" x14ac:dyDescent="0.3">
      <c r="A110" s="81" t="s">
        <v>129</v>
      </c>
      <c r="B110" s="81" t="s">
        <v>130</v>
      </c>
      <c r="C110" s="81" t="s">
        <v>131</v>
      </c>
      <c r="D110" s="38" t="s">
        <v>17</v>
      </c>
      <c r="E110" s="81" t="s">
        <v>116</v>
      </c>
      <c r="F110" s="82">
        <v>9000000</v>
      </c>
      <c r="G110" s="81" t="s">
        <v>25</v>
      </c>
      <c r="H110" s="81" t="s">
        <v>112</v>
      </c>
      <c r="I110" s="83" t="s">
        <v>128</v>
      </c>
      <c r="J110" s="81" t="s">
        <v>490</v>
      </c>
      <c r="K110" s="81" t="s">
        <v>40</v>
      </c>
      <c r="L110" s="107" t="s">
        <v>772</v>
      </c>
      <c r="M110" s="81" t="s">
        <v>106</v>
      </c>
      <c r="N110" s="63" t="s">
        <v>106</v>
      </c>
      <c r="O110" s="81" t="s">
        <v>107</v>
      </c>
      <c r="P110" s="81" t="s">
        <v>32</v>
      </c>
      <c r="Q110" s="81" t="s">
        <v>108</v>
      </c>
      <c r="R110" s="83"/>
    </row>
    <row r="111" spans="1:18" s="18" customFormat="1" ht="115.35" customHeight="1" x14ac:dyDescent="0.3">
      <c r="A111" s="81" t="s">
        <v>132</v>
      </c>
      <c r="B111" s="81" t="s">
        <v>133</v>
      </c>
      <c r="C111" s="81" t="s">
        <v>134</v>
      </c>
      <c r="D111" s="38" t="s">
        <v>17</v>
      </c>
      <c r="E111" s="84" t="s">
        <v>21</v>
      </c>
      <c r="F111" s="82">
        <v>50800000</v>
      </c>
      <c r="G111" s="81" t="s">
        <v>25</v>
      </c>
      <c r="H111" s="81" t="s">
        <v>71</v>
      </c>
      <c r="I111" s="81" t="s">
        <v>135</v>
      </c>
      <c r="J111" s="91" t="s">
        <v>768</v>
      </c>
      <c r="K111" s="81" t="s">
        <v>40</v>
      </c>
      <c r="L111" s="107" t="s">
        <v>772</v>
      </c>
      <c r="M111" s="81" t="s">
        <v>106</v>
      </c>
      <c r="N111" s="63" t="s">
        <v>106</v>
      </c>
      <c r="O111" s="83" t="s">
        <v>31</v>
      </c>
      <c r="P111" s="83" t="s">
        <v>32</v>
      </c>
      <c r="Q111" s="83" t="s">
        <v>124</v>
      </c>
      <c r="R111" s="83"/>
    </row>
    <row r="112" spans="1:18" s="95" customFormat="1" ht="115.2" x14ac:dyDescent="0.3">
      <c r="A112" s="81" t="s">
        <v>790</v>
      </c>
      <c r="B112" s="81" t="s">
        <v>784</v>
      </c>
      <c r="C112" s="81" t="s">
        <v>763</v>
      </c>
      <c r="D112" s="38" t="s">
        <v>17</v>
      </c>
      <c r="E112" s="81" t="s">
        <v>21</v>
      </c>
      <c r="F112" s="44">
        <v>21000000</v>
      </c>
      <c r="G112" s="81" t="s">
        <v>25</v>
      </c>
      <c r="H112" s="81" t="s">
        <v>286</v>
      </c>
      <c r="I112" s="81" t="s">
        <v>287</v>
      </c>
      <c r="J112" s="81" t="s">
        <v>785</v>
      </c>
      <c r="K112" s="81" t="s">
        <v>40</v>
      </c>
      <c r="L112" s="107" t="s">
        <v>772</v>
      </c>
      <c r="M112" s="81" t="s">
        <v>106</v>
      </c>
      <c r="N112" s="63" t="s">
        <v>106</v>
      </c>
      <c r="O112" s="81" t="s">
        <v>31</v>
      </c>
      <c r="P112" s="81" t="s">
        <v>32</v>
      </c>
      <c r="Q112" s="81" t="s">
        <v>33</v>
      </c>
      <c r="R112" s="83"/>
    </row>
    <row r="113" spans="1:18" s="95" customFormat="1" ht="201.6" x14ac:dyDescent="0.3">
      <c r="A113" s="81" t="s">
        <v>792</v>
      </c>
      <c r="B113" s="81" t="s">
        <v>791</v>
      </c>
      <c r="C113" s="81" t="s">
        <v>779</v>
      </c>
      <c r="D113" s="38" t="s">
        <v>17</v>
      </c>
      <c r="E113" s="81" t="s">
        <v>654</v>
      </c>
      <c r="F113" s="44">
        <v>30000000</v>
      </c>
      <c r="G113" s="81" t="s">
        <v>25</v>
      </c>
      <c r="H113" s="81" t="s">
        <v>286</v>
      </c>
      <c r="I113" s="81" t="s">
        <v>287</v>
      </c>
      <c r="J113" s="81" t="s">
        <v>785</v>
      </c>
      <c r="K113" s="81" t="s">
        <v>40</v>
      </c>
      <c r="L113" s="107" t="s">
        <v>772</v>
      </c>
      <c r="M113" s="81" t="s">
        <v>106</v>
      </c>
      <c r="N113" s="63" t="s">
        <v>106</v>
      </c>
      <c r="O113" s="81" t="s">
        <v>31</v>
      </c>
      <c r="P113" s="81" t="s">
        <v>32</v>
      </c>
      <c r="Q113" s="81" t="s">
        <v>375</v>
      </c>
      <c r="R113" s="83"/>
    </row>
    <row r="114" spans="1:18" s="18" customFormat="1" ht="115.35" customHeight="1" x14ac:dyDescent="0.3">
      <c r="A114" s="29" t="s">
        <v>378</v>
      </c>
      <c r="B114" s="29" t="s">
        <v>376</v>
      </c>
      <c r="C114" s="29" t="s">
        <v>377</v>
      </c>
      <c r="D114" s="102" t="s">
        <v>17</v>
      </c>
      <c r="E114" s="30" t="s">
        <v>39</v>
      </c>
      <c r="F114" s="45">
        <v>55000000</v>
      </c>
      <c r="G114" s="81" t="s">
        <v>379</v>
      </c>
      <c r="H114" s="29" t="s">
        <v>286</v>
      </c>
      <c r="I114" s="81" t="s">
        <v>287</v>
      </c>
      <c r="J114" s="81" t="s">
        <v>493</v>
      </c>
      <c r="K114" s="29" t="s">
        <v>40</v>
      </c>
      <c r="L114" s="107" t="s">
        <v>772</v>
      </c>
      <c r="M114" s="29" t="s">
        <v>357</v>
      </c>
      <c r="N114" s="58" t="s">
        <v>357</v>
      </c>
      <c r="O114" s="83" t="s">
        <v>31</v>
      </c>
      <c r="P114" s="83" t="s">
        <v>374</v>
      </c>
      <c r="Q114" s="83" t="s">
        <v>375</v>
      </c>
      <c r="R114" s="83"/>
    </row>
    <row r="115" spans="1:18" s="18" customFormat="1" ht="115.35" customHeight="1" x14ac:dyDescent="0.3">
      <c r="A115" s="81" t="s">
        <v>485</v>
      </c>
      <c r="B115" s="81" t="s">
        <v>396</v>
      </c>
      <c r="C115" s="81" t="s">
        <v>353</v>
      </c>
      <c r="D115" s="102" t="s">
        <v>17</v>
      </c>
      <c r="E115" s="81" t="s">
        <v>438</v>
      </c>
      <c r="F115" s="82">
        <v>2500000</v>
      </c>
      <c r="G115" s="81" t="s">
        <v>354</v>
      </c>
      <c r="H115" s="67" t="s">
        <v>364</v>
      </c>
      <c r="I115" s="37" t="s">
        <v>365</v>
      </c>
      <c r="J115" s="29" t="s">
        <v>490</v>
      </c>
      <c r="K115" s="37" t="s">
        <v>40</v>
      </c>
      <c r="L115" s="107" t="s">
        <v>772</v>
      </c>
      <c r="M115" s="67" t="s">
        <v>357</v>
      </c>
      <c r="N115" s="68" t="s">
        <v>357</v>
      </c>
      <c r="O115" s="81" t="s">
        <v>107</v>
      </c>
      <c r="P115" s="81" t="s">
        <v>358</v>
      </c>
      <c r="Q115" s="81" t="s">
        <v>367</v>
      </c>
      <c r="R115" s="83"/>
    </row>
    <row r="116" spans="1:18" s="18" customFormat="1" ht="115.35" customHeight="1" x14ac:dyDescent="0.3">
      <c r="A116" s="29" t="s">
        <v>380</v>
      </c>
      <c r="B116" s="83" t="s">
        <v>381</v>
      </c>
      <c r="C116" s="83" t="s">
        <v>382</v>
      </c>
      <c r="D116" s="38" t="s">
        <v>17</v>
      </c>
      <c r="E116" s="83" t="s">
        <v>39</v>
      </c>
      <c r="F116" s="39">
        <v>10500000</v>
      </c>
      <c r="G116" s="81" t="s">
        <v>354</v>
      </c>
      <c r="H116" s="83" t="s">
        <v>355</v>
      </c>
      <c r="I116" s="83" t="s">
        <v>383</v>
      </c>
      <c r="J116" s="29" t="s">
        <v>490</v>
      </c>
      <c r="K116" s="83" t="s">
        <v>40</v>
      </c>
      <c r="L116" s="107" t="s">
        <v>772</v>
      </c>
      <c r="M116" s="67" t="s">
        <v>357</v>
      </c>
      <c r="N116" s="68" t="s">
        <v>357</v>
      </c>
      <c r="O116" s="83" t="s">
        <v>31</v>
      </c>
      <c r="P116" s="83" t="s">
        <v>358</v>
      </c>
      <c r="Q116" s="83" t="s">
        <v>384</v>
      </c>
      <c r="R116" s="83"/>
    </row>
    <row r="117" spans="1:18" s="18" customFormat="1" ht="115.35" customHeight="1" x14ac:dyDescent="0.3">
      <c r="A117" s="34" t="s">
        <v>515</v>
      </c>
      <c r="B117" s="35" t="s">
        <v>516</v>
      </c>
      <c r="C117" s="35" t="s">
        <v>212</v>
      </c>
      <c r="D117" s="38" t="s">
        <v>17</v>
      </c>
      <c r="E117" s="97" t="s">
        <v>213</v>
      </c>
      <c r="F117" s="42">
        <v>41186775</v>
      </c>
      <c r="G117" s="81" t="s">
        <v>37</v>
      </c>
      <c r="H117" s="33" t="s">
        <v>148</v>
      </c>
      <c r="I117" s="35" t="s">
        <v>149</v>
      </c>
      <c r="J117" s="35" t="s">
        <v>517</v>
      </c>
      <c r="K117" s="35" t="s">
        <v>214</v>
      </c>
      <c r="L117" s="107" t="s">
        <v>772</v>
      </c>
      <c r="M117" s="35" t="s">
        <v>211</v>
      </c>
      <c r="N117" s="61" t="s">
        <v>211</v>
      </c>
      <c r="O117" s="98"/>
      <c r="P117" s="98"/>
      <c r="Q117" s="98"/>
      <c r="R117" s="98"/>
    </row>
    <row r="118" spans="1:18" s="18" customFormat="1" ht="115.35" customHeight="1" x14ac:dyDescent="0.3">
      <c r="A118" s="34" t="s">
        <v>518</v>
      </c>
      <c r="B118" s="35" t="s">
        <v>516</v>
      </c>
      <c r="C118" s="35" t="s">
        <v>212</v>
      </c>
      <c r="D118" s="38" t="s">
        <v>17</v>
      </c>
      <c r="E118" s="97" t="s">
        <v>213</v>
      </c>
      <c r="F118" s="42">
        <v>33240000</v>
      </c>
      <c r="G118" s="35" t="s">
        <v>511</v>
      </c>
      <c r="H118" s="33" t="s">
        <v>148</v>
      </c>
      <c r="I118" s="35" t="s">
        <v>149</v>
      </c>
      <c r="J118" s="35" t="s">
        <v>517</v>
      </c>
      <c r="K118" s="35" t="s">
        <v>214</v>
      </c>
      <c r="L118" s="107" t="s">
        <v>772</v>
      </c>
      <c r="M118" s="35" t="s">
        <v>211</v>
      </c>
      <c r="N118" s="61" t="s">
        <v>211</v>
      </c>
      <c r="O118" s="98"/>
      <c r="P118" s="98"/>
      <c r="Q118" s="98"/>
      <c r="R118" s="98"/>
    </row>
    <row r="119" spans="1:18" s="18" customFormat="1" ht="115.35" customHeight="1" x14ac:dyDescent="0.3">
      <c r="A119" s="34" t="s">
        <v>222</v>
      </c>
      <c r="B119" s="35" t="s">
        <v>223</v>
      </c>
      <c r="C119" s="35" t="s">
        <v>224</v>
      </c>
      <c r="D119" s="38" t="s">
        <v>17</v>
      </c>
      <c r="E119" s="103" t="s">
        <v>225</v>
      </c>
      <c r="F119" s="42">
        <v>4000000</v>
      </c>
      <c r="G119" s="35" t="s">
        <v>511</v>
      </c>
      <c r="H119" s="36" t="s">
        <v>148</v>
      </c>
      <c r="I119" s="35" t="s">
        <v>149</v>
      </c>
      <c r="J119" s="36" t="s">
        <v>514</v>
      </c>
      <c r="K119" s="35" t="s">
        <v>210</v>
      </c>
      <c r="L119" s="107" t="s">
        <v>772</v>
      </c>
      <c r="M119" s="35" t="s">
        <v>211</v>
      </c>
      <c r="N119" s="61" t="s">
        <v>211</v>
      </c>
      <c r="O119" s="98"/>
      <c r="P119" s="98"/>
      <c r="Q119" s="98"/>
      <c r="R119" s="98"/>
    </row>
    <row r="120" spans="1:18" s="18" customFormat="1" ht="115.35" customHeight="1" x14ac:dyDescent="0.3">
      <c r="A120" s="34" t="s">
        <v>226</v>
      </c>
      <c r="B120" s="35" t="s">
        <v>227</v>
      </c>
      <c r="C120" s="35" t="s">
        <v>228</v>
      </c>
      <c r="D120" s="38" t="s">
        <v>17</v>
      </c>
      <c r="E120" s="97" t="s">
        <v>229</v>
      </c>
      <c r="F120" s="42">
        <v>9900000</v>
      </c>
      <c r="G120" s="35" t="s">
        <v>511</v>
      </c>
      <c r="H120" s="36" t="s">
        <v>148</v>
      </c>
      <c r="I120" s="35" t="s">
        <v>149</v>
      </c>
      <c r="J120" s="36" t="s">
        <v>519</v>
      </c>
      <c r="K120" s="35" t="s">
        <v>210</v>
      </c>
      <c r="L120" s="107" t="s">
        <v>772</v>
      </c>
      <c r="M120" s="35" t="s">
        <v>211</v>
      </c>
      <c r="N120" s="61" t="s">
        <v>211</v>
      </c>
      <c r="O120" s="98"/>
      <c r="P120" s="98"/>
      <c r="Q120" s="98"/>
      <c r="R120" s="98"/>
    </row>
    <row r="121" spans="1:18" s="18" customFormat="1" ht="115.35" customHeight="1" x14ac:dyDescent="0.3">
      <c r="A121" s="34" t="s">
        <v>230</v>
      </c>
      <c r="B121" s="35" t="s">
        <v>231</v>
      </c>
      <c r="C121" s="35" t="s">
        <v>232</v>
      </c>
      <c r="D121" s="38" t="s">
        <v>17</v>
      </c>
      <c r="E121" s="97" t="s">
        <v>229</v>
      </c>
      <c r="F121" s="42">
        <v>19300000</v>
      </c>
      <c r="G121" s="35" t="s">
        <v>511</v>
      </c>
      <c r="H121" s="36" t="s">
        <v>148</v>
      </c>
      <c r="I121" s="35" t="s">
        <v>149</v>
      </c>
      <c r="J121" s="35" t="s">
        <v>519</v>
      </c>
      <c r="K121" s="35" t="s">
        <v>210</v>
      </c>
      <c r="L121" s="107" t="s">
        <v>772</v>
      </c>
      <c r="M121" s="35" t="s">
        <v>211</v>
      </c>
      <c r="N121" s="61" t="s">
        <v>211</v>
      </c>
      <c r="O121" s="86"/>
      <c r="P121" s="86"/>
      <c r="Q121" s="86"/>
      <c r="R121" s="86"/>
    </row>
    <row r="122" spans="1:18" s="18" customFormat="1" ht="128.25" customHeight="1" x14ac:dyDescent="0.3">
      <c r="A122" s="34" t="s">
        <v>236</v>
      </c>
      <c r="B122" s="34" t="s">
        <v>237</v>
      </c>
      <c r="C122" s="35" t="s">
        <v>212</v>
      </c>
      <c r="D122" s="38" t="s">
        <v>17</v>
      </c>
      <c r="E122" s="97" t="s">
        <v>238</v>
      </c>
      <c r="F122" s="42">
        <v>5491570</v>
      </c>
      <c r="G122" s="81" t="s">
        <v>37</v>
      </c>
      <c r="H122" s="36" t="s">
        <v>148</v>
      </c>
      <c r="I122" s="35" t="s">
        <v>149</v>
      </c>
      <c r="J122" s="36" t="s">
        <v>517</v>
      </c>
      <c r="K122" s="35" t="s">
        <v>214</v>
      </c>
      <c r="L122" s="107" t="s">
        <v>772</v>
      </c>
      <c r="M122" s="35" t="s">
        <v>211</v>
      </c>
      <c r="N122" s="61" t="s">
        <v>211</v>
      </c>
      <c r="O122" s="86"/>
      <c r="P122" s="86"/>
      <c r="Q122" s="86"/>
      <c r="R122" s="86"/>
    </row>
    <row r="123" spans="1:18" s="25" customFormat="1" ht="107.25" customHeight="1" x14ac:dyDescent="0.3">
      <c r="A123" s="34" t="s">
        <v>239</v>
      </c>
      <c r="B123" s="34" t="s">
        <v>237</v>
      </c>
      <c r="C123" s="35" t="s">
        <v>212</v>
      </c>
      <c r="D123" s="38" t="s">
        <v>17</v>
      </c>
      <c r="E123" s="97" t="s">
        <v>238</v>
      </c>
      <c r="F123" s="42">
        <v>4432000</v>
      </c>
      <c r="G123" s="35" t="s">
        <v>511</v>
      </c>
      <c r="H123" s="36" t="s">
        <v>148</v>
      </c>
      <c r="I123" s="35" t="s">
        <v>149</v>
      </c>
      <c r="J123" s="36" t="s">
        <v>517</v>
      </c>
      <c r="K123" s="35" t="s">
        <v>214</v>
      </c>
      <c r="L123" s="107" t="s">
        <v>772</v>
      </c>
      <c r="M123" s="35" t="s">
        <v>211</v>
      </c>
      <c r="N123" s="61" t="s">
        <v>211</v>
      </c>
      <c r="O123" s="98"/>
      <c r="P123" s="98"/>
      <c r="Q123" s="98"/>
      <c r="R123" s="98"/>
    </row>
    <row r="124" spans="1:18" s="20" customFormat="1" ht="129.6" customHeight="1" x14ac:dyDescent="0.3">
      <c r="A124" s="35" t="s">
        <v>246</v>
      </c>
      <c r="B124" s="35" t="s">
        <v>246</v>
      </c>
      <c r="C124" s="35" t="s">
        <v>247</v>
      </c>
      <c r="D124" s="38" t="s">
        <v>17</v>
      </c>
      <c r="E124" s="97" t="s">
        <v>268</v>
      </c>
      <c r="F124" s="42">
        <v>35443000</v>
      </c>
      <c r="G124" s="81" t="s">
        <v>363</v>
      </c>
      <c r="H124" s="33" t="s">
        <v>249</v>
      </c>
      <c r="I124" s="35" t="s">
        <v>250</v>
      </c>
      <c r="J124" s="35" t="s">
        <v>521</v>
      </c>
      <c r="K124" s="81" t="s">
        <v>40</v>
      </c>
      <c r="L124" s="105" t="s">
        <v>774</v>
      </c>
      <c r="M124" s="35" t="s">
        <v>211</v>
      </c>
      <c r="N124" s="61" t="s">
        <v>211</v>
      </c>
      <c r="O124" s="98"/>
      <c r="P124" s="98"/>
      <c r="Q124" s="98"/>
      <c r="R124" s="98"/>
    </row>
    <row r="125" spans="1:18" s="23" customFormat="1" ht="214.95" customHeight="1" x14ac:dyDescent="0.3">
      <c r="A125" s="35" t="s">
        <v>276</v>
      </c>
      <c r="B125" s="35" t="s">
        <v>277</v>
      </c>
      <c r="C125" s="35" t="s">
        <v>278</v>
      </c>
      <c r="D125" s="38" t="s">
        <v>17</v>
      </c>
      <c r="E125" s="97" t="s">
        <v>268</v>
      </c>
      <c r="F125" s="42">
        <v>11256000</v>
      </c>
      <c r="G125" s="81" t="s">
        <v>37</v>
      </c>
      <c r="H125" s="33" t="s">
        <v>148</v>
      </c>
      <c r="I125" s="35" t="s">
        <v>279</v>
      </c>
      <c r="J125" s="36" t="s">
        <v>514</v>
      </c>
      <c r="K125" s="81" t="s">
        <v>40</v>
      </c>
      <c r="L125" s="105" t="s">
        <v>774</v>
      </c>
      <c r="M125" s="35" t="s">
        <v>211</v>
      </c>
      <c r="N125" s="61" t="s">
        <v>211</v>
      </c>
      <c r="O125" s="98"/>
      <c r="P125" s="98"/>
      <c r="Q125" s="98"/>
      <c r="R125" s="98"/>
    </row>
    <row r="126" spans="1:18" s="23" customFormat="1" ht="214.95" customHeight="1" x14ac:dyDescent="0.3">
      <c r="A126" s="29" t="s">
        <v>341</v>
      </c>
      <c r="B126" s="29" t="s">
        <v>342</v>
      </c>
      <c r="C126" s="29" t="s">
        <v>343</v>
      </c>
      <c r="D126" s="38" t="s">
        <v>17</v>
      </c>
      <c r="E126" s="81" t="s">
        <v>340</v>
      </c>
      <c r="F126" s="82">
        <v>1000000</v>
      </c>
      <c r="G126" s="81" t="s">
        <v>344</v>
      </c>
      <c r="H126" s="29" t="s">
        <v>293</v>
      </c>
      <c r="I126" s="40" t="s">
        <v>345</v>
      </c>
      <c r="J126" s="33" t="s">
        <v>563</v>
      </c>
      <c r="K126" s="81" t="s">
        <v>28</v>
      </c>
      <c r="L126" s="107" t="s">
        <v>772</v>
      </c>
      <c r="M126" s="81" t="s">
        <v>330</v>
      </c>
      <c r="N126" s="59" t="s">
        <v>330</v>
      </c>
      <c r="O126" s="83" t="s">
        <v>31</v>
      </c>
      <c r="P126" s="83" t="s">
        <v>152</v>
      </c>
      <c r="Q126" s="83" t="s">
        <v>337</v>
      </c>
      <c r="R126" s="83"/>
    </row>
    <row r="127" spans="1:18" s="23" customFormat="1" ht="214.95" customHeight="1" x14ac:dyDescent="0.3">
      <c r="A127" s="51" t="s">
        <v>499</v>
      </c>
      <c r="B127" s="52" t="s">
        <v>500</v>
      </c>
      <c r="C127" s="52" t="s">
        <v>446</v>
      </c>
      <c r="D127" s="38" t="s">
        <v>17</v>
      </c>
      <c r="E127" s="53" t="s">
        <v>434</v>
      </c>
      <c r="F127" s="39">
        <v>95000000</v>
      </c>
      <c r="G127" s="83" t="s">
        <v>87</v>
      </c>
      <c r="H127" s="52" t="s">
        <v>433</v>
      </c>
      <c r="I127" s="83" t="s">
        <v>432</v>
      </c>
      <c r="J127" s="83" t="s">
        <v>497</v>
      </c>
      <c r="K127" s="52" t="s">
        <v>40</v>
      </c>
      <c r="L127" s="107" t="s">
        <v>772</v>
      </c>
      <c r="M127" s="83" t="s">
        <v>498</v>
      </c>
      <c r="N127" s="54" t="s">
        <v>498</v>
      </c>
      <c r="O127" s="83" t="s">
        <v>31</v>
      </c>
      <c r="P127" s="83" t="s">
        <v>421</v>
      </c>
      <c r="Q127" s="83" t="s">
        <v>495</v>
      </c>
      <c r="R127" s="83"/>
    </row>
    <row r="128" spans="1:18" s="70" customFormat="1" ht="115.2" x14ac:dyDescent="0.3">
      <c r="A128" s="56" t="s">
        <v>445</v>
      </c>
      <c r="B128" s="83" t="s">
        <v>444</v>
      </c>
      <c r="C128" s="52" t="s">
        <v>435</v>
      </c>
      <c r="D128" s="38" t="s">
        <v>17</v>
      </c>
      <c r="E128" s="53" t="s">
        <v>434</v>
      </c>
      <c r="F128" s="39">
        <v>4000000</v>
      </c>
      <c r="G128" s="83" t="s">
        <v>87</v>
      </c>
      <c r="H128" s="83" t="s">
        <v>437</v>
      </c>
      <c r="I128" s="83" t="s">
        <v>436</v>
      </c>
      <c r="J128" s="83" t="s">
        <v>490</v>
      </c>
      <c r="K128" s="52" t="s">
        <v>40</v>
      </c>
      <c r="L128" s="107" t="s">
        <v>772</v>
      </c>
      <c r="M128" s="83" t="s">
        <v>498</v>
      </c>
      <c r="N128" s="54" t="s">
        <v>498</v>
      </c>
      <c r="O128" s="83" t="s">
        <v>107</v>
      </c>
      <c r="P128" s="83" t="s">
        <v>421</v>
      </c>
      <c r="Q128" s="83" t="s">
        <v>495</v>
      </c>
      <c r="R128" s="83"/>
    </row>
    <row r="129" spans="1:18" s="70" customFormat="1" ht="72" x14ac:dyDescent="0.3">
      <c r="A129" s="56" t="s">
        <v>443</v>
      </c>
      <c r="B129" s="83" t="s">
        <v>442</v>
      </c>
      <c r="C129" s="52" t="s">
        <v>435</v>
      </c>
      <c r="D129" s="38" t="s">
        <v>17</v>
      </c>
      <c r="E129" s="53" t="s">
        <v>434</v>
      </c>
      <c r="F129" s="39">
        <v>5000000</v>
      </c>
      <c r="G129" s="83" t="s">
        <v>184</v>
      </c>
      <c r="H129" s="83" t="s">
        <v>117</v>
      </c>
      <c r="I129" s="83" t="s">
        <v>441</v>
      </c>
      <c r="J129" s="83" t="s">
        <v>490</v>
      </c>
      <c r="K129" s="52" t="s">
        <v>40</v>
      </c>
      <c r="L129" s="107" t="s">
        <v>772</v>
      </c>
      <c r="M129" s="83" t="s">
        <v>498</v>
      </c>
      <c r="N129" s="54" t="s">
        <v>498</v>
      </c>
      <c r="O129" s="83" t="s">
        <v>31</v>
      </c>
      <c r="P129" s="83" t="s">
        <v>421</v>
      </c>
      <c r="Q129" s="83" t="s">
        <v>495</v>
      </c>
      <c r="R129" s="83"/>
    </row>
    <row r="130" spans="1:18" s="70" customFormat="1" ht="100.8" x14ac:dyDescent="0.3">
      <c r="A130" s="81" t="s">
        <v>301</v>
      </c>
      <c r="B130" s="81" t="s">
        <v>302</v>
      </c>
      <c r="C130" s="81" t="s">
        <v>303</v>
      </c>
      <c r="D130" s="85" t="s">
        <v>21</v>
      </c>
      <c r="E130" s="32" t="s">
        <v>3</v>
      </c>
      <c r="F130" s="82">
        <v>20750000</v>
      </c>
      <c r="G130" s="81" t="s">
        <v>37</v>
      </c>
      <c r="H130" s="81" t="s">
        <v>286</v>
      </c>
      <c r="I130" s="81" t="s">
        <v>287</v>
      </c>
      <c r="J130" s="33" t="s">
        <v>758</v>
      </c>
      <c r="K130" s="81" t="s">
        <v>288</v>
      </c>
      <c r="L130" s="107" t="s">
        <v>772</v>
      </c>
      <c r="M130" s="81" t="s">
        <v>289</v>
      </c>
      <c r="N130" s="60" t="s">
        <v>289</v>
      </c>
      <c r="O130" s="83" t="s">
        <v>31</v>
      </c>
      <c r="P130" s="83" t="s">
        <v>32</v>
      </c>
      <c r="Q130" s="83" t="s">
        <v>304</v>
      </c>
      <c r="R130" s="83"/>
    </row>
    <row r="131" spans="1:18" s="47" customFormat="1" ht="100.95" customHeight="1" x14ac:dyDescent="0.3">
      <c r="A131" s="81" t="s">
        <v>305</v>
      </c>
      <c r="B131" s="83" t="s">
        <v>306</v>
      </c>
      <c r="C131" s="81" t="s">
        <v>307</v>
      </c>
      <c r="D131" s="85" t="s">
        <v>21</v>
      </c>
      <c r="E131" s="81" t="s">
        <v>3</v>
      </c>
      <c r="F131" s="82">
        <v>53000000</v>
      </c>
      <c r="G131" s="81" t="s">
        <v>37</v>
      </c>
      <c r="H131" s="33" t="s">
        <v>308</v>
      </c>
      <c r="I131" s="33" t="s">
        <v>309</v>
      </c>
      <c r="J131" s="81" t="s">
        <v>755</v>
      </c>
      <c r="K131" s="81" t="s">
        <v>28</v>
      </c>
      <c r="L131" s="106" t="s">
        <v>775</v>
      </c>
      <c r="M131" s="81" t="s">
        <v>289</v>
      </c>
      <c r="N131" s="60" t="s">
        <v>289</v>
      </c>
      <c r="O131" s="83" t="s">
        <v>31</v>
      </c>
      <c r="P131" s="83" t="s">
        <v>32</v>
      </c>
      <c r="Q131" s="83" t="s">
        <v>300</v>
      </c>
      <c r="R131" s="81"/>
    </row>
    <row r="132" spans="1:18" s="9" customFormat="1" ht="183" customHeight="1" x14ac:dyDescent="0.3">
      <c r="A132" s="81" t="s">
        <v>54</v>
      </c>
      <c r="B132" s="81" t="s">
        <v>55</v>
      </c>
      <c r="C132" s="81" t="s">
        <v>96</v>
      </c>
      <c r="D132" s="85" t="s">
        <v>21</v>
      </c>
      <c r="E132" s="81" t="s">
        <v>3</v>
      </c>
      <c r="F132" s="82">
        <v>10000000</v>
      </c>
      <c r="G132" s="81" t="s">
        <v>25</v>
      </c>
      <c r="H132" s="81" t="s">
        <v>26</v>
      </c>
      <c r="I132" s="81" t="s">
        <v>27</v>
      </c>
      <c r="J132" s="33" t="s">
        <v>660</v>
      </c>
      <c r="K132" s="81" t="s">
        <v>40</v>
      </c>
      <c r="L132" s="107" t="s">
        <v>772</v>
      </c>
      <c r="M132" s="81" t="s">
        <v>29</v>
      </c>
      <c r="N132" s="50" t="s">
        <v>30</v>
      </c>
      <c r="O132" s="83" t="s">
        <v>31</v>
      </c>
      <c r="P132" s="83" t="s">
        <v>32</v>
      </c>
      <c r="Q132" s="83" t="s">
        <v>33</v>
      </c>
      <c r="R132" s="81"/>
    </row>
    <row r="133" spans="1:18" s="9" customFormat="1" ht="130.5" customHeight="1" x14ac:dyDescent="0.3">
      <c r="A133" s="81" t="s">
        <v>56</v>
      </c>
      <c r="B133" s="81" t="s">
        <v>57</v>
      </c>
      <c r="C133" s="81" t="s">
        <v>97</v>
      </c>
      <c r="D133" s="85" t="s">
        <v>21</v>
      </c>
      <c r="E133" s="81" t="s">
        <v>3</v>
      </c>
      <c r="F133" s="82">
        <v>5000000</v>
      </c>
      <c r="G133" s="81" t="s">
        <v>25</v>
      </c>
      <c r="H133" s="81" t="s">
        <v>26</v>
      </c>
      <c r="I133" s="81" t="s">
        <v>27</v>
      </c>
      <c r="J133" s="33" t="s">
        <v>660</v>
      </c>
      <c r="K133" s="81" t="s">
        <v>40</v>
      </c>
      <c r="L133" s="107" t="s">
        <v>772</v>
      </c>
      <c r="M133" s="81" t="s">
        <v>29</v>
      </c>
      <c r="N133" s="50" t="s">
        <v>30</v>
      </c>
      <c r="O133" s="83" t="s">
        <v>31</v>
      </c>
      <c r="P133" s="83" t="s">
        <v>32</v>
      </c>
      <c r="Q133" s="83" t="s">
        <v>33</v>
      </c>
      <c r="R133" s="81"/>
    </row>
    <row r="134" spans="1:18" s="9" customFormat="1" ht="138" customHeight="1" x14ac:dyDescent="0.3">
      <c r="A134" s="81" t="s">
        <v>60</v>
      </c>
      <c r="B134" s="81" t="s">
        <v>61</v>
      </c>
      <c r="C134" s="81" t="s">
        <v>98</v>
      </c>
      <c r="D134" s="85" t="s">
        <v>21</v>
      </c>
      <c r="E134" s="81" t="s">
        <v>3</v>
      </c>
      <c r="F134" s="82">
        <v>2889910</v>
      </c>
      <c r="G134" s="81" t="s">
        <v>25</v>
      </c>
      <c r="H134" s="81" t="s">
        <v>26</v>
      </c>
      <c r="I134" s="81" t="s">
        <v>27</v>
      </c>
      <c r="J134" s="33" t="s">
        <v>660</v>
      </c>
      <c r="K134" s="81" t="s">
        <v>40</v>
      </c>
      <c r="L134" s="107" t="s">
        <v>772</v>
      </c>
      <c r="M134" s="81" t="s">
        <v>29</v>
      </c>
      <c r="N134" s="50" t="s">
        <v>30</v>
      </c>
      <c r="O134" s="83" t="s">
        <v>31</v>
      </c>
      <c r="P134" s="83" t="s">
        <v>32</v>
      </c>
      <c r="Q134" s="83" t="s">
        <v>33</v>
      </c>
      <c r="R134" s="81"/>
    </row>
    <row r="135" spans="1:18" s="48" customFormat="1" ht="138" customHeight="1" x14ac:dyDescent="0.3">
      <c r="A135" s="83" t="s">
        <v>426</v>
      </c>
      <c r="B135" s="81" t="s">
        <v>427</v>
      </c>
      <c r="C135" s="83" t="s">
        <v>416</v>
      </c>
      <c r="D135" s="85" t="s">
        <v>21</v>
      </c>
      <c r="E135" s="83" t="s">
        <v>404</v>
      </c>
      <c r="F135" s="39">
        <v>8442982</v>
      </c>
      <c r="G135" s="83" t="s">
        <v>412</v>
      </c>
      <c r="H135" s="83" t="s">
        <v>293</v>
      </c>
      <c r="I135" s="83" t="s">
        <v>406</v>
      </c>
      <c r="J135" s="33" t="s">
        <v>751</v>
      </c>
      <c r="K135" s="83" t="s">
        <v>40</v>
      </c>
      <c r="L135" s="107" t="s">
        <v>772</v>
      </c>
      <c r="M135" s="83" t="s">
        <v>29</v>
      </c>
      <c r="N135" s="50" t="s">
        <v>407</v>
      </c>
      <c r="O135" s="83" t="s">
        <v>295</v>
      </c>
      <c r="P135" s="83" t="s">
        <v>32</v>
      </c>
      <c r="Q135" s="83" t="s">
        <v>425</v>
      </c>
      <c r="R135" s="83"/>
    </row>
    <row r="136" spans="1:18" s="23" customFormat="1" ht="214.95" customHeight="1" x14ac:dyDescent="0.3">
      <c r="A136" s="88" t="s">
        <v>612</v>
      </c>
      <c r="B136" s="88" t="s">
        <v>698</v>
      </c>
      <c r="C136" s="88" t="s">
        <v>699</v>
      </c>
      <c r="D136" s="85" t="s">
        <v>21</v>
      </c>
      <c r="E136" s="83" t="s">
        <v>3</v>
      </c>
      <c r="F136" s="39">
        <v>1790000</v>
      </c>
      <c r="G136" s="83" t="s">
        <v>25</v>
      </c>
      <c r="H136" s="88" t="s">
        <v>613</v>
      </c>
      <c r="I136" s="88" t="s">
        <v>614</v>
      </c>
      <c r="J136" s="83" t="s">
        <v>490</v>
      </c>
      <c r="K136" s="83" t="s">
        <v>40</v>
      </c>
      <c r="L136" s="107" t="s">
        <v>772</v>
      </c>
      <c r="M136" s="83" t="s">
        <v>594</v>
      </c>
      <c r="N136" s="87" t="s">
        <v>594</v>
      </c>
      <c r="O136" s="83" t="s">
        <v>107</v>
      </c>
      <c r="P136" s="83" t="s">
        <v>595</v>
      </c>
      <c r="Q136" s="83" t="s">
        <v>615</v>
      </c>
      <c r="R136" s="83"/>
    </row>
    <row r="137" spans="1:18" s="23" customFormat="1" ht="214.95" customHeight="1" x14ac:dyDescent="0.3">
      <c r="A137" s="88" t="s">
        <v>616</v>
      </c>
      <c r="B137" s="88" t="s">
        <v>700</v>
      </c>
      <c r="C137" s="88" t="s">
        <v>593</v>
      </c>
      <c r="D137" s="85" t="s">
        <v>21</v>
      </c>
      <c r="E137" s="83" t="s">
        <v>3</v>
      </c>
      <c r="F137" s="39">
        <v>3570000</v>
      </c>
      <c r="G137" s="83" t="s">
        <v>25</v>
      </c>
      <c r="H137" s="88" t="s">
        <v>613</v>
      </c>
      <c r="I137" s="88" t="s">
        <v>614</v>
      </c>
      <c r="J137" s="83" t="s">
        <v>490</v>
      </c>
      <c r="K137" s="83" t="s">
        <v>40</v>
      </c>
      <c r="L137" s="107" t="s">
        <v>772</v>
      </c>
      <c r="M137" s="83" t="s">
        <v>594</v>
      </c>
      <c r="N137" s="87" t="s">
        <v>594</v>
      </c>
      <c r="O137" s="83" t="s">
        <v>107</v>
      </c>
      <c r="P137" s="83" t="s">
        <v>595</v>
      </c>
      <c r="Q137" s="83" t="s">
        <v>617</v>
      </c>
      <c r="R137" s="83"/>
    </row>
    <row r="138" spans="1:18" s="20" customFormat="1" ht="234.6" customHeight="1" x14ac:dyDescent="0.3">
      <c r="A138" s="88" t="s">
        <v>618</v>
      </c>
      <c r="B138" s="88" t="s">
        <v>701</v>
      </c>
      <c r="C138" s="88" t="s">
        <v>593</v>
      </c>
      <c r="D138" s="85" t="s">
        <v>21</v>
      </c>
      <c r="E138" s="83" t="s">
        <v>3</v>
      </c>
      <c r="F138" s="39">
        <v>6771000</v>
      </c>
      <c r="G138" s="83" t="s">
        <v>25</v>
      </c>
      <c r="H138" s="88" t="s">
        <v>619</v>
      </c>
      <c r="I138" s="88" t="s">
        <v>620</v>
      </c>
      <c r="J138" s="83" t="s">
        <v>490</v>
      </c>
      <c r="K138" s="83" t="s">
        <v>40</v>
      </c>
      <c r="L138" s="107" t="s">
        <v>772</v>
      </c>
      <c r="M138" s="83" t="s">
        <v>594</v>
      </c>
      <c r="N138" s="87" t="s">
        <v>594</v>
      </c>
      <c r="O138" s="83" t="s">
        <v>107</v>
      </c>
      <c r="P138" s="83" t="s">
        <v>595</v>
      </c>
      <c r="Q138" s="83" t="s">
        <v>702</v>
      </c>
      <c r="R138" s="83"/>
    </row>
    <row r="139" spans="1:18" s="64" customFormat="1" ht="115.2" x14ac:dyDescent="0.3">
      <c r="A139" s="88" t="s">
        <v>621</v>
      </c>
      <c r="B139" s="88" t="s">
        <v>703</v>
      </c>
      <c r="C139" s="88" t="s">
        <v>594</v>
      </c>
      <c r="D139" s="85" t="s">
        <v>21</v>
      </c>
      <c r="E139" s="83" t="s">
        <v>3</v>
      </c>
      <c r="F139" s="39">
        <v>1080000</v>
      </c>
      <c r="G139" s="83" t="s">
        <v>25</v>
      </c>
      <c r="H139" s="88" t="s">
        <v>619</v>
      </c>
      <c r="I139" s="88" t="s">
        <v>620</v>
      </c>
      <c r="J139" s="83" t="s">
        <v>490</v>
      </c>
      <c r="K139" s="83" t="s">
        <v>40</v>
      </c>
      <c r="L139" s="107" t="s">
        <v>772</v>
      </c>
      <c r="M139" s="83" t="s">
        <v>594</v>
      </c>
      <c r="N139" s="87" t="s">
        <v>594</v>
      </c>
      <c r="O139" s="83" t="s">
        <v>107</v>
      </c>
      <c r="P139" s="83" t="s">
        <v>595</v>
      </c>
      <c r="Q139" s="83" t="s">
        <v>704</v>
      </c>
      <c r="R139" s="83"/>
    </row>
    <row r="140" spans="1:18" s="47" customFormat="1" ht="115.2" customHeight="1" x14ac:dyDescent="0.3">
      <c r="A140" s="88" t="s">
        <v>622</v>
      </c>
      <c r="B140" s="88" t="s">
        <v>705</v>
      </c>
      <c r="C140" s="52" t="s">
        <v>623</v>
      </c>
      <c r="D140" s="85" t="s">
        <v>21</v>
      </c>
      <c r="E140" s="83" t="s">
        <v>3</v>
      </c>
      <c r="F140" s="39">
        <v>30800000</v>
      </c>
      <c r="G140" s="83" t="s">
        <v>25</v>
      </c>
      <c r="H140" s="88" t="s">
        <v>619</v>
      </c>
      <c r="I140" s="88" t="s">
        <v>620</v>
      </c>
      <c r="J140" s="83" t="s">
        <v>490</v>
      </c>
      <c r="K140" s="83" t="s">
        <v>40</v>
      </c>
      <c r="L140" s="107" t="s">
        <v>772</v>
      </c>
      <c r="M140" s="83" t="s">
        <v>594</v>
      </c>
      <c r="N140" s="87" t="s">
        <v>594</v>
      </c>
      <c r="O140" s="83" t="s">
        <v>107</v>
      </c>
      <c r="P140" s="83" t="s">
        <v>595</v>
      </c>
      <c r="Q140" s="83" t="s">
        <v>706</v>
      </c>
      <c r="R140" s="83"/>
    </row>
    <row r="141" spans="1:18" s="9" customFormat="1" ht="171" customHeight="1" x14ac:dyDescent="0.3">
      <c r="A141" s="88" t="s">
        <v>624</v>
      </c>
      <c r="B141" s="88" t="s">
        <v>707</v>
      </c>
      <c r="C141" s="52" t="s">
        <v>623</v>
      </c>
      <c r="D141" s="85" t="s">
        <v>21</v>
      </c>
      <c r="E141" s="83" t="s">
        <v>21</v>
      </c>
      <c r="F141" s="39">
        <v>18830000</v>
      </c>
      <c r="G141" s="83" t="s">
        <v>25</v>
      </c>
      <c r="H141" s="88" t="s">
        <v>619</v>
      </c>
      <c r="I141" s="88" t="s">
        <v>620</v>
      </c>
      <c r="J141" s="83" t="s">
        <v>490</v>
      </c>
      <c r="K141" s="83" t="s">
        <v>40</v>
      </c>
      <c r="L141" s="107" t="s">
        <v>772</v>
      </c>
      <c r="M141" s="83" t="s">
        <v>594</v>
      </c>
      <c r="N141" s="87" t="s">
        <v>594</v>
      </c>
      <c r="O141" s="83" t="s">
        <v>107</v>
      </c>
      <c r="P141" s="83" t="s">
        <v>595</v>
      </c>
      <c r="Q141" s="83" t="s">
        <v>706</v>
      </c>
      <c r="R141" s="83"/>
    </row>
    <row r="142" spans="1:18" s="5" customFormat="1" ht="115.2" customHeight="1" x14ac:dyDescent="0.3">
      <c r="A142" s="88" t="s">
        <v>625</v>
      </c>
      <c r="B142" s="88" t="s">
        <v>708</v>
      </c>
      <c r="C142" s="88" t="s">
        <v>594</v>
      </c>
      <c r="D142" s="85" t="s">
        <v>21</v>
      </c>
      <c r="E142" s="83" t="s">
        <v>21</v>
      </c>
      <c r="F142" s="39">
        <v>2640000</v>
      </c>
      <c r="G142" s="83" t="s">
        <v>25</v>
      </c>
      <c r="H142" s="88" t="s">
        <v>619</v>
      </c>
      <c r="I142" s="88" t="s">
        <v>620</v>
      </c>
      <c r="J142" s="83" t="s">
        <v>490</v>
      </c>
      <c r="K142" s="83" t="s">
        <v>40</v>
      </c>
      <c r="L142" s="107" t="s">
        <v>772</v>
      </c>
      <c r="M142" s="83" t="s">
        <v>594</v>
      </c>
      <c r="N142" s="87" t="s">
        <v>594</v>
      </c>
      <c r="O142" s="83" t="s">
        <v>107</v>
      </c>
      <c r="P142" s="83" t="s">
        <v>595</v>
      </c>
      <c r="Q142" s="83" t="s">
        <v>709</v>
      </c>
      <c r="R142" s="83"/>
    </row>
    <row r="143" spans="1:18" s="70" customFormat="1" ht="115.2" x14ac:dyDescent="0.3">
      <c r="A143" s="88" t="s">
        <v>626</v>
      </c>
      <c r="B143" s="88" t="s">
        <v>710</v>
      </c>
      <c r="C143" s="52" t="s">
        <v>623</v>
      </c>
      <c r="D143" s="85" t="s">
        <v>21</v>
      </c>
      <c r="E143" s="83" t="s">
        <v>3</v>
      </c>
      <c r="F143" s="39">
        <v>3380000</v>
      </c>
      <c r="G143" s="83" t="s">
        <v>25</v>
      </c>
      <c r="H143" s="88" t="s">
        <v>312</v>
      </c>
      <c r="I143" s="88" t="s">
        <v>627</v>
      </c>
      <c r="J143" s="83" t="s">
        <v>490</v>
      </c>
      <c r="K143" s="83" t="s">
        <v>40</v>
      </c>
      <c r="L143" s="107" t="s">
        <v>772</v>
      </c>
      <c r="M143" s="83" t="s">
        <v>594</v>
      </c>
      <c r="N143" s="87" t="s">
        <v>594</v>
      </c>
      <c r="O143" s="83" t="s">
        <v>107</v>
      </c>
      <c r="P143" s="83" t="s">
        <v>421</v>
      </c>
      <c r="Q143" s="83" t="s">
        <v>628</v>
      </c>
      <c r="R143" s="83"/>
    </row>
    <row r="144" spans="1:18" s="70" customFormat="1" ht="115.2" x14ac:dyDescent="0.3">
      <c r="A144" s="88" t="s">
        <v>637</v>
      </c>
      <c r="B144" s="88" t="s">
        <v>711</v>
      </c>
      <c r="C144" s="52" t="s">
        <v>593</v>
      </c>
      <c r="D144" s="85" t="s">
        <v>21</v>
      </c>
      <c r="E144" s="83" t="s">
        <v>3</v>
      </c>
      <c r="F144" s="39">
        <v>7129000</v>
      </c>
      <c r="G144" s="83" t="s">
        <v>363</v>
      </c>
      <c r="H144" s="88" t="s">
        <v>638</v>
      </c>
      <c r="I144" s="88" t="s">
        <v>601</v>
      </c>
      <c r="J144" s="83" t="s">
        <v>490</v>
      </c>
      <c r="K144" s="83" t="s">
        <v>40</v>
      </c>
      <c r="L144" s="107" t="s">
        <v>772</v>
      </c>
      <c r="M144" s="83" t="s">
        <v>594</v>
      </c>
      <c r="N144" s="87" t="s">
        <v>594</v>
      </c>
      <c r="O144" s="83" t="s">
        <v>31</v>
      </c>
      <c r="P144" s="83" t="s">
        <v>712</v>
      </c>
      <c r="Q144" s="83" t="s">
        <v>713</v>
      </c>
      <c r="R144" s="83"/>
    </row>
    <row r="145" spans="1:19" s="70" customFormat="1" ht="100.8" x14ac:dyDescent="0.3">
      <c r="A145" s="88" t="s">
        <v>639</v>
      </c>
      <c r="B145" s="88" t="s">
        <v>714</v>
      </c>
      <c r="C145" s="52" t="s">
        <v>593</v>
      </c>
      <c r="D145" s="85" t="s">
        <v>21</v>
      </c>
      <c r="E145" s="83" t="s">
        <v>3</v>
      </c>
      <c r="F145" s="39">
        <v>731000</v>
      </c>
      <c r="G145" s="83" t="s">
        <v>37</v>
      </c>
      <c r="H145" s="88" t="s">
        <v>638</v>
      </c>
      <c r="I145" s="88" t="s">
        <v>601</v>
      </c>
      <c r="J145" s="83" t="s">
        <v>490</v>
      </c>
      <c r="K145" s="83" t="s">
        <v>40</v>
      </c>
      <c r="L145" s="107" t="s">
        <v>772</v>
      </c>
      <c r="M145" s="83" t="s">
        <v>594</v>
      </c>
      <c r="N145" s="87" t="s">
        <v>594</v>
      </c>
      <c r="O145" s="83" t="s">
        <v>31</v>
      </c>
      <c r="P145" s="83" t="s">
        <v>712</v>
      </c>
      <c r="Q145" s="83" t="s">
        <v>715</v>
      </c>
      <c r="R145" s="83"/>
    </row>
    <row r="146" spans="1:19" s="70" customFormat="1" ht="115.2" x14ac:dyDescent="0.3">
      <c r="A146" s="88" t="s">
        <v>640</v>
      </c>
      <c r="B146" s="88" t="s">
        <v>716</v>
      </c>
      <c r="C146" s="52" t="s">
        <v>594</v>
      </c>
      <c r="D146" s="85" t="s">
        <v>21</v>
      </c>
      <c r="E146" s="83" t="s">
        <v>3</v>
      </c>
      <c r="F146" s="39">
        <v>2720000</v>
      </c>
      <c r="G146" s="83" t="s">
        <v>363</v>
      </c>
      <c r="H146" s="88" t="s">
        <v>479</v>
      </c>
      <c r="I146" s="88" t="s">
        <v>641</v>
      </c>
      <c r="J146" s="83" t="s">
        <v>490</v>
      </c>
      <c r="K146" s="83" t="s">
        <v>40</v>
      </c>
      <c r="L146" s="107" t="s">
        <v>772</v>
      </c>
      <c r="M146" s="83" t="s">
        <v>594</v>
      </c>
      <c r="N146" s="87" t="s">
        <v>594</v>
      </c>
      <c r="O146" s="83" t="s">
        <v>31</v>
      </c>
      <c r="P146" s="83" t="s">
        <v>717</v>
      </c>
      <c r="Q146" s="83" t="s">
        <v>718</v>
      </c>
      <c r="R146" s="83"/>
    </row>
    <row r="147" spans="1:19" s="70" customFormat="1" ht="115.2" x14ac:dyDescent="0.3">
      <c r="A147" s="88" t="s">
        <v>642</v>
      </c>
      <c r="B147" s="88" t="s">
        <v>719</v>
      </c>
      <c r="C147" s="52" t="s">
        <v>593</v>
      </c>
      <c r="D147" s="85" t="s">
        <v>21</v>
      </c>
      <c r="E147" s="83" t="s">
        <v>3</v>
      </c>
      <c r="F147" s="39">
        <v>11738000</v>
      </c>
      <c r="G147" s="83" t="s">
        <v>363</v>
      </c>
      <c r="H147" s="88" t="s">
        <v>355</v>
      </c>
      <c r="I147" s="88" t="s">
        <v>383</v>
      </c>
      <c r="J147" s="83" t="s">
        <v>490</v>
      </c>
      <c r="K147" s="83" t="s">
        <v>40</v>
      </c>
      <c r="L147" s="107" t="s">
        <v>772</v>
      </c>
      <c r="M147" s="83" t="s">
        <v>594</v>
      </c>
      <c r="N147" s="87" t="s">
        <v>594</v>
      </c>
      <c r="O147" s="83" t="s">
        <v>31</v>
      </c>
      <c r="P147" s="83" t="s">
        <v>720</v>
      </c>
      <c r="Q147" s="83" t="s">
        <v>721</v>
      </c>
      <c r="R147" s="83"/>
    </row>
    <row r="148" spans="1:19" s="78" customFormat="1" ht="111" customHeight="1" x14ac:dyDescent="0.3">
      <c r="A148" s="88" t="s">
        <v>643</v>
      </c>
      <c r="B148" s="88" t="s">
        <v>722</v>
      </c>
      <c r="C148" s="52" t="s">
        <v>593</v>
      </c>
      <c r="D148" s="85" t="s">
        <v>21</v>
      </c>
      <c r="E148" s="83" t="s">
        <v>3</v>
      </c>
      <c r="F148" s="39">
        <f>19563000-1364250</f>
        <v>18198750</v>
      </c>
      <c r="G148" s="83" t="s">
        <v>363</v>
      </c>
      <c r="H148" s="88" t="s">
        <v>355</v>
      </c>
      <c r="I148" s="88" t="s">
        <v>383</v>
      </c>
      <c r="J148" s="83" t="s">
        <v>490</v>
      </c>
      <c r="K148" s="83" t="s">
        <v>40</v>
      </c>
      <c r="L148" s="107" t="s">
        <v>772</v>
      </c>
      <c r="M148" s="83" t="s">
        <v>594</v>
      </c>
      <c r="N148" s="87" t="s">
        <v>594</v>
      </c>
      <c r="O148" s="83" t="s">
        <v>31</v>
      </c>
      <c r="P148" s="83" t="s">
        <v>720</v>
      </c>
      <c r="Q148" s="83" t="s">
        <v>721</v>
      </c>
      <c r="R148" s="83"/>
      <c r="S148" s="14"/>
    </row>
    <row r="149" spans="1:19" s="72" customFormat="1" ht="115.2" x14ac:dyDescent="0.3">
      <c r="A149" s="88" t="s">
        <v>644</v>
      </c>
      <c r="B149" s="88" t="s">
        <v>723</v>
      </c>
      <c r="C149" s="52" t="s">
        <v>593</v>
      </c>
      <c r="D149" s="85" t="s">
        <v>21</v>
      </c>
      <c r="E149" s="83" t="s">
        <v>3</v>
      </c>
      <c r="F149" s="39">
        <v>8140000</v>
      </c>
      <c r="G149" s="83" t="s">
        <v>363</v>
      </c>
      <c r="H149" s="88" t="s">
        <v>355</v>
      </c>
      <c r="I149" s="88" t="s">
        <v>383</v>
      </c>
      <c r="J149" s="83" t="s">
        <v>490</v>
      </c>
      <c r="K149" s="83" t="s">
        <v>40</v>
      </c>
      <c r="L149" s="107" t="s">
        <v>772</v>
      </c>
      <c r="M149" s="83" t="s">
        <v>594</v>
      </c>
      <c r="N149" s="87" t="s">
        <v>594</v>
      </c>
      <c r="O149" s="83" t="s">
        <v>31</v>
      </c>
      <c r="P149" s="83" t="s">
        <v>720</v>
      </c>
      <c r="Q149" s="83" t="s">
        <v>724</v>
      </c>
      <c r="R149" s="83"/>
      <c r="S149" s="14"/>
    </row>
    <row r="150" spans="1:19" s="72" customFormat="1" ht="129.6" x14ac:dyDescent="0.3">
      <c r="A150" s="88" t="s">
        <v>645</v>
      </c>
      <c r="B150" s="88" t="s">
        <v>725</v>
      </c>
      <c r="C150" s="52" t="s">
        <v>646</v>
      </c>
      <c r="D150" s="85" t="s">
        <v>21</v>
      </c>
      <c r="E150" s="83" t="s">
        <v>3</v>
      </c>
      <c r="F150" s="39">
        <v>4000000</v>
      </c>
      <c r="G150" s="83" t="s">
        <v>363</v>
      </c>
      <c r="H150" s="88" t="s">
        <v>355</v>
      </c>
      <c r="I150" s="88" t="s">
        <v>383</v>
      </c>
      <c r="J150" s="83" t="s">
        <v>490</v>
      </c>
      <c r="K150" s="83" t="s">
        <v>40</v>
      </c>
      <c r="L150" s="107" t="s">
        <v>772</v>
      </c>
      <c r="M150" s="83" t="s">
        <v>594</v>
      </c>
      <c r="N150" s="87" t="s">
        <v>594</v>
      </c>
      <c r="O150" s="83" t="s">
        <v>31</v>
      </c>
      <c r="P150" s="83" t="s">
        <v>720</v>
      </c>
      <c r="Q150" s="83" t="s">
        <v>726</v>
      </c>
      <c r="R150" s="83"/>
      <c r="S150" s="14"/>
    </row>
    <row r="151" spans="1:19" s="18" customFormat="1" ht="115.35" customHeight="1" x14ac:dyDescent="0.3">
      <c r="A151" s="81" t="s">
        <v>136</v>
      </c>
      <c r="B151" s="81" t="s">
        <v>137</v>
      </c>
      <c r="C151" s="81" t="s">
        <v>138</v>
      </c>
      <c r="D151" s="85" t="s">
        <v>21</v>
      </c>
      <c r="E151" s="84" t="s">
        <v>3</v>
      </c>
      <c r="F151" s="82">
        <v>77174081.75</v>
      </c>
      <c r="G151" s="81" t="s">
        <v>25</v>
      </c>
      <c r="H151" s="81" t="s">
        <v>71</v>
      </c>
      <c r="I151" s="81" t="s">
        <v>135</v>
      </c>
      <c r="J151" s="91" t="s">
        <v>768</v>
      </c>
      <c r="K151" s="81" t="s">
        <v>40</v>
      </c>
      <c r="L151" s="107" t="s">
        <v>772</v>
      </c>
      <c r="M151" s="81" t="s">
        <v>106</v>
      </c>
      <c r="N151" s="63" t="s">
        <v>106</v>
      </c>
      <c r="O151" s="83" t="s">
        <v>31</v>
      </c>
      <c r="P151" s="83" t="s">
        <v>32</v>
      </c>
      <c r="Q151" s="83" t="s">
        <v>124</v>
      </c>
      <c r="R151" s="83"/>
    </row>
    <row r="152" spans="1:19" s="18" customFormat="1" ht="115.35" customHeight="1" x14ac:dyDescent="0.3">
      <c r="A152" s="81" t="s">
        <v>139</v>
      </c>
      <c r="B152" s="81" t="s">
        <v>140</v>
      </c>
      <c r="C152" s="81" t="s">
        <v>141</v>
      </c>
      <c r="D152" s="85" t="s">
        <v>21</v>
      </c>
      <c r="E152" s="84" t="s">
        <v>116</v>
      </c>
      <c r="F152" s="82">
        <v>25000000</v>
      </c>
      <c r="G152" s="81" t="s">
        <v>25</v>
      </c>
      <c r="H152" s="81" t="s">
        <v>117</v>
      </c>
      <c r="I152" s="81" t="s">
        <v>118</v>
      </c>
      <c r="J152" s="81" t="s">
        <v>490</v>
      </c>
      <c r="K152" s="81" t="s">
        <v>40</v>
      </c>
      <c r="L152" s="107" t="s">
        <v>772</v>
      </c>
      <c r="M152" s="81" t="s">
        <v>106</v>
      </c>
      <c r="N152" s="63" t="s">
        <v>106</v>
      </c>
      <c r="O152" s="83" t="s">
        <v>31</v>
      </c>
      <c r="P152" s="81" t="s">
        <v>32</v>
      </c>
      <c r="Q152" s="83" t="s">
        <v>124</v>
      </c>
      <c r="R152" s="83"/>
    </row>
    <row r="153" spans="1:19" s="18" customFormat="1" ht="115.35" customHeight="1" x14ac:dyDescent="0.3">
      <c r="A153" s="81" t="s">
        <v>142</v>
      </c>
      <c r="B153" s="81" t="s">
        <v>769</v>
      </c>
      <c r="C153" s="81" t="s">
        <v>134</v>
      </c>
      <c r="D153" s="85" t="s">
        <v>21</v>
      </c>
      <c r="E153" s="81" t="s">
        <v>3</v>
      </c>
      <c r="F153" s="82">
        <v>6350000</v>
      </c>
      <c r="G153" s="81" t="s">
        <v>25</v>
      </c>
      <c r="H153" s="81" t="s">
        <v>71</v>
      </c>
      <c r="I153" s="81" t="s">
        <v>135</v>
      </c>
      <c r="J153" s="91" t="s">
        <v>768</v>
      </c>
      <c r="K153" s="81" t="s">
        <v>40</v>
      </c>
      <c r="L153" s="107" t="s">
        <v>772</v>
      </c>
      <c r="M153" s="81" t="s">
        <v>106</v>
      </c>
      <c r="N153" s="63" t="s">
        <v>106</v>
      </c>
      <c r="O153" s="83" t="s">
        <v>31</v>
      </c>
      <c r="P153" s="83" t="s">
        <v>32</v>
      </c>
      <c r="Q153" s="83" t="s">
        <v>124</v>
      </c>
      <c r="R153" s="81"/>
    </row>
    <row r="154" spans="1:19" s="18" customFormat="1" ht="115.35" customHeight="1" x14ac:dyDescent="0.3">
      <c r="A154" s="37" t="s">
        <v>143</v>
      </c>
      <c r="B154" s="37" t="s">
        <v>770</v>
      </c>
      <c r="C154" s="37" t="s">
        <v>144</v>
      </c>
      <c r="D154" s="85" t="s">
        <v>21</v>
      </c>
      <c r="E154" s="93" t="s">
        <v>116</v>
      </c>
      <c r="F154" s="82">
        <v>20000000</v>
      </c>
      <c r="G154" s="81" t="s">
        <v>25</v>
      </c>
      <c r="H154" s="37" t="s">
        <v>112</v>
      </c>
      <c r="I154" s="81" t="s">
        <v>113</v>
      </c>
      <c r="J154" s="81" t="s">
        <v>490</v>
      </c>
      <c r="K154" s="37" t="s">
        <v>40</v>
      </c>
      <c r="L154" s="107" t="s">
        <v>772</v>
      </c>
      <c r="M154" s="81" t="s">
        <v>106</v>
      </c>
      <c r="N154" s="63" t="s">
        <v>106</v>
      </c>
      <c r="O154" s="83" t="s">
        <v>107</v>
      </c>
      <c r="P154" s="81" t="s">
        <v>32</v>
      </c>
      <c r="Q154" s="81" t="s">
        <v>108</v>
      </c>
      <c r="R154" s="83"/>
    </row>
    <row r="155" spans="1:19" s="18" customFormat="1" ht="115.35" customHeight="1" x14ac:dyDescent="0.3">
      <c r="A155" s="29" t="s">
        <v>385</v>
      </c>
      <c r="B155" s="29" t="s">
        <v>376</v>
      </c>
      <c r="C155" s="29" t="s">
        <v>377</v>
      </c>
      <c r="D155" s="85" t="s">
        <v>21</v>
      </c>
      <c r="E155" s="30" t="s">
        <v>39</v>
      </c>
      <c r="F155" s="45">
        <v>35000000</v>
      </c>
      <c r="G155" s="81" t="s">
        <v>37</v>
      </c>
      <c r="H155" s="29" t="s">
        <v>286</v>
      </c>
      <c r="I155" s="81" t="s">
        <v>287</v>
      </c>
      <c r="J155" s="81" t="s">
        <v>493</v>
      </c>
      <c r="K155" s="29" t="s">
        <v>40</v>
      </c>
      <c r="L155" s="107" t="s">
        <v>772</v>
      </c>
      <c r="M155" s="29" t="s">
        <v>357</v>
      </c>
      <c r="N155" s="58" t="s">
        <v>357</v>
      </c>
      <c r="O155" s="83" t="s">
        <v>31</v>
      </c>
      <c r="P155" s="83" t="s">
        <v>374</v>
      </c>
      <c r="Q155" s="83" t="s">
        <v>375</v>
      </c>
      <c r="R155" s="83"/>
    </row>
    <row r="156" spans="1:19" s="24" customFormat="1" ht="158.4" x14ac:dyDescent="0.3">
      <c r="A156" s="81" t="s">
        <v>386</v>
      </c>
      <c r="B156" s="81" t="s">
        <v>361</v>
      </c>
      <c r="C156" s="81" t="s">
        <v>357</v>
      </c>
      <c r="D156" s="85" t="s">
        <v>21</v>
      </c>
      <c r="E156" s="81" t="s">
        <v>387</v>
      </c>
      <c r="F156" s="82">
        <v>8878176</v>
      </c>
      <c r="G156" s="81" t="s">
        <v>363</v>
      </c>
      <c r="H156" s="29" t="s">
        <v>364</v>
      </c>
      <c r="I156" s="29" t="s">
        <v>365</v>
      </c>
      <c r="J156" s="29" t="s">
        <v>490</v>
      </c>
      <c r="K156" s="29" t="s">
        <v>40</v>
      </c>
      <c r="L156" s="107" t="s">
        <v>772</v>
      </c>
      <c r="M156" s="29" t="s">
        <v>357</v>
      </c>
      <c r="N156" s="58" t="s">
        <v>357</v>
      </c>
      <c r="O156" s="81" t="s">
        <v>107</v>
      </c>
      <c r="P156" s="81" t="s">
        <v>366</v>
      </c>
      <c r="Q156" s="81" t="s">
        <v>367</v>
      </c>
      <c r="R156" s="81"/>
    </row>
    <row r="157" spans="1:19" s="17" customFormat="1" ht="279.60000000000002" customHeight="1" x14ac:dyDescent="0.3">
      <c r="A157" s="81" t="s">
        <v>388</v>
      </c>
      <c r="B157" s="81" t="s">
        <v>369</v>
      </c>
      <c r="C157" s="81" t="s">
        <v>389</v>
      </c>
      <c r="D157" s="85" t="s">
        <v>21</v>
      </c>
      <c r="E157" s="81"/>
      <c r="F157" s="82">
        <v>1100000</v>
      </c>
      <c r="G157" s="81" t="s">
        <v>354</v>
      </c>
      <c r="H157" s="29" t="s">
        <v>364</v>
      </c>
      <c r="I157" s="29" t="s">
        <v>365</v>
      </c>
      <c r="J157" s="29" t="s">
        <v>490</v>
      </c>
      <c r="K157" s="29" t="s">
        <v>40</v>
      </c>
      <c r="L157" s="107" t="s">
        <v>772</v>
      </c>
      <c r="M157" s="29" t="s">
        <v>357</v>
      </c>
      <c r="N157" s="58" t="s">
        <v>357</v>
      </c>
      <c r="O157" s="81" t="s">
        <v>107</v>
      </c>
      <c r="P157" s="81" t="s">
        <v>366</v>
      </c>
      <c r="Q157" s="81" t="s">
        <v>367</v>
      </c>
      <c r="R157" s="81"/>
    </row>
    <row r="158" spans="1:19" s="17" customFormat="1" ht="172.95" customHeight="1" x14ac:dyDescent="0.3">
      <c r="A158" s="81" t="s">
        <v>390</v>
      </c>
      <c r="B158" s="81" t="s">
        <v>369</v>
      </c>
      <c r="C158" s="81" t="s">
        <v>391</v>
      </c>
      <c r="D158" s="85" t="s">
        <v>21</v>
      </c>
      <c r="E158" s="81"/>
      <c r="F158" s="82">
        <v>500000</v>
      </c>
      <c r="G158" s="81" t="s">
        <v>354</v>
      </c>
      <c r="H158" s="29" t="s">
        <v>364</v>
      </c>
      <c r="I158" s="29" t="s">
        <v>365</v>
      </c>
      <c r="J158" s="29" t="s">
        <v>490</v>
      </c>
      <c r="K158" s="29" t="s">
        <v>40</v>
      </c>
      <c r="L158" s="107" t="s">
        <v>772</v>
      </c>
      <c r="M158" s="29" t="s">
        <v>357</v>
      </c>
      <c r="N158" s="58" t="s">
        <v>357</v>
      </c>
      <c r="O158" s="81" t="s">
        <v>107</v>
      </c>
      <c r="P158" s="81" t="s">
        <v>366</v>
      </c>
      <c r="Q158" s="81" t="s">
        <v>367</v>
      </c>
      <c r="R158" s="81"/>
    </row>
    <row r="159" spans="1:19" s="17" customFormat="1" ht="114" customHeight="1" x14ac:dyDescent="0.3">
      <c r="A159" s="34" t="s">
        <v>240</v>
      </c>
      <c r="B159" s="35" t="s">
        <v>241</v>
      </c>
      <c r="C159" s="35" t="s">
        <v>242</v>
      </c>
      <c r="D159" s="85" t="s">
        <v>21</v>
      </c>
      <c r="E159" s="97" t="s">
        <v>218</v>
      </c>
      <c r="F159" s="42">
        <v>33800000</v>
      </c>
      <c r="G159" s="35" t="s">
        <v>511</v>
      </c>
      <c r="H159" s="36" t="s">
        <v>243</v>
      </c>
      <c r="I159" s="35" t="s">
        <v>244</v>
      </c>
      <c r="J159" s="35" t="s">
        <v>520</v>
      </c>
      <c r="K159" s="35" t="s">
        <v>210</v>
      </c>
      <c r="L159" s="107" t="s">
        <v>772</v>
      </c>
      <c r="M159" s="35" t="s">
        <v>211</v>
      </c>
      <c r="N159" s="61" t="s">
        <v>211</v>
      </c>
      <c r="O159" s="98"/>
      <c r="P159" s="98"/>
      <c r="Q159" s="98"/>
      <c r="R159" s="98"/>
    </row>
    <row r="160" spans="1:19" s="17" customFormat="1" ht="132.75" customHeight="1" x14ac:dyDescent="0.3">
      <c r="A160" s="34" t="s">
        <v>245</v>
      </c>
      <c r="B160" s="35" t="s">
        <v>246</v>
      </c>
      <c r="C160" s="35" t="s">
        <v>247</v>
      </c>
      <c r="D160" s="85" t="s">
        <v>21</v>
      </c>
      <c r="E160" s="97" t="s">
        <v>248</v>
      </c>
      <c r="F160" s="42">
        <v>20000000</v>
      </c>
      <c r="G160" s="35" t="s">
        <v>511</v>
      </c>
      <c r="H160" s="36" t="s">
        <v>249</v>
      </c>
      <c r="I160" s="35" t="s">
        <v>250</v>
      </c>
      <c r="J160" s="35" t="s">
        <v>521</v>
      </c>
      <c r="K160" s="35" t="s">
        <v>210</v>
      </c>
      <c r="L160" s="107" t="s">
        <v>772</v>
      </c>
      <c r="M160" s="35" t="s">
        <v>211</v>
      </c>
      <c r="N160" s="61" t="s">
        <v>211</v>
      </c>
      <c r="O160" s="98"/>
      <c r="P160" s="98"/>
      <c r="Q160" s="98"/>
      <c r="R160" s="98"/>
    </row>
    <row r="161" spans="1:20" s="17" customFormat="1" ht="114" customHeight="1" x14ac:dyDescent="0.3">
      <c r="A161" s="34" t="s">
        <v>251</v>
      </c>
      <c r="B161" s="35" t="s">
        <v>252</v>
      </c>
      <c r="C161" s="35" t="s">
        <v>253</v>
      </c>
      <c r="D161" s="85" t="s">
        <v>21</v>
      </c>
      <c r="E161" s="97" t="s">
        <v>229</v>
      </c>
      <c r="F161" s="42">
        <v>42684000</v>
      </c>
      <c r="G161" s="35" t="s">
        <v>511</v>
      </c>
      <c r="H161" s="36" t="s">
        <v>249</v>
      </c>
      <c r="I161" s="104" t="s">
        <v>250</v>
      </c>
      <c r="J161" s="36" t="s">
        <v>522</v>
      </c>
      <c r="K161" s="35" t="s">
        <v>214</v>
      </c>
      <c r="L161" s="107" t="s">
        <v>772</v>
      </c>
      <c r="M161" s="35" t="s">
        <v>211</v>
      </c>
      <c r="N161" s="61" t="s">
        <v>211</v>
      </c>
      <c r="O161" s="98"/>
      <c r="P161" s="98"/>
      <c r="Q161" s="98"/>
      <c r="R161" s="98"/>
    </row>
    <row r="162" spans="1:20" s="24" customFormat="1" ht="115.2" x14ac:dyDescent="0.3">
      <c r="A162" s="81" t="s">
        <v>185</v>
      </c>
      <c r="B162" s="81" t="s">
        <v>186</v>
      </c>
      <c r="C162" s="81" t="s">
        <v>187</v>
      </c>
      <c r="D162" s="43" t="s">
        <v>3</v>
      </c>
      <c r="E162" s="84" t="s">
        <v>39</v>
      </c>
      <c r="F162" s="44">
        <f>769342184-25000000</f>
        <v>744342184</v>
      </c>
      <c r="G162" s="81" t="s">
        <v>188</v>
      </c>
      <c r="H162" s="81" t="s">
        <v>166</v>
      </c>
      <c r="I162" s="81" t="s">
        <v>167</v>
      </c>
      <c r="J162" s="81" t="s">
        <v>587</v>
      </c>
      <c r="K162" s="37" t="s">
        <v>28</v>
      </c>
      <c r="L162" s="107" t="s">
        <v>772</v>
      </c>
      <c r="M162" s="81" t="s">
        <v>150</v>
      </c>
      <c r="N162" s="62" t="s">
        <v>150</v>
      </c>
      <c r="O162" s="81" t="s">
        <v>151</v>
      </c>
      <c r="P162" s="81" t="s">
        <v>161</v>
      </c>
      <c r="Q162" s="81" t="s">
        <v>189</v>
      </c>
      <c r="R162" s="83"/>
      <c r="S162" s="14"/>
    </row>
    <row r="163" spans="1:20" s="24" customFormat="1" ht="43.2" x14ac:dyDescent="0.3">
      <c r="A163" s="81" t="s">
        <v>183</v>
      </c>
      <c r="B163" s="81" t="s">
        <v>180</v>
      </c>
      <c r="C163" s="81" t="s">
        <v>181</v>
      </c>
      <c r="D163" s="43" t="s">
        <v>3</v>
      </c>
      <c r="E163" s="84" t="s">
        <v>39</v>
      </c>
      <c r="F163" s="44">
        <v>15000000</v>
      </c>
      <c r="G163" s="81" t="s">
        <v>184</v>
      </c>
      <c r="H163" s="81" t="s">
        <v>166</v>
      </c>
      <c r="I163" s="81" t="s">
        <v>167</v>
      </c>
      <c r="J163" s="81" t="s">
        <v>585</v>
      </c>
      <c r="K163" s="37" t="s">
        <v>28</v>
      </c>
      <c r="L163" s="107" t="s">
        <v>772</v>
      </c>
      <c r="M163" s="81" t="s">
        <v>150</v>
      </c>
      <c r="N163" s="62" t="s">
        <v>150</v>
      </c>
      <c r="O163" s="81" t="s">
        <v>151</v>
      </c>
      <c r="P163" s="81" t="s">
        <v>161</v>
      </c>
      <c r="Q163" s="81" t="s">
        <v>182</v>
      </c>
      <c r="R163" s="83"/>
      <c r="S163" s="15"/>
      <c r="T163" s="77"/>
    </row>
    <row r="164" spans="1:20" s="74" customFormat="1" ht="201.75" customHeight="1" x14ac:dyDescent="0.3">
      <c r="A164" s="81" t="s">
        <v>179</v>
      </c>
      <c r="B164" s="81" t="s">
        <v>180</v>
      </c>
      <c r="C164" s="81" t="s">
        <v>181</v>
      </c>
      <c r="D164" s="43" t="s">
        <v>3</v>
      </c>
      <c r="E164" s="84" t="s">
        <v>39</v>
      </c>
      <c r="F164" s="44">
        <v>15000000</v>
      </c>
      <c r="G164" s="81" t="s">
        <v>37</v>
      </c>
      <c r="H164" s="81" t="s">
        <v>177</v>
      </c>
      <c r="I164" s="81" t="s">
        <v>178</v>
      </c>
      <c r="J164" s="81" t="s">
        <v>586</v>
      </c>
      <c r="K164" s="37" t="s">
        <v>28</v>
      </c>
      <c r="L164" s="107" t="s">
        <v>772</v>
      </c>
      <c r="M164" s="81" t="s">
        <v>150</v>
      </c>
      <c r="N164" s="62" t="s">
        <v>150</v>
      </c>
      <c r="O164" s="81" t="s">
        <v>155</v>
      </c>
      <c r="P164" s="81" t="s">
        <v>161</v>
      </c>
      <c r="Q164" s="81" t="s">
        <v>182</v>
      </c>
      <c r="R164" s="83"/>
    </row>
    <row r="165" spans="1:20" s="74" customFormat="1" ht="207" customHeight="1" x14ac:dyDescent="0.3">
      <c r="A165" s="81" t="s">
        <v>66</v>
      </c>
      <c r="B165" s="81" t="s">
        <v>67</v>
      </c>
      <c r="C165" s="81" t="s">
        <v>99</v>
      </c>
      <c r="D165" s="43" t="s">
        <v>3</v>
      </c>
      <c r="E165" s="81" t="s">
        <v>3</v>
      </c>
      <c r="F165" s="82">
        <v>5964650</v>
      </c>
      <c r="G165" s="81" t="s">
        <v>87</v>
      </c>
      <c r="H165" s="81" t="s">
        <v>26</v>
      </c>
      <c r="I165" s="81" t="s">
        <v>27</v>
      </c>
      <c r="J165" s="33" t="s">
        <v>661</v>
      </c>
      <c r="K165" s="81" t="s">
        <v>28</v>
      </c>
      <c r="L165" s="107" t="s">
        <v>772</v>
      </c>
      <c r="M165" s="81" t="s">
        <v>29</v>
      </c>
      <c r="N165" s="50" t="s">
        <v>30</v>
      </c>
      <c r="O165" s="83" t="s">
        <v>31</v>
      </c>
      <c r="P165" s="83" t="s">
        <v>32</v>
      </c>
      <c r="Q165" s="83" t="s">
        <v>33</v>
      </c>
      <c r="R165" s="81"/>
    </row>
    <row r="166" spans="1:20" s="74" customFormat="1" ht="242.25" customHeight="1" x14ac:dyDescent="0.3">
      <c r="A166" s="37" t="s">
        <v>64</v>
      </c>
      <c r="B166" s="37" t="s">
        <v>65</v>
      </c>
      <c r="C166" s="37" t="s">
        <v>99</v>
      </c>
      <c r="D166" s="43" t="s">
        <v>3</v>
      </c>
      <c r="E166" s="81" t="s">
        <v>3</v>
      </c>
      <c r="F166" s="82">
        <v>9323550</v>
      </c>
      <c r="G166" s="81" t="s">
        <v>87</v>
      </c>
      <c r="H166" s="81" t="s">
        <v>26</v>
      </c>
      <c r="I166" s="81" t="s">
        <v>27</v>
      </c>
      <c r="J166" s="33" t="s">
        <v>661</v>
      </c>
      <c r="K166" s="81" t="s">
        <v>40</v>
      </c>
      <c r="L166" s="107" t="s">
        <v>772</v>
      </c>
      <c r="M166" s="81" t="s">
        <v>29</v>
      </c>
      <c r="N166" s="50" t="s">
        <v>30</v>
      </c>
      <c r="O166" s="83" t="s">
        <v>31</v>
      </c>
      <c r="P166" s="83" t="s">
        <v>32</v>
      </c>
      <c r="Q166" s="83" t="s">
        <v>33</v>
      </c>
      <c r="R166" s="83"/>
    </row>
    <row r="167" spans="1:20" s="74" customFormat="1" ht="242.25" customHeight="1" x14ac:dyDescent="0.3">
      <c r="A167" s="52" t="s">
        <v>428</v>
      </c>
      <c r="B167" s="52" t="s">
        <v>429</v>
      </c>
      <c r="C167" s="83" t="s">
        <v>403</v>
      </c>
      <c r="D167" s="43" t="s">
        <v>3</v>
      </c>
      <c r="E167" s="53" t="s">
        <v>404</v>
      </c>
      <c r="F167" s="39">
        <v>2000000</v>
      </c>
      <c r="G167" s="83" t="s">
        <v>430</v>
      </c>
      <c r="H167" s="83" t="s">
        <v>293</v>
      </c>
      <c r="I167" s="83" t="s">
        <v>406</v>
      </c>
      <c r="J167" s="33" t="s">
        <v>752</v>
      </c>
      <c r="K167" s="83" t="s">
        <v>40</v>
      </c>
      <c r="L167" s="107" t="s">
        <v>772</v>
      </c>
      <c r="M167" s="81" t="s">
        <v>29</v>
      </c>
      <c r="N167" s="50" t="s">
        <v>407</v>
      </c>
      <c r="O167" s="83" t="s">
        <v>295</v>
      </c>
      <c r="P167" s="83" t="s">
        <v>161</v>
      </c>
      <c r="Q167" s="83" t="s">
        <v>431</v>
      </c>
      <c r="R167" s="83"/>
    </row>
    <row r="168" spans="1:20" s="48" customFormat="1" ht="100.8" x14ac:dyDescent="0.3">
      <c r="A168" s="52" t="s">
        <v>428</v>
      </c>
      <c r="B168" s="52" t="s">
        <v>429</v>
      </c>
      <c r="C168" s="83" t="s">
        <v>403</v>
      </c>
      <c r="D168" s="43" t="s">
        <v>3</v>
      </c>
      <c r="E168" s="53" t="s">
        <v>404</v>
      </c>
      <c r="F168" s="39">
        <v>2000000</v>
      </c>
      <c r="G168" s="83" t="s">
        <v>430</v>
      </c>
      <c r="H168" s="83" t="s">
        <v>293</v>
      </c>
      <c r="I168" s="83" t="s">
        <v>406</v>
      </c>
      <c r="J168" s="33" t="s">
        <v>752</v>
      </c>
      <c r="K168" s="83" t="s">
        <v>40</v>
      </c>
      <c r="L168" s="107" t="s">
        <v>772</v>
      </c>
      <c r="M168" s="83" t="s">
        <v>29</v>
      </c>
      <c r="N168" s="50" t="s">
        <v>407</v>
      </c>
      <c r="O168" s="83" t="s">
        <v>295</v>
      </c>
      <c r="P168" s="83" t="s">
        <v>161</v>
      </c>
      <c r="Q168" s="83" t="s">
        <v>431</v>
      </c>
      <c r="R168" s="83"/>
    </row>
    <row r="169" spans="1:20" s="48" customFormat="1" ht="115.2" x14ac:dyDescent="0.3">
      <c r="A169" s="88" t="s">
        <v>629</v>
      </c>
      <c r="B169" s="88" t="s">
        <v>727</v>
      </c>
      <c r="C169" s="88" t="s">
        <v>594</v>
      </c>
      <c r="D169" s="43" t="s">
        <v>3</v>
      </c>
      <c r="E169" s="83" t="s">
        <v>3</v>
      </c>
      <c r="F169" s="39">
        <v>1650000</v>
      </c>
      <c r="G169" s="83" t="s">
        <v>25</v>
      </c>
      <c r="H169" s="88" t="s">
        <v>630</v>
      </c>
      <c r="I169" s="88" t="s">
        <v>631</v>
      </c>
      <c r="J169" s="88" t="s">
        <v>490</v>
      </c>
      <c r="K169" s="83" t="s">
        <v>40</v>
      </c>
      <c r="L169" s="107" t="s">
        <v>772</v>
      </c>
      <c r="M169" s="83" t="s">
        <v>594</v>
      </c>
      <c r="N169" s="87" t="s">
        <v>594</v>
      </c>
      <c r="O169" s="83" t="s">
        <v>107</v>
      </c>
      <c r="P169" s="83" t="s">
        <v>595</v>
      </c>
      <c r="Q169" s="83" t="s">
        <v>728</v>
      </c>
      <c r="R169" s="83"/>
    </row>
    <row r="170" spans="1:20" s="24" customFormat="1" ht="323.25" customHeight="1" x14ac:dyDescent="0.3">
      <c r="A170" s="88" t="s">
        <v>632</v>
      </c>
      <c r="B170" s="88" t="s">
        <v>729</v>
      </c>
      <c r="C170" s="88" t="s">
        <v>594</v>
      </c>
      <c r="D170" s="43" t="s">
        <v>3</v>
      </c>
      <c r="E170" s="83" t="s">
        <v>3</v>
      </c>
      <c r="F170" s="39">
        <v>425000</v>
      </c>
      <c r="G170" s="83" t="s">
        <v>37</v>
      </c>
      <c r="H170" s="88" t="s">
        <v>630</v>
      </c>
      <c r="I170" s="88" t="s">
        <v>631</v>
      </c>
      <c r="J170" s="88" t="s">
        <v>490</v>
      </c>
      <c r="K170" s="83" t="s">
        <v>40</v>
      </c>
      <c r="L170" s="107" t="s">
        <v>772</v>
      </c>
      <c r="M170" s="83" t="s">
        <v>594</v>
      </c>
      <c r="N170" s="87" t="s">
        <v>594</v>
      </c>
      <c r="O170" s="83" t="s">
        <v>107</v>
      </c>
      <c r="P170" s="83" t="s">
        <v>595</v>
      </c>
      <c r="Q170" s="83" t="s">
        <v>730</v>
      </c>
      <c r="R170" s="83"/>
    </row>
    <row r="171" spans="1:20" s="49" customFormat="1" ht="100.8" x14ac:dyDescent="0.3">
      <c r="A171" s="88" t="s">
        <v>633</v>
      </c>
      <c r="B171" s="88" t="s">
        <v>731</v>
      </c>
      <c r="C171" s="52" t="s">
        <v>623</v>
      </c>
      <c r="D171" s="43" t="s">
        <v>3</v>
      </c>
      <c r="E171" s="83" t="s">
        <v>3</v>
      </c>
      <c r="F171" s="39">
        <v>1670000</v>
      </c>
      <c r="G171" s="83" t="s">
        <v>37</v>
      </c>
      <c r="H171" s="88" t="s">
        <v>312</v>
      </c>
      <c r="I171" s="88" t="s">
        <v>627</v>
      </c>
      <c r="J171" s="88" t="s">
        <v>490</v>
      </c>
      <c r="K171" s="83" t="s">
        <v>40</v>
      </c>
      <c r="L171" s="107" t="s">
        <v>772</v>
      </c>
      <c r="M171" s="83" t="s">
        <v>594</v>
      </c>
      <c r="N171" s="87" t="s">
        <v>594</v>
      </c>
      <c r="O171" s="83" t="s">
        <v>107</v>
      </c>
      <c r="P171" s="83" t="s">
        <v>692</v>
      </c>
      <c r="Q171" s="83" t="s">
        <v>732</v>
      </c>
      <c r="R171" s="83"/>
    </row>
    <row r="172" spans="1:20" s="49" customFormat="1" ht="115.2" x14ac:dyDescent="0.3">
      <c r="A172" s="88" t="s">
        <v>634</v>
      </c>
      <c r="B172" s="88" t="s">
        <v>733</v>
      </c>
      <c r="C172" s="52" t="s">
        <v>623</v>
      </c>
      <c r="D172" s="43" t="s">
        <v>3</v>
      </c>
      <c r="E172" s="83" t="s">
        <v>3</v>
      </c>
      <c r="F172" s="39">
        <v>3797000</v>
      </c>
      <c r="G172" s="83" t="s">
        <v>25</v>
      </c>
      <c r="H172" s="88" t="s">
        <v>610</v>
      </c>
      <c r="I172" s="88" t="s">
        <v>635</v>
      </c>
      <c r="J172" s="88" t="s">
        <v>490</v>
      </c>
      <c r="K172" s="83" t="s">
        <v>40</v>
      </c>
      <c r="L172" s="107" t="s">
        <v>772</v>
      </c>
      <c r="M172" s="83" t="s">
        <v>594</v>
      </c>
      <c r="N172" s="87" t="s">
        <v>594</v>
      </c>
      <c r="O172" s="83" t="s">
        <v>107</v>
      </c>
      <c r="P172" s="83" t="s">
        <v>667</v>
      </c>
      <c r="Q172" s="83" t="s">
        <v>734</v>
      </c>
      <c r="R172" s="83"/>
    </row>
    <row r="173" spans="1:20" s="49" customFormat="1" ht="115.2" x14ac:dyDescent="0.3">
      <c r="A173" s="88" t="s">
        <v>636</v>
      </c>
      <c r="B173" s="88" t="s">
        <v>735</v>
      </c>
      <c r="C173" s="52" t="s">
        <v>623</v>
      </c>
      <c r="D173" s="43" t="s">
        <v>3</v>
      </c>
      <c r="E173" s="83" t="s">
        <v>3</v>
      </c>
      <c r="F173" s="39">
        <v>6900000</v>
      </c>
      <c r="G173" s="83" t="s">
        <v>25</v>
      </c>
      <c r="H173" s="88" t="s">
        <v>312</v>
      </c>
      <c r="I173" s="88" t="s">
        <v>627</v>
      </c>
      <c r="J173" s="88" t="s">
        <v>490</v>
      </c>
      <c r="K173" s="83" t="s">
        <v>40</v>
      </c>
      <c r="L173" s="107" t="s">
        <v>772</v>
      </c>
      <c r="M173" s="83" t="s">
        <v>594</v>
      </c>
      <c r="N173" s="87" t="s">
        <v>594</v>
      </c>
      <c r="O173" s="83" t="s">
        <v>107</v>
      </c>
      <c r="P173" s="83" t="s">
        <v>421</v>
      </c>
      <c r="Q173" s="83" t="s">
        <v>596</v>
      </c>
      <c r="R173" s="83"/>
    </row>
    <row r="174" spans="1:20" s="17" customFormat="1" ht="114" customHeight="1" x14ac:dyDescent="0.3">
      <c r="A174" s="81" t="s">
        <v>392</v>
      </c>
      <c r="B174" s="81" t="s">
        <v>393</v>
      </c>
      <c r="C174" s="81" t="s">
        <v>357</v>
      </c>
      <c r="D174" s="43" t="s">
        <v>3</v>
      </c>
      <c r="E174" s="81" t="s">
        <v>394</v>
      </c>
      <c r="F174" s="82">
        <v>6408881</v>
      </c>
      <c r="G174" s="81" t="s">
        <v>371</v>
      </c>
      <c r="H174" s="29" t="s">
        <v>364</v>
      </c>
      <c r="I174" s="29" t="s">
        <v>365</v>
      </c>
      <c r="J174" s="29" t="s">
        <v>490</v>
      </c>
      <c r="K174" s="29" t="s">
        <v>40</v>
      </c>
      <c r="L174" s="107" t="s">
        <v>772</v>
      </c>
      <c r="M174" s="29" t="s">
        <v>357</v>
      </c>
      <c r="N174" s="58" t="s">
        <v>357</v>
      </c>
      <c r="O174" s="81" t="s">
        <v>107</v>
      </c>
      <c r="P174" s="81" t="s">
        <v>358</v>
      </c>
      <c r="Q174" s="81" t="s">
        <v>367</v>
      </c>
      <c r="R174" s="81"/>
    </row>
    <row r="175" spans="1:20" s="17" customFormat="1" ht="299.25" customHeight="1" x14ac:dyDescent="0.3">
      <c r="A175" s="81" t="s">
        <v>395</v>
      </c>
      <c r="B175" s="81" t="s">
        <v>396</v>
      </c>
      <c r="C175" s="81" t="s">
        <v>357</v>
      </c>
      <c r="D175" s="43" t="s">
        <v>3</v>
      </c>
      <c r="E175" s="81" t="s">
        <v>394</v>
      </c>
      <c r="F175" s="82">
        <v>3500000</v>
      </c>
      <c r="G175" s="81" t="s">
        <v>354</v>
      </c>
      <c r="H175" s="29" t="s">
        <v>364</v>
      </c>
      <c r="I175" s="29" t="s">
        <v>365</v>
      </c>
      <c r="J175" s="29" t="s">
        <v>490</v>
      </c>
      <c r="K175" s="29" t="s">
        <v>40</v>
      </c>
      <c r="L175" s="107" t="s">
        <v>772</v>
      </c>
      <c r="M175" s="29" t="s">
        <v>357</v>
      </c>
      <c r="N175" s="58" t="s">
        <v>357</v>
      </c>
      <c r="O175" s="81" t="s">
        <v>107</v>
      </c>
      <c r="P175" s="81" t="s">
        <v>358</v>
      </c>
      <c r="Q175" s="81" t="s">
        <v>367</v>
      </c>
      <c r="R175" s="81"/>
    </row>
    <row r="176" spans="1:20" s="24" customFormat="1" ht="115.2" x14ac:dyDescent="0.3">
      <c r="A176" s="37" t="s">
        <v>494</v>
      </c>
      <c r="B176" s="37" t="s">
        <v>376</v>
      </c>
      <c r="C176" s="37" t="s">
        <v>377</v>
      </c>
      <c r="D176" s="43" t="s">
        <v>3</v>
      </c>
      <c r="E176" s="65" t="s">
        <v>39</v>
      </c>
      <c r="F176" s="66">
        <v>85000000</v>
      </c>
      <c r="G176" s="81" t="s">
        <v>37</v>
      </c>
      <c r="H176" s="37" t="s">
        <v>286</v>
      </c>
      <c r="I176" s="81" t="s">
        <v>287</v>
      </c>
      <c r="J176" s="81" t="s">
        <v>493</v>
      </c>
      <c r="K176" s="37" t="s">
        <v>40</v>
      </c>
      <c r="L176" s="107" t="s">
        <v>772</v>
      </c>
      <c r="M176" s="67" t="s">
        <v>357</v>
      </c>
      <c r="N176" s="68" t="s">
        <v>357</v>
      </c>
      <c r="O176" s="83" t="s">
        <v>31</v>
      </c>
      <c r="P176" s="83" t="s">
        <v>32</v>
      </c>
      <c r="Q176" s="83" t="s">
        <v>375</v>
      </c>
      <c r="R176" s="83"/>
    </row>
    <row r="177" spans="1:18" s="49" customFormat="1" ht="100.8" x14ac:dyDescent="0.3">
      <c r="A177" s="81" t="s">
        <v>397</v>
      </c>
      <c r="B177" s="83" t="s">
        <v>381</v>
      </c>
      <c r="C177" s="83" t="s">
        <v>382</v>
      </c>
      <c r="D177" s="43" t="s">
        <v>3</v>
      </c>
      <c r="E177" s="83" t="s">
        <v>39</v>
      </c>
      <c r="F177" s="39">
        <v>13135000</v>
      </c>
      <c r="G177" s="81" t="s">
        <v>354</v>
      </c>
      <c r="H177" s="83" t="s">
        <v>355</v>
      </c>
      <c r="I177" s="83" t="s">
        <v>383</v>
      </c>
      <c r="J177" s="29" t="s">
        <v>490</v>
      </c>
      <c r="K177" s="83" t="s">
        <v>40</v>
      </c>
      <c r="L177" s="107" t="s">
        <v>772</v>
      </c>
      <c r="M177" s="94" t="s">
        <v>357</v>
      </c>
      <c r="N177" s="68" t="s">
        <v>357</v>
      </c>
      <c r="O177" s="83" t="s">
        <v>31</v>
      </c>
      <c r="P177" s="83" t="s">
        <v>358</v>
      </c>
      <c r="Q177" s="83" t="s">
        <v>384</v>
      </c>
      <c r="R177" s="83"/>
    </row>
    <row r="178" spans="1:18" s="24" customFormat="1" ht="201.6" x14ac:dyDescent="0.3">
      <c r="A178" s="34" t="s">
        <v>254</v>
      </c>
      <c r="B178" s="35" t="s">
        <v>255</v>
      </c>
      <c r="C178" s="35" t="s">
        <v>256</v>
      </c>
      <c r="D178" s="43" t="s">
        <v>3</v>
      </c>
      <c r="E178" s="97" t="s">
        <v>213</v>
      </c>
      <c r="F178" s="42">
        <v>35000000</v>
      </c>
      <c r="G178" s="35" t="s">
        <v>511</v>
      </c>
      <c r="H178" s="36" t="s">
        <v>243</v>
      </c>
      <c r="I178" s="35" t="s">
        <v>244</v>
      </c>
      <c r="J178" s="35" t="s">
        <v>523</v>
      </c>
      <c r="K178" s="35" t="s">
        <v>210</v>
      </c>
      <c r="L178" s="107" t="s">
        <v>772</v>
      </c>
      <c r="M178" s="35" t="s">
        <v>211</v>
      </c>
      <c r="N178" s="61" t="s">
        <v>211</v>
      </c>
      <c r="O178" s="98"/>
      <c r="P178" s="98"/>
      <c r="Q178" s="98"/>
      <c r="R178" s="98"/>
    </row>
    <row r="179" spans="1:18" s="16" customFormat="1" ht="100.8" x14ac:dyDescent="0.3">
      <c r="A179" s="34" t="s">
        <v>257</v>
      </c>
      <c r="B179" s="35" t="s">
        <v>258</v>
      </c>
      <c r="C179" s="35" t="s">
        <v>259</v>
      </c>
      <c r="D179" s="43" t="s">
        <v>3</v>
      </c>
      <c r="E179" s="97" t="s">
        <v>229</v>
      </c>
      <c r="F179" s="42">
        <v>37700000</v>
      </c>
      <c r="G179" s="81" t="s">
        <v>37</v>
      </c>
      <c r="H179" s="36" t="s">
        <v>148</v>
      </c>
      <c r="I179" s="35" t="s">
        <v>149</v>
      </c>
      <c r="J179" s="36" t="s">
        <v>524</v>
      </c>
      <c r="K179" s="35" t="s">
        <v>210</v>
      </c>
      <c r="L179" s="107" t="s">
        <v>772</v>
      </c>
      <c r="M179" s="35" t="s">
        <v>211</v>
      </c>
      <c r="N179" s="61" t="s">
        <v>211</v>
      </c>
      <c r="O179" s="98"/>
      <c r="P179" s="98"/>
      <c r="Q179" s="98"/>
      <c r="R179" s="98"/>
    </row>
    <row r="180" spans="1:18" s="16" customFormat="1" ht="57.6" x14ac:dyDescent="0.3">
      <c r="A180" s="34" t="s">
        <v>260</v>
      </c>
      <c r="B180" s="35" t="s">
        <v>258</v>
      </c>
      <c r="C180" s="35" t="s">
        <v>259</v>
      </c>
      <c r="D180" s="43" t="s">
        <v>3</v>
      </c>
      <c r="E180" s="97" t="s">
        <v>229</v>
      </c>
      <c r="F180" s="42">
        <v>5100000</v>
      </c>
      <c r="G180" s="35" t="s">
        <v>511</v>
      </c>
      <c r="H180" s="36" t="s">
        <v>148</v>
      </c>
      <c r="I180" s="35" t="s">
        <v>149</v>
      </c>
      <c r="J180" s="36" t="s">
        <v>524</v>
      </c>
      <c r="K180" s="35" t="s">
        <v>210</v>
      </c>
      <c r="L180" s="107" t="s">
        <v>772</v>
      </c>
      <c r="M180" s="35" t="s">
        <v>211</v>
      </c>
      <c r="N180" s="61" t="s">
        <v>211</v>
      </c>
      <c r="O180" s="98"/>
      <c r="P180" s="98"/>
      <c r="Q180" s="98"/>
      <c r="R180" s="98"/>
    </row>
    <row r="181" spans="1:18" s="16" customFormat="1" ht="230.4" x14ac:dyDescent="0.3">
      <c r="A181" s="34" t="s">
        <v>261</v>
      </c>
      <c r="B181" s="35" t="s">
        <v>262</v>
      </c>
      <c r="C181" s="35" t="s">
        <v>263</v>
      </c>
      <c r="D181" s="43" t="s">
        <v>3</v>
      </c>
      <c r="E181" s="97" t="s">
        <v>218</v>
      </c>
      <c r="F181" s="42">
        <v>8100000</v>
      </c>
      <c r="G181" s="81" t="s">
        <v>37</v>
      </c>
      <c r="H181" s="36" t="s">
        <v>148</v>
      </c>
      <c r="I181" s="35" t="s">
        <v>149</v>
      </c>
      <c r="J181" s="36" t="s">
        <v>525</v>
      </c>
      <c r="K181" s="35" t="s">
        <v>210</v>
      </c>
      <c r="L181" s="107" t="s">
        <v>772</v>
      </c>
      <c r="M181" s="35" t="s">
        <v>211</v>
      </c>
      <c r="N181" s="61" t="s">
        <v>211</v>
      </c>
      <c r="O181" s="98"/>
      <c r="P181" s="98"/>
      <c r="Q181" s="98"/>
      <c r="R181" s="98"/>
    </row>
    <row r="182" spans="1:18" s="16" customFormat="1" ht="230.4" x14ac:dyDescent="0.3">
      <c r="A182" s="34" t="s">
        <v>264</v>
      </c>
      <c r="B182" s="35" t="s">
        <v>262</v>
      </c>
      <c r="C182" s="35" t="s">
        <v>263</v>
      </c>
      <c r="D182" s="43" t="s">
        <v>3</v>
      </c>
      <c r="E182" s="97" t="s">
        <v>218</v>
      </c>
      <c r="F182" s="42">
        <v>5300000</v>
      </c>
      <c r="G182" s="35" t="s">
        <v>511</v>
      </c>
      <c r="H182" s="36" t="s">
        <v>148</v>
      </c>
      <c r="I182" s="35" t="s">
        <v>149</v>
      </c>
      <c r="J182" s="36" t="s">
        <v>525</v>
      </c>
      <c r="K182" s="35" t="s">
        <v>210</v>
      </c>
      <c r="L182" s="107" t="s">
        <v>772</v>
      </c>
      <c r="M182" s="35" t="s">
        <v>211</v>
      </c>
      <c r="N182" s="61" t="s">
        <v>211</v>
      </c>
      <c r="O182" s="98"/>
      <c r="P182" s="98"/>
      <c r="Q182" s="98"/>
      <c r="R182" s="98"/>
    </row>
    <row r="183" spans="1:18" s="19" customFormat="1" ht="185.25" customHeight="1" x14ac:dyDescent="0.3">
      <c r="A183" s="56" t="s">
        <v>448</v>
      </c>
      <c r="B183" s="83" t="s">
        <v>447</v>
      </c>
      <c r="C183" s="52" t="s">
        <v>435</v>
      </c>
      <c r="D183" s="43" t="s">
        <v>3</v>
      </c>
      <c r="E183" s="53" t="s">
        <v>434</v>
      </c>
      <c r="F183" s="39">
        <v>15000000</v>
      </c>
      <c r="G183" s="83" t="s">
        <v>87</v>
      </c>
      <c r="H183" s="83" t="s">
        <v>117</v>
      </c>
      <c r="I183" s="83" t="s">
        <v>441</v>
      </c>
      <c r="J183" s="83" t="s">
        <v>490</v>
      </c>
      <c r="K183" s="52" t="s">
        <v>40</v>
      </c>
      <c r="L183" s="107" t="s">
        <v>772</v>
      </c>
      <c r="M183" s="83" t="s">
        <v>498</v>
      </c>
      <c r="N183" s="54" t="s">
        <v>498</v>
      </c>
      <c r="O183" s="83" t="s">
        <v>31</v>
      </c>
      <c r="P183" s="83" t="s">
        <v>421</v>
      </c>
      <c r="Q183" s="83" t="s">
        <v>495</v>
      </c>
      <c r="R183" s="83"/>
    </row>
    <row r="184" spans="1:18" s="46" customFormat="1" ht="115.2" x14ac:dyDescent="0.3">
      <c r="A184" s="81" t="s">
        <v>280</v>
      </c>
      <c r="B184" s="81" t="s">
        <v>526</v>
      </c>
      <c r="C184" s="81" t="s">
        <v>281</v>
      </c>
      <c r="D184" s="43" t="s">
        <v>3</v>
      </c>
      <c r="E184" s="81" t="s">
        <v>527</v>
      </c>
      <c r="F184" s="82">
        <v>40000000</v>
      </c>
      <c r="G184" s="81" t="s">
        <v>25</v>
      </c>
      <c r="H184" s="33" t="s">
        <v>249</v>
      </c>
      <c r="I184" s="35" t="s">
        <v>250</v>
      </c>
      <c r="J184" s="36" t="s">
        <v>521</v>
      </c>
      <c r="K184" s="35" t="s">
        <v>210</v>
      </c>
      <c r="L184" s="106" t="s">
        <v>775</v>
      </c>
      <c r="M184" s="35" t="s">
        <v>211</v>
      </c>
      <c r="N184" s="100" t="s">
        <v>211</v>
      </c>
      <c r="O184" s="83"/>
      <c r="P184" s="83"/>
      <c r="Q184" s="83"/>
      <c r="R184" s="83"/>
    </row>
    <row r="185" spans="1:18" x14ac:dyDescent="0.3">
      <c r="F185" s="4"/>
    </row>
    <row r="186" spans="1:18" ht="72" x14ac:dyDescent="0.3">
      <c r="A186" s="21" t="s">
        <v>776</v>
      </c>
      <c r="F186" s="4"/>
    </row>
  </sheetData>
  <autoFilter ref="A5:Q186"/>
  <sortState ref="A6:R176">
    <sortCondition ref="D6"/>
  </sortState>
  <mergeCells count="1">
    <mergeCell ref="N4:Q4"/>
  </mergeCells>
  <pageMargins left="0.23622047244094491" right="0.23622047244094491" top="0.74803149606299213" bottom="0.74803149606299213" header="0.31496062992125984" footer="0.31496062992125984"/>
  <pageSetup paperSize="8" scale="59" fitToHeight="0" orientation="landscape" r:id="rId1"/>
  <headerFooter>
    <oddHeader xml:space="preserve">&amp;C  
</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HMG 2024 - v 1.0</vt:lpstr>
      <vt:lpstr>'HMG 2024 - v 1.0'!Názvy_tlače</vt:lpstr>
      <vt:lpstr>'HMG 2024 - v 1.0'!Oblasť_tlače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2023-12-05T11:13:16Z</dcterms:modified>
</cp:coreProperties>
</file>