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30360805-ED57-40C0-AEB3-EE16EE428DE9}" xr6:coauthVersionLast="47" xr6:coauthVersionMax="47" xr10:uidLastSave="{00000000-0000-0000-0000-000000000000}"/>
  <bookViews>
    <workbookView xWindow="-110" yWindow="-110" windowWidth="38620" windowHeight="21100" activeTab="2" xr2:uid="{00000000-000D-0000-FFFF-FFFF00000000}"/>
  </bookViews>
  <sheets>
    <sheet name="FP_1_2_program" sheetId="4" r:id="rId1"/>
    <sheet name="FP_1_2_ročné_záväzky" sheetId="11" r:id="rId2"/>
    <sheet name="FP_1_2_PŠ" sheetId="12" r:id="rId3"/>
  </sheets>
  <externalReferences>
    <externalReference r:id="rId4"/>
    <externalReference r:id="rId5"/>
  </externalReferences>
  <definedNames>
    <definedName name="_xlnm._FilterDatabase" localSheetId="0" hidden="1">FP_1_2_program!$B$6:$C$79</definedName>
    <definedName name="_xlnm._FilterDatabase" localSheetId="2" hidden="1">FP_1_2_PŠ!$A$7:$CX$200</definedName>
    <definedName name="_xlnm._FilterDatabase" localSheetId="1" hidden="1">FP_1_2_ročné_záväzky!$A$19:$M$80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99" i="12" l="1"/>
  <c r="CO199" i="12" s="1"/>
  <c r="AR199" i="12"/>
  <c r="AO199" i="12"/>
  <c r="AL199" i="12"/>
  <c r="AI199" i="12"/>
  <c r="AF199" i="12"/>
  <c r="AC199" i="12"/>
  <c r="C199" i="12" s="1"/>
  <c r="Y199" i="12"/>
  <c r="V199" i="12"/>
  <c r="S199" i="12"/>
  <c r="R199" i="12"/>
  <c r="O199" i="12" s="1"/>
  <c r="Q199" i="12"/>
  <c r="N199" i="12" s="1"/>
  <c r="M199" i="12" s="1"/>
  <c r="J199" i="12"/>
  <c r="I199" i="12"/>
  <c r="G199" i="12"/>
  <c r="BE198" i="12"/>
  <c r="BE197" i="12" s="1"/>
  <c r="BE187" i="12" s="1"/>
  <c r="BD198" i="12"/>
  <c r="BD197" i="12" s="1"/>
  <c r="BD187" i="12" s="1"/>
  <c r="BC198" i="12"/>
  <c r="BB198" i="12"/>
  <c r="BA198" i="12"/>
  <c r="BA197" i="12" s="1"/>
  <c r="BA187" i="12" s="1"/>
  <c r="AW198" i="12"/>
  <c r="AV198" i="12" s="1"/>
  <c r="CS198" i="12" s="1"/>
  <c r="AT198" i="12"/>
  <c r="AT197" i="12" s="1"/>
  <c r="AS198" i="12"/>
  <c r="AQ198" i="12"/>
  <c r="AQ197" i="12" s="1"/>
  <c r="AP198" i="12"/>
  <c r="AN198" i="12"/>
  <c r="AM198" i="12"/>
  <c r="AK198" i="12"/>
  <c r="AJ198" i="12"/>
  <c r="AJ197" i="12" s="1"/>
  <c r="AH198" i="12"/>
  <c r="AG198" i="12"/>
  <c r="AG197" i="12" s="1"/>
  <c r="AE198" i="12"/>
  <c r="AE197" i="12" s="1"/>
  <c r="AD198" i="12"/>
  <c r="AD197" i="12" s="1"/>
  <c r="Y198" i="12"/>
  <c r="V198" i="12"/>
  <c r="S198" i="12"/>
  <c r="P198" i="12"/>
  <c r="M198" i="12"/>
  <c r="L198" i="12"/>
  <c r="L197" i="12" s="1"/>
  <c r="K198" i="12"/>
  <c r="K197" i="12" s="1"/>
  <c r="I198" i="12"/>
  <c r="BC197" i="12"/>
  <c r="BC187" i="12" s="1"/>
  <c r="AN197" i="12"/>
  <c r="AM197" i="12"/>
  <c r="Y197" i="12"/>
  <c r="V197" i="12"/>
  <c r="S197" i="12"/>
  <c r="P197" i="12"/>
  <c r="M197" i="12"/>
  <c r="I197" i="12"/>
  <c r="AV196" i="12"/>
  <c r="AR196" i="12"/>
  <c r="AO196" i="12"/>
  <c r="AL196" i="12"/>
  <c r="AK196" i="12"/>
  <c r="AJ196" i="12"/>
  <c r="AC196" i="12"/>
  <c r="Y196" i="12"/>
  <c r="V196" i="12"/>
  <c r="S196" i="12"/>
  <c r="R196" i="12"/>
  <c r="O196" i="12" s="1"/>
  <c r="Q196" i="12"/>
  <c r="I196" i="12"/>
  <c r="AV195" i="12"/>
  <c r="AT195" i="12"/>
  <c r="AS195" i="12"/>
  <c r="AS194" i="12" s="1"/>
  <c r="AQ195" i="12"/>
  <c r="AQ194" i="12" s="1"/>
  <c r="AQ187" i="12" s="1"/>
  <c r="AP195" i="12"/>
  <c r="AP194" i="12" s="1"/>
  <c r="AP187" i="12" s="1"/>
  <c r="AN195" i="12"/>
  <c r="AN194" i="12" s="1"/>
  <c r="AM195" i="12"/>
  <c r="AL195" i="12" s="1"/>
  <c r="AJ195" i="12"/>
  <c r="AE195" i="12"/>
  <c r="AE194" i="12" s="1"/>
  <c r="AE187" i="12" s="1"/>
  <c r="AD195" i="12"/>
  <c r="AD194" i="12" s="1"/>
  <c r="Y195" i="12"/>
  <c r="V195" i="12"/>
  <c r="S195" i="12"/>
  <c r="P195" i="12"/>
  <c r="M195" i="12"/>
  <c r="L195" i="12"/>
  <c r="I195" i="12"/>
  <c r="AV194" i="12"/>
  <c r="AT194" i="12"/>
  <c r="AT187" i="12" s="1"/>
  <c r="AM194" i="12"/>
  <c r="AM187" i="12" s="1"/>
  <c r="AJ194" i="12"/>
  <c r="Y194" i="12"/>
  <c r="V194" i="12"/>
  <c r="S194" i="12"/>
  <c r="P194" i="12"/>
  <c r="M194" i="12"/>
  <c r="L194" i="12"/>
  <c r="I194" i="12"/>
  <c r="CX193" i="12"/>
  <c r="CW193" i="12"/>
  <c r="CV193" i="12"/>
  <c r="CU193" i="12"/>
  <c r="CT193" i="12"/>
  <c r="AV193" i="12"/>
  <c r="AR193" i="12"/>
  <c r="AO193" i="12"/>
  <c r="AL193" i="12"/>
  <c r="AI193" i="12"/>
  <c r="AF193" i="12"/>
  <c r="AC193" i="12"/>
  <c r="Y193" i="12"/>
  <c r="V193" i="12"/>
  <c r="G193" i="12" s="1"/>
  <c r="S193" i="12"/>
  <c r="R193" i="12"/>
  <c r="Q193" i="12"/>
  <c r="O193" i="12"/>
  <c r="I193" i="12"/>
  <c r="BS192" i="12"/>
  <c r="BR192" i="12"/>
  <c r="BQ192" i="12"/>
  <c r="BQ191" i="12" s="1"/>
  <c r="BQ187" i="12" s="1"/>
  <c r="BP192" i="12"/>
  <c r="BP191" i="12" s="1"/>
  <c r="BO192" i="12"/>
  <c r="BN192" i="12"/>
  <c r="BM192" i="12"/>
  <c r="BM191" i="12" s="1"/>
  <c r="BM187" i="12" s="1"/>
  <c r="BL192" i="12"/>
  <c r="BL191" i="12" s="1"/>
  <c r="BL187" i="12" s="1"/>
  <c r="BK192" i="12"/>
  <c r="BJ192" i="12"/>
  <c r="BI192" i="12"/>
  <c r="BI191" i="12" s="1"/>
  <c r="BI187" i="12" s="1"/>
  <c r="BH192" i="12"/>
  <c r="CX192" i="12" s="1"/>
  <c r="AV192" i="12"/>
  <c r="AT192" i="12"/>
  <c r="AT191" i="12" s="1"/>
  <c r="AS192" i="12"/>
  <c r="AS191" i="12" s="1"/>
  <c r="AQ192" i="12"/>
  <c r="AQ191" i="12" s="1"/>
  <c r="AP192" i="12"/>
  <c r="AN192" i="12"/>
  <c r="AN191" i="12" s="1"/>
  <c r="AM192" i="12"/>
  <c r="AM191" i="12" s="1"/>
  <c r="AK192" i="12"/>
  <c r="AK191" i="12" s="1"/>
  <c r="AJ192" i="12"/>
  <c r="AH192" i="12"/>
  <c r="AH191" i="12" s="1"/>
  <c r="AG192" i="12"/>
  <c r="AE192" i="12"/>
  <c r="AD192" i="12"/>
  <c r="Y192" i="12"/>
  <c r="V192" i="12"/>
  <c r="S192" i="12"/>
  <c r="P192" i="12"/>
  <c r="M192" i="12"/>
  <c r="L192" i="12"/>
  <c r="L191" i="12" s="1"/>
  <c r="I192" i="12"/>
  <c r="BS191" i="12"/>
  <c r="BS187" i="12" s="1"/>
  <c r="BR191" i="12"/>
  <c r="BO191" i="12"/>
  <c r="BO187" i="12" s="1"/>
  <c r="BK191" i="12"/>
  <c r="BJ191" i="12"/>
  <c r="AV191" i="12"/>
  <c r="AP191" i="12"/>
  <c r="AJ191" i="12"/>
  <c r="AE191" i="12"/>
  <c r="Y191" i="12"/>
  <c r="V191" i="12"/>
  <c r="S191" i="12"/>
  <c r="P191" i="12"/>
  <c r="M191" i="12"/>
  <c r="I191" i="12"/>
  <c r="AV190" i="12"/>
  <c r="C190" i="12" s="1"/>
  <c r="AR190" i="12"/>
  <c r="H190" i="12" s="1"/>
  <c r="AO190" i="12"/>
  <c r="AL190" i="12"/>
  <c r="AI190" i="12"/>
  <c r="AF190" i="12"/>
  <c r="AC190" i="12"/>
  <c r="Y190" i="12"/>
  <c r="V190" i="12"/>
  <c r="BW190" i="12" s="1"/>
  <c r="S190" i="12"/>
  <c r="F190" i="12" s="1"/>
  <c r="R190" i="12"/>
  <c r="O190" i="12" s="1"/>
  <c r="O189" i="12" s="1"/>
  <c r="O188" i="12" s="1"/>
  <c r="O187" i="12" s="1"/>
  <c r="Q190" i="12"/>
  <c r="N190" i="12" s="1"/>
  <c r="J190" i="12"/>
  <c r="I190" i="12"/>
  <c r="AV189" i="12"/>
  <c r="AT189" i="12"/>
  <c r="AT188" i="12" s="1"/>
  <c r="AS189" i="12"/>
  <c r="AQ189" i="12"/>
  <c r="AP189" i="12"/>
  <c r="AN189" i="12"/>
  <c r="AM189" i="12"/>
  <c r="AM188" i="12" s="1"/>
  <c r="AK189" i="12"/>
  <c r="AJ189" i="12"/>
  <c r="AJ188" i="12" s="1"/>
  <c r="AH189" i="12"/>
  <c r="AH188" i="12" s="1"/>
  <c r="AF188" i="12" s="1"/>
  <c r="AG189" i="12"/>
  <c r="AE189" i="12"/>
  <c r="AD189" i="12"/>
  <c r="AC189" i="12" s="1"/>
  <c r="AB189" i="12"/>
  <c r="AA189" i="12"/>
  <c r="Z189" i="12"/>
  <c r="Z188" i="12" s="1"/>
  <c r="X189" i="12"/>
  <c r="X188" i="12" s="1"/>
  <c r="W189" i="12"/>
  <c r="W188" i="12" s="1"/>
  <c r="U189" i="12"/>
  <c r="U188" i="12" s="1"/>
  <c r="T189" i="12"/>
  <c r="Q189" i="12"/>
  <c r="K189" i="12"/>
  <c r="I189" i="12"/>
  <c r="AV188" i="12"/>
  <c r="AS188" i="12"/>
  <c r="AP188" i="12"/>
  <c r="AG188" i="12"/>
  <c r="AE188" i="12"/>
  <c r="AD188" i="12"/>
  <c r="AC188" i="12" s="1"/>
  <c r="AB188" i="12"/>
  <c r="AB187" i="12" s="1"/>
  <c r="Q188" i="12"/>
  <c r="Q187" i="12" s="1"/>
  <c r="I188" i="12"/>
  <c r="BK187" i="12"/>
  <c r="BJ187" i="12"/>
  <c r="BG187" i="12"/>
  <c r="BF187" i="12"/>
  <c r="AZ187" i="12"/>
  <c r="AY187" i="12"/>
  <c r="AX187" i="12"/>
  <c r="AS187" i="12"/>
  <c r="AI187" i="12"/>
  <c r="X187" i="12"/>
  <c r="I187" i="12"/>
  <c r="AV186" i="12"/>
  <c r="AR186" i="12"/>
  <c r="H186" i="12" s="1"/>
  <c r="AO186" i="12"/>
  <c r="AL186" i="12"/>
  <c r="AI186" i="12"/>
  <c r="AF186" i="12"/>
  <c r="AC186" i="12"/>
  <c r="Y186" i="12"/>
  <c r="V186" i="12"/>
  <c r="S186" i="12"/>
  <c r="F186" i="12" s="1"/>
  <c r="R186" i="12"/>
  <c r="Q186" i="12"/>
  <c r="P186" i="12" s="1"/>
  <c r="O186" i="12"/>
  <c r="N186" i="12"/>
  <c r="J186" i="12"/>
  <c r="I186" i="12"/>
  <c r="AV185" i="12"/>
  <c r="CR185" i="12" s="1"/>
  <c r="AR185" i="12"/>
  <c r="AO185" i="12"/>
  <c r="AL185" i="12"/>
  <c r="F185" i="12" s="1"/>
  <c r="AI185" i="12"/>
  <c r="AF185" i="12"/>
  <c r="AC185" i="12"/>
  <c r="Y185" i="12"/>
  <c r="H185" i="12" s="1"/>
  <c r="V185" i="12"/>
  <c r="S185" i="12"/>
  <c r="R185" i="12"/>
  <c r="O185" i="12" s="1"/>
  <c r="Q185" i="12"/>
  <c r="J185" i="12"/>
  <c r="I185" i="12"/>
  <c r="C185" i="12"/>
  <c r="AV184" i="12"/>
  <c r="CO184" i="12" s="1"/>
  <c r="AR184" i="12"/>
  <c r="AO184" i="12"/>
  <c r="AL184" i="12"/>
  <c r="AI184" i="12"/>
  <c r="AF184" i="12"/>
  <c r="AC184" i="12"/>
  <c r="Y184" i="12"/>
  <c r="V184" i="12"/>
  <c r="S184" i="12"/>
  <c r="R184" i="12"/>
  <c r="Q184" i="12"/>
  <c r="N184" i="12" s="1"/>
  <c r="J184" i="12"/>
  <c r="I184" i="12"/>
  <c r="AV183" i="12"/>
  <c r="CS183" i="12" s="1"/>
  <c r="AR183" i="12"/>
  <c r="H183" i="12" s="1"/>
  <c r="AO183" i="12"/>
  <c r="AL183" i="12"/>
  <c r="AI183" i="12"/>
  <c r="AF183" i="12"/>
  <c r="AC183" i="12"/>
  <c r="Y183" i="12"/>
  <c r="V183" i="12"/>
  <c r="G183" i="12" s="1"/>
  <c r="S183" i="12"/>
  <c r="F183" i="12" s="1"/>
  <c r="E183" i="12" s="1"/>
  <c r="R183" i="12"/>
  <c r="O183" i="12" s="1"/>
  <c r="Q183" i="12"/>
  <c r="N183" i="12" s="1"/>
  <c r="M183" i="12" s="1"/>
  <c r="J183" i="12"/>
  <c r="I183" i="12"/>
  <c r="AV182" i="12"/>
  <c r="AR182" i="12"/>
  <c r="AO182" i="12"/>
  <c r="AL182" i="12"/>
  <c r="AI182" i="12"/>
  <c r="AF182" i="12"/>
  <c r="AC182" i="12"/>
  <c r="Y182" i="12"/>
  <c r="V182" i="12"/>
  <c r="S182" i="12"/>
  <c r="R182" i="12"/>
  <c r="Q182" i="12"/>
  <c r="N182" i="12" s="1"/>
  <c r="O182" i="12"/>
  <c r="J182" i="12"/>
  <c r="I182" i="12"/>
  <c r="H182" i="12"/>
  <c r="AV181" i="12"/>
  <c r="AR181" i="12"/>
  <c r="AO181" i="12"/>
  <c r="AL181" i="12"/>
  <c r="AI181" i="12"/>
  <c r="AF181" i="12"/>
  <c r="AC181" i="12"/>
  <c r="Y181" i="12"/>
  <c r="V181" i="12"/>
  <c r="S181" i="12"/>
  <c r="F181" i="12" s="1"/>
  <c r="R181" i="12"/>
  <c r="Q181" i="12"/>
  <c r="N181" i="12" s="1"/>
  <c r="O181" i="12"/>
  <c r="J181" i="12"/>
  <c r="I181" i="12"/>
  <c r="AV180" i="12"/>
  <c r="AR180" i="12"/>
  <c r="H180" i="12" s="1"/>
  <c r="AO180" i="12"/>
  <c r="AL180" i="12"/>
  <c r="AI180" i="12"/>
  <c r="AF180" i="12"/>
  <c r="AC180" i="12"/>
  <c r="Y180" i="12"/>
  <c r="V180" i="12"/>
  <c r="S180" i="12"/>
  <c r="F180" i="12" s="1"/>
  <c r="R180" i="12"/>
  <c r="O180" i="12" s="1"/>
  <c r="Q180" i="12"/>
  <c r="N180" i="12" s="1"/>
  <c r="J180" i="12"/>
  <c r="I180" i="12"/>
  <c r="AV179" i="12"/>
  <c r="AR179" i="12"/>
  <c r="H179" i="12" s="1"/>
  <c r="AO179" i="12"/>
  <c r="AL179" i="12"/>
  <c r="AI179" i="12"/>
  <c r="AF179" i="12"/>
  <c r="AC179" i="12"/>
  <c r="Y179" i="12"/>
  <c r="V179" i="12"/>
  <c r="S179" i="12"/>
  <c r="R179" i="12"/>
  <c r="O179" i="12" s="1"/>
  <c r="Q179" i="12"/>
  <c r="J179" i="12"/>
  <c r="I179" i="12"/>
  <c r="CS178" i="12"/>
  <c r="AV178" i="12"/>
  <c r="AR178" i="12"/>
  <c r="AO178" i="12"/>
  <c r="AL178" i="12"/>
  <c r="AI178" i="12"/>
  <c r="AF178" i="12"/>
  <c r="AC178" i="12"/>
  <c r="C178" i="12" s="1"/>
  <c r="Y178" i="12"/>
  <c r="V178" i="12"/>
  <c r="S178" i="12"/>
  <c r="F178" i="12" s="1"/>
  <c r="P178" i="12"/>
  <c r="M178" i="12"/>
  <c r="J178" i="12"/>
  <c r="I178" i="12"/>
  <c r="H178" i="12"/>
  <c r="AV177" i="12"/>
  <c r="CS177" i="12" s="1"/>
  <c r="AR177" i="12"/>
  <c r="AO177" i="12"/>
  <c r="AL177" i="12"/>
  <c r="AI177" i="12"/>
  <c r="AF177" i="12"/>
  <c r="AC177" i="12"/>
  <c r="Y177" i="12"/>
  <c r="V177" i="12"/>
  <c r="G177" i="12" s="1"/>
  <c r="S177" i="12"/>
  <c r="P177" i="12"/>
  <c r="M177" i="12"/>
  <c r="J177" i="12"/>
  <c r="I177" i="12"/>
  <c r="AV176" i="12"/>
  <c r="AR176" i="12"/>
  <c r="H176" i="12" s="1"/>
  <c r="AO176" i="12"/>
  <c r="AL176" i="12"/>
  <c r="AI176" i="12"/>
  <c r="AF176" i="12"/>
  <c r="AC176" i="12"/>
  <c r="Y176" i="12"/>
  <c r="V176" i="12"/>
  <c r="S176" i="12"/>
  <c r="P176" i="12"/>
  <c r="M176" i="12"/>
  <c r="J176" i="12"/>
  <c r="I176" i="12"/>
  <c r="AV175" i="12"/>
  <c r="AR175" i="12"/>
  <c r="AO175" i="12"/>
  <c r="AL175" i="12"/>
  <c r="AI175" i="12"/>
  <c r="AF175" i="12"/>
  <c r="AC175" i="12"/>
  <c r="Y175" i="12"/>
  <c r="V175" i="12"/>
  <c r="S175" i="12"/>
  <c r="R175" i="12"/>
  <c r="O175" i="12" s="1"/>
  <c r="Q175" i="12"/>
  <c r="P175" i="12" s="1"/>
  <c r="N175" i="12"/>
  <c r="J175" i="12"/>
  <c r="I175" i="12"/>
  <c r="AV174" i="12"/>
  <c r="AR174" i="12"/>
  <c r="H174" i="12" s="1"/>
  <c r="AO174" i="12"/>
  <c r="G174" i="12" s="1"/>
  <c r="AL174" i="12"/>
  <c r="AI174" i="12"/>
  <c r="AF174" i="12"/>
  <c r="AC174" i="12"/>
  <c r="Y174" i="12"/>
  <c r="V174" i="12"/>
  <c r="S174" i="12"/>
  <c r="R174" i="12"/>
  <c r="O174" i="12" s="1"/>
  <c r="Q174" i="12"/>
  <c r="J174" i="12"/>
  <c r="I174" i="12"/>
  <c r="AV173" i="12"/>
  <c r="AR173" i="12"/>
  <c r="AO173" i="12"/>
  <c r="AL173" i="12"/>
  <c r="AI173" i="12"/>
  <c r="AF173" i="12"/>
  <c r="AC173" i="12"/>
  <c r="Y173" i="12"/>
  <c r="V173" i="12"/>
  <c r="S173" i="12"/>
  <c r="R173" i="12"/>
  <c r="O173" i="12" s="1"/>
  <c r="Q173" i="12"/>
  <c r="N173" i="12" s="1"/>
  <c r="J173" i="12"/>
  <c r="I173" i="12"/>
  <c r="H173" i="12"/>
  <c r="AV172" i="12"/>
  <c r="AR172" i="12"/>
  <c r="AO172" i="12"/>
  <c r="AL172" i="12"/>
  <c r="F172" i="12" s="1"/>
  <c r="AI172" i="12"/>
  <c r="AF172" i="12"/>
  <c r="AC172" i="12"/>
  <c r="C172" i="12" s="1"/>
  <c r="Y172" i="12"/>
  <c r="H172" i="12" s="1"/>
  <c r="V172" i="12"/>
  <c r="S172" i="12"/>
  <c r="R172" i="12"/>
  <c r="O172" i="12" s="1"/>
  <c r="Q172" i="12"/>
  <c r="J172" i="12"/>
  <c r="I172" i="12"/>
  <c r="AV171" i="12"/>
  <c r="AR171" i="12"/>
  <c r="AO171" i="12"/>
  <c r="AL171" i="12"/>
  <c r="AI171" i="12"/>
  <c r="AF171" i="12"/>
  <c r="AC171" i="12"/>
  <c r="Y171" i="12"/>
  <c r="H171" i="12" s="1"/>
  <c r="V171" i="12"/>
  <c r="S171" i="12"/>
  <c r="F171" i="12" s="1"/>
  <c r="R171" i="12"/>
  <c r="O171" i="12" s="1"/>
  <c r="CA171" i="12" s="1"/>
  <c r="Q171" i="12"/>
  <c r="J171" i="12"/>
  <c r="I171" i="12"/>
  <c r="AV170" i="12"/>
  <c r="AR170" i="12"/>
  <c r="H170" i="12" s="1"/>
  <c r="AO170" i="12"/>
  <c r="AL170" i="12"/>
  <c r="AI170" i="12"/>
  <c r="AF170" i="12"/>
  <c r="AC170" i="12"/>
  <c r="Y170" i="12"/>
  <c r="V170" i="12"/>
  <c r="BW170" i="12" s="1"/>
  <c r="S170" i="12"/>
  <c r="F170" i="12" s="1"/>
  <c r="R170" i="12"/>
  <c r="Q170" i="12"/>
  <c r="N170" i="12" s="1"/>
  <c r="J170" i="12"/>
  <c r="I170" i="12"/>
  <c r="BS169" i="12"/>
  <c r="BQ169" i="12"/>
  <c r="BO169" i="12"/>
  <c r="BO160" i="12" s="1"/>
  <c r="BM169" i="12"/>
  <c r="BK169" i="12"/>
  <c r="BI169" i="12"/>
  <c r="BG169" i="12"/>
  <c r="BG160" i="12" s="1"/>
  <c r="BE169" i="12"/>
  <c r="BC169" i="12"/>
  <c r="BA169" i="12"/>
  <c r="AY169" i="12"/>
  <c r="AX169" i="12"/>
  <c r="AW169" i="12"/>
  <c r="AU169" i="12"/>
  <c r="AT169" i="12"/>
  <c r="AS169" i="12"/>
  <c r="AQ169" i="12"/>
  <c r="AP169" i="12"/>
  <c r="AO169" i="12"/>
  <c r="AN169" i="12"/>
  <c r="AM169" i="12"/>
  <c r="AK169" i="12"/>
  <c r="AJ169" i="12"/>
  <c r="AI169" i="12" s="1"/>
  <c r="AH169" i="12"/>
  <c r="AG169" i="12"/>
  <c r="AE169" i="12"/>
  <c r="AD169" i="12"/>
  <c r="AB169" i="12"/>
  <c r="AA169" i="12"/>
  <c r="Z169" i="12"/>
  <c r="Y169" i="12" s="1"/>
  <c r="X169" i="12"/>
  <c r="X160" i="12" s="1"/>
  <c r="W169" i="12"/>
  <c r="V169" i="12"/>
  <c r="U169" i="12"/>
  <c r="T169" i="12"/>
  <c r="S169" i="12" s="1"/>
  <c r="L169" i="12"/>
  <c r="K169" i="12"/>
  <c r="J169" i="12" s="1"/>
  <c r="I169" i="12"/>
  <c r="AV168" i="12"/>
  <c r="AR168" i="12"/>
  <c r="AO168" i="12"/>
  <c r="AL168" i="12"/>
  <c r="AI168" i="12"/>
  <c r="AF168" i="12"/>
  <c r="AC168" i="12"/>
  <c r="Y168" i="12"/>
  <c r="V168" i="12"/>
  <c r="S168" i="12"/>
  <c r="R168" i="12"/>
  <c r="O168" i="12" s="1"/>
  <c r="Q168" i="12"/>
  <c r="N168" i="12" s="1"/>
  <c r="J168" i="12"/>
  <c r="C168" i="12" s="1"/>
  <c r="I168" i="12"/>
  <c r="G168" i="12"/>
  <c r="AV167" i="12"/>
  <c r="AR167" i="12"/>
  <c r="AO167" i="12"/>
  <c r="AL167" i="12"/>
  <c r="F167" i="12" s="1"/>
  <c r="AI167" i="12"/>
  <c r="AF167" i="12"/>
  <c r="AC167" i="12"/>
  <c r="Y167" i="12"/>
  <c r="H167" i="12" s="1"/>
  <c r="V167" i="12"/>
  <c r="S167" i="12"/>
  <c r="R167" i="12"/>
  <c r="O167" i="12" s="1"/>
  <c r="Q167" i="12"/>
  <c r="N167" i="12" s="1"/>
  <c r="J167" i="12"/>
  <c r="C167" i="12" s="1"/>
  <c r="I167" i="12"/>
  <c r="AV166" i="12"/>
  <c r="AR166" i="12"/>
  <c r="AO166" i="12"/>
  <c r="AL166" i="12"/>
  <c r="AI166" i="12"/>
  <c r="AF166" i="12"/>
  <c r="AC166" i="12"/>
  <c r="Y166" i="12"/>
  <c r="V166" i="12"/>
  <c r="S166" i="12"/>
  <c r="R166" i="12"/>
  <c r="Q166" i="12"/>
  <c r="J166" i="12"/>
  <c r="C166" i="12" s="1"/>
  <c r="I166" i="12"/>
  <c r="AV165" i="12"/>
  <c r="AR165" i="12"/>
  <c r="AO165" i="12"/>
  <c r="AL165" i="12"/>
  <c r="F165" i="12" s="1"/>
  <c r="E165" i="12" s="1"/>
  <c r="AI165" i="12"/>
  <c r="AF165" i="12"/>
  <c r="AC165" i="12"/>
  <c r="Y165" i="12"/>
  <c r="V165" i="12"/>
  <c r="S165" i="12"/>
  <c r="R165" i="12"/>
  <c r="O165" i="12" s="1"/>
  <c r="Q165" i="12"/>
  <c r="P165" i="12" s="1"/>
  <c r="J165" i="12"/>
  <c r="I165" i="12"/>
  <c r="G165" i="12"/>
  <c r="AV164" i="12"/>
  <c r="AR164" i="12"/>
  <c r="AO164" i="12"/>
  <c r="AL164" i="12"/>
  <c r="AI164" i="12"/>
  <c r="AF164" i="12"/>
  <c r="AC164" i="12"/>
  <c r="Y164" i="12"/>
  <c r="V164" i="12"/>
  <c r="G164" i="12" s="1"/>
  <c r="S164" i="12"/>
  <c r="R164" i="12"/>
  <c r="Q164" i="12"/>
  <c r="O164" i="12"/>
  <c r="J164" i="12"/>
  <c r="I164" i="12"/>
  <c r="AV163" i="12"/>
  <c r="AR163" i="12"/>
  <c r="AO163" i="12"/>
  <c r="AL163" i="12"/>
  <c r="AI163" i="12"/>
  <c r="AF163" i="12"/>
  <c r="AC163" i="12"/>
  <c r="Y163" i="12"/>
  <c r="V163" i="12"/>
  <c r="G163" i="12" s="1"/>
  <c r="S163" i="12"/>
  <c r="F163" i="12" s="1"/>
  <c r="R163" i="12"/>
  <c r="O163" i="12" s="1"/>
  <c r="Q163" i="12"/>
  <c r="P163" i="12" s="1"/>
  <c r="N163" i="12"/>
  <c r="BY163" i="12" s="1"/>
  <c r="J163" i="12"/>
  <c r="I163" i="12"/>
  <c r="AV162" i="12"/>
  <c r="AR162" i="12"/>
  <c r="AO162" i="12"/>
  <c r="AL162" i="12"/>
  <c r="AI162" i="12"/>
  <c r="AF162" i="12"/>
  <c r="AC162" i="12"/>
  <c r="Y162" i="12"/>
  <c r="V162" i="12"/>
  <c r="S162" i="12"/>
  <c r="R162" i="12"/>
  <c r="O162" i="12" s="1"/>
  <c r="CB162" i="12" s="1"/>
  <c r="Q162" i="12"/>
  <c r="J162" i="12"/>
  <c r="I162" i="12"/>
  <c r="H162" i="12"/>
  <c r="BS161" i="12"/>
  <c r="BS160" i="12" s="1"/>
  <c r="BQ161" i="12"/>
  <c r="BQ160" i="12" s="1"/>
  <c r="BP160" i="12" s="1"/>
  <c r="BO161" i="12"/>
  <c r="BM161" i="12"/>
  <c r="BK161" i="12"/>
  <c r="BI161" i="12"/>
  <c r="BI160" i="12" s="1"/>
  <c r="BI159" i="12" s="1"/>
  <c r="BH159" i="12" s="1"/>
  <c r="BG161" i="12"/>
  <c r="BE161" i="12"/>
  <c r="BC161" i="12"/>
  <c r="BC160" i="12" s="1"/>
  <c r="BA161" i="12"/>
  <c r="BA160" i="12" s="1"/>
  <c r="AY161" i="12"/>
  <c r="AW161" i="12"/>
  <c r="AV161" i="12" s="1"/>
  <c r="AU161" i="12"/>
  <c r="AT161" i="12"/>
  <c r="AS161" i="12"/>
  <c r="AQ161" i="12"/>
  <c r="AQ160" i="12" s="1"/>
  <c r="AQ159" i="12" s="1"/>
  <c r="AP161" i="12"/>
  <c r="AO161" i="12" s="1"/>
  <c r="AN161" i="12"/>
  <c r="AM161" i="12"/>
  <c r="AK161" i="12"/>
  <c r="AJ161" i="12"/>
  <c r="AH161" i="12"/>
  <c r="AH160" i="12" s="1"/>
  <c r="AH159" i="12" s="1"/>
  <c r="AG161" i="12"/>
  <c r="AE161" i="12"/>
  <c r="AD161" i="12"/>
  <c r="AB161" i="12"/>
  <c r="AA161" i="12"/>
  <c r="Z161" i="12"/>
  <c r="X161" i="12"/>
  <c r="W161" i="12"/>
  <c r="V161" i="12" s="1"/>
  <c r="U161" i="12"/>
  <c r="T161" i="12"/>
  <c r="T160" i="12" s="1"/>
  <c r="T159" i="12" s="1"/>
  <c r="L161" i="12"/>
  <c r="L160" i="12" s="1"/>
  <c r="K161" i="12"/>
  <c r="K160" i="12" s="1"/>
  <c r="AU160" i="12"/>
  <c r="AU159" i="12" s="1"/>
  <c r="AM160" i="12"/>
  <c r="Z160" i="12"/>
  <c r="Z159" i="12" s="1"/>
  <c r="U160" i="12"/>
  <c r="U159" i="12" s="1"/>
  <c r="BQ159" i="12"/>
  <c r="BP159" i="12" s="1"/>
  <c r="X159" i="12"/>
  <c r="K159" i="12"/>
  <c r="BR158" i="12"/>
  <c r="BP158" i="12"/>
  <c r="BN158" i="12"/>
  <c r="BL158" i="12"/>
  <c r="BJ158" i="12"/>
  <c r="BH158" i="12"/>
  <c r="BF158" i="12"/>
  <c r="BD158" i="12"/>
  <c r="BB158" i="12"/>
  <c r="AZ158" i="12"/>
  <c r="AX158" i="12"/>
  <c r="AV158" i="12"/>
  <c r="AR158" i="12"/>
  <c r="AO158" i="12"/>
  <c r="AL158" i="12"/>
  <c r="AK158" i="12"/>
  <c r="AJ158" i="12"/>
  <c r="AJ157" i="12" s="1"/>
  <c r="AJ156" i="12" s="1"/>
  <c r="AC158" i="12"/>
  <c r="Y158" i="12"/>
  <c r="V158" i="12"/>
  <c r="S158" i="12"/>
  <c r="R158" i="12"/>
  <c r="Q158" i="12"/>
  <c r="O158" i="12"/>
  <c r="J158" i="12"/>
  <c r="I158" i="12"/>
  <c r="BS157" i="12"/>
  <c r="BQ157" i="12"/>
  <c r="BP157" i="12"/>
  <c r="BO157" i="12"/>
  <c r="BN157" i="12" s="1"/>
  <c r="BM157" i="12"/>
  <c r="BL157" i="12" s="1"/>
  <c r="BK157" i="12"/>
  <c r="BI157" i="12"/>
  <c r="BG157" i="12"/>
  <c r="BF157" i="12"/>
  <c r="BE157" i="12"/>
  <c r="BD157" i="12" s="1"/>
  <c r="BC157" i="12"/>
  <c r="BA157" i="12"/>
  <c r="AZ157" i="12" s="1"/>
  <c r="AY157" i="12"/>
  <c r="AW157" i="12"/>
  <c r="AU157" i="12"/>
  <c r="AT157" i="12"/>
  <c r="AS157" i="12"/>
  <c r="AR157" i="12" s="1"/>
  <c r="AQ157" i="12"/>
  <c r="AP157" i="12"/>
  <c r="AN157" i="12"/>
  <c r="AN156" i="12" s="1"/>
  <c r="AM157" i="12"/>
  <c r="AE157" i="12"/>
  <c r="AD157" i="12"/>
  <c r="AD156" i="12" s="1"/>
  <c r="Y157" i="12"/>
  <c r="V157" i="12"/>
  <c r="S157" i="12"/>
  <c r="P157" i="12"/>
  <c r="M157" i="12"/>
  <c r="J157" i="12"/>
  <c r="BQ156" i="12"/>
  <c r="BP156" i="12" s="1"/>
  <c r="BO156" i="12"/>
  <c r="BN156" i="12" s="1"/>
  <c r="BG156" i="12"/>
  <c r="BF156" i="12"/>
  <c r="BE156" i="12"/>
  <c r="BD156" i="12" s="1"/>
  <c r="AT156" i="12"/>
  <c r="AQ156" i="12"/>
  <c r="AP156" i="12"/>
  <c r="AO156" i="12" s="1"/>
  <c r="Y156" i="12"/>
  <c r="V156" i="12"/>
  <c r="S156" i="12"/>
  <c r="P156" i="12"/>
  <c r="M156" i="12"/>
  <c r="J156" i="12"/>
  <c r="BR155" i="12"/>
  <c r="BP155" i="12"/>
  <c r="BN155" i="12"/>
  <c r="BL155" i="12"/>
  <c r="BJ155" i="12"/>
  <c r="BH155" i="12"/>
  <c r="BF155" i="12"/>
  <c r="BD155" i="12"/>
  <c r="BB155" i="12"/>
  <c r="AZ155" i="12"/>
  <c r="AX155" i="12"/>
  <c r="AV155" i="12"/>
  <c r="AR155" i="12"/>
  <c r="AO155" i="12"/>
  <c r="AL155" i="12"/>
  <c r="AK155" i="12"/>
  <c r="AJ155" i="12"/>
  <c r="AC155" i="12"/>
  <c r="Y155" i="12"/>
  <c r="V155" i="12"/>
  <c r="S155" i="12"/>
  <c r="P155" i="12"/>
  <c r="O155" i="12"/>
  <c r="N155" i="12"/>
  <c r="M155" i="12" s="1"/>
  <c r="J155" i="12"/>
  <c r="I155" i="12"/>
  <c r="BS154" i="12"/>
  <c r="BQ154" i="12"/>
  <c r="BP154" i="12" s="1"/>
  <c r="BO154" i="12"/>
  <c r="BN154" i="12" s="1"/>
  <c r="BM154" i="12"/>
  <c r="BL154" i="12" s="1"/>
  <c r="BK154" i="12"/>
  <c r="BI154" i="12"/>
  <c r="BH154" i="12" s="1"/>
  <c r="BG154" i="12"/>
  <c r="BF154" i="12" s="1"/>
  <c r="BE154" i="12"/>
  <c r="BD154" i="12"/>
  <c r="BC154" i="12"/>
  <c r="BA154" i="12"/>
  <c r="AZ154" i="12" s="1"/>
  <c r="AY154" i="12"/>
  <c r="AX154" i="12"/>
  <c r="AW154" i="12"/>
  <c r="AV154" i="12" s="1"/>
  <c r="AU154" i="12"/>
  <c r="AT154" i="12"/>
  <c r="AS154" i="12"/>
  <c r="AQ154" i="12"/>
  <c r="AP154" i="12"/>
  <c r="AO154" i="12" s="1"/>
  <c r="AN154" i="12"/>
  <c r="AM154" i="12"/>
  <c r="AE154" i="12"/>
  <c r="AD154" i="12"/>
  <c r="Y154" i="12"/>
  <c r="V154" i="12"/>
  <c r="S154" i="12"/>
  <c r="P154" i="12"/>
  <c r="M154" i="12"/>
  <c r="J154" i="12"/>
  <c r="BR153" i="12"/>
  <c r="BP153" i="12"/>
  <c r="BN153" i="12"/>
  <c r="BL153" i="12"/>
  <c r="BJ153" i="12"/>
  <c r="BH153" i="12"/>
  <c r="BF153" i="12"/>
  <c r="BD153" i="12"/>
  <c r="BB153" i="12"/>
  <c r="AZ153" i="12"/>
  <c r="AX153" i="12"/>
  <c r="AV153" i="12"/>
  <c r="AR153" i="12"/>
  <c r="AO153" i="12"/>
  <c r="AL153" i="12"/>
  <c r="AK153" i="12"/>
  <c r="AJ153" i="12"/>
  <c r="AC153" i="12"/>
  <c r="Y153" i="12"/>
  <c r="V153" i="12"/>
  <c r="S153" i="12"/>
  <c r="R153" i="12"/>
  <c r="O153" i="12" s="1"/>
  <c r="Q153" i="12"/>
  <c r="P153" i="12"/>
  <c r="N153" i="12"/>
  <c r="J153" i="12"/>
  <c r="I153" i="12"/>
  <c r="BS152" i="12"/>
  <c r="BR152" i="12" s="1"/>
  <c r="BQ152" i="12"/>
  <c r="BP152" i="12"/>
  <c r="BO152" i="12"/>
  <c r="BN152" i="12" s="1"/>
  <c r="BM152" i="12"/>
  <c r="BL152" i="12" s="1"/>
  <c r="BK152" i="12"/>
  <c r="BJ152" i="12"/>
  <c r="BI152" i="12"/>
  <c r="BH152" i="12"/>
  <c r="BG152" i="12"/>
  <c r="BF152" i="12" s="1"/>
  <c r="BE152" i="12"/>
  <c r="BD152" i="12" s="1"/>
  <c r="BC152" i="12"/>
  <c r="BB152" i="12" s="1"/>
  <c r="BA152" i="12"/>
  <c r="AZ152" i="12" s="1"/>
  <c r="AY152" i="12"/>
  <c r="AY149" i="12" s="1"/>
  <c r="AX149" i="12" s="1"/>
  <c r="AX152" i="12"/>
  <c r="AW152" i="12"/>
  <c r="AV152" i="12" s="1"/>
  <c r="AU152" i="12"/>
  <c r="AT152" i="12"/>
  <c r="AS152" i="12"/>
  <c r="AQ152" i="12"/>
  <c r="AP152" i="12"/>
  <c r="AO152" i="12" s="1"/>
  <c r="AN152" i="12"/>
  <c r="AM152" i="12"/>
  <c r="AL152" i="12" s="1"/>
  <c r="AJ152" i="12"/>
  <c r="AE152" i="12"/>
  <c r="AD152" i="12"/>
  <c r="Y152" i="12"/>
  <c r="V152" i="12"/>
  <c r="S152" i="12"/>
  <c r="P152" i="12"/>
  <c r="M152" i="12"/>
  <c r="J152" i="12"/>
  <c r="I152" i="12"/>
  <c r="BR151" i="12"/>
  <c r="BP151" i="12"/>
  <c r="BN151" i="12"/>
  <c r="BL151" i="12"/>
  <c r="BJ151" i="12"/>
  <c r="BH151" i="12"/>
  <c r="BF151" i="12"/>
  <c r="BD151" i="12"/>
  <c r="BB151" i="12"/>
  <c r="AZ151" i="12"/>
  <c r="AX151" i="12"/>
  <c r="AV151" i="12"/>
  <c r="AR151" i="12"/>
  <c r="AO151" i="12"/>
  <c r="AL151" i="12"/>
  <c r="AK151" i="12"/>
  <c r="AJ151" i="12"/>
  <c r="AC151" i="12"/>
  <c r="Y151" i="12"/>
  <c r="V151" i="12"/>
  <c r="S151" i="12"/>
  <c r="R151" i="12"/>
  <c r="O151" i="12" s="1"/>
  <c r="Q151" i="12"/>
  <c r="J151" i="12"/>
  <c r="I151" i="12"/>
  <c r="BS150" i="12"/>
  <c r="BR150" i="12" s="1"/>
  <c r="BQ150" i="12"/>
  <c r="BQ149" i="12" s="1"/>
  <c r="BP149" i="12" s="1"/>
  <c r="BP150" i="12"/>
  <c r="BO150" i="12"/>
  <c r="BN150" i="12" s="1"/>
  <c r="BM150" i="12"/>
  <c r="BK150" i="12"/>
  <c r="BJ150" i="12"/>
  <c r="BI150" i="12"/>
  <c r="BH150" i="12"/>
  <c r="BG150" i="12"/>
  <c r="BG149" i="12" s="1"/>
  <c r="BF149" i="12" s="1"/>
  <c r="BE150" i="12"/>
  <c r="BC150" i="12"/>
  <c r="BB150" i="12" s="1"/>
  <c r="BA150" i="12"/>
  <c r="AY150" i="12"/>
  <c r="AX150" i="12"/>
  <c r="AW150" i="12"/>
  <c r="AU150" i="12"/>
  <c r="I150" i="12" s="1"/>
  <c r="AT150" i="12"/>
  <c r="AS150" i="12"/>
  <c r="AQ150" i="12"/>
  <c r="AQ149" i="12" s="1"/>
  <c r="AP150" i="12"/>
  <c r="AN150" i="12"/>
  <c r="AM150" i="12"/>
  <c r="AL150" i="12" s="1"/>
  <c r="AE150" i="12"/>
  <c r="AD150" i="12"/>
  <c r="Y150" i="12"/>
  <c r="V150" i="12"/>
  <c r="S150" i="12"/>
  <c r="P150" i="12"/>
  <c r="M150" i="12"/>
  <c r="J150" i="12"/>
  <c r="BO149" i="12"/>
  <c r="BN149" i="12"/>
  <c r="BI149" i="12"/>
  <c r="BH149" i="12" s="1"/>
  <c r="Y149" i="12"/>
  <c r="V149" i="12"/>
  <c r="S149" i="12"/>
  <c r="P149" i="12"/>
  <c r="M149" i="12"/>
  <c r="J149" i="12"/>
  <c r="BR148" i="12"/>
  <c r="BP148" i="12"/>
  <c r="BN148" i="12"/>
  <c r="BL148" i="12"/>
  <c r="BJ148" i="12"/>
  <c r="BH148" i="12"/>
  <c r="BF148" i="12"/>
  <c r="BD148" i="12"/>
  <c r="BB148" i="12"/>
  <c r="AZ148" i="12"/>
  <c r="AX148" i="12"/>
  <c r="AV148" i="12"/>
  <c r="AR148" i="12"/>
  <c r="AO148" i="12"/>
  <c r="AL148" i="12"/>
  <c r="AI148" i="12"/>
  <c r="AF148" i="12"/>
  <c r="AC148" i="12"/>
  <c r="Y148" i="12"/>
  <c r="V148" i="12"/>
  <c r="S148" i="12"/>
  <c r="R148" i="12"/>
  <c r="R147" i="12" s="1"/>
  <c r="Q148" i="12"/>
  <c r="J148" i="12"/>
  <c r="I148" i="12"/>
  <c r="BR147" i="12"/>
  <c r="BP147" i="12"/>
  <c r="BN147" i="12"/>
  <c r="BL147" i="12"/>
  <c r="BJ147" i="12"/>
  <c r="BH147" i="12"/>
  <c r="BF147" i="12"/>
  <c r="BD147" i="12"/>
  <c r="BB147" i="12"/>
  <c r="AZ147" i="12"/>
  <c r="AX147" i="12"/>
  <c r="AV147" i="12"/>
  <c r="AR147" i="12"/>
  <c r="AO147" i="12"/>
  <c r="AL147" i="12"/>
  <c r="AI147" i="12"/>
  <c r="AF147" i="12"/>
  <c r="AC147" i="12"/>
  <c r="AB147" i="12"/>
  <c r="AA147" i="12"/>
  <c r="AA144" i="12" s="1"/>
  <c r="Z147" i="12"/>
  <c r="X147" i="12"/>
  <c r="X144" i="12" s="1"/>
  <c r="W147" i="12"/>
  <c r="W144" i="12" s="1"/>
  <c r="V144" i="12" s="1"/>
  <c r="U147" i="12"/>
  <c r="U144" i="12" s="1"/>
  <c r="T147" i="12"/>
  <c r="L147" i="12"/>
  <c r="K147" i="12"/>
  <c r="I147" i="12"/>
  <c r="BR146" i="12"/>
  <c r="BP146" i="12"/>
  <c r="BN146" i="12"/>
  <c r="BL146" i="12"/>
  <c r="BJ146" i="12"/>
  <c r="BH146" i="12"/>
  <c r="BF146" i="12"/>
  <c r="BD146" i="12"/>
  <c r="BB146" i="12"/>
  <c r="AZ146" i="12"/>
  <c r="AX146" i="12"/>
  <c r="AV146" i="12"/>
  <c r="AR146" i="12"/>
  <c r="AO146" i="12"/>
  <c r="AL146" i="12"/>
  <c r="AK146" i="12"/>
  <c r="AH146" i="12" s="1"/>
  <c r="CN146" i="12" s="1"/>
  <c r="AJ146" i="12"/>
  <c r="AJ145" i="12" s="1"/>
  <c r="AJ144" i="12" s="1"/>
  <c r="AC146" i="12"/>
  <c r="Y146" i="12"/>
  <c r="V146" i="12"/>
  <c r="S146" i="12"/>
  <c r="R146" i="12"/>
  <c r="Q146" i="12"/>
  <c r="P146" i="12" s="1"/>
  <c r="O146" i="12"/>
  <c r="J146" i="12"/>
  <c r="C146" i="12" s="1"/>
  <c r="I146" i="12"/>
  <c r="BS145" i="12"/>
  <c r="BR145" i="12" s="1"/>
  <c r="BQ145" i="12"/>
  <c r="BO145" i="12"/>
  <c r="BN145" i="12"/>
  <c r="BM145" i="12"/>
  <c r="BM144" i="12" s="1"/>
  <c r="BL144" i="12" s="1"/>
  <c r="BL145" i="12"/>
  <c r="BK145" i="12"/>
  <c r="BJ145" i="12" s="1"/>
  <c r="BI145" i="12"/>
  <c r="BH145" i="12" s="1"/>
  <c r="BG145" i="12"/>
  <c r="BF145" i="12" s="1"/>
  <c r="BE145" i="12"/>
  <c r="BC145" i="12"/>
  <c r="BA145" i="12"/>
  <c r="AY145" i="12"/>
  <c r="AX145" i="12" s="1"/>
  <c r="AW145" i="12"/>
  <c r="AV145" i="12" s="1"/>
  <c r="AU145" i="12"/>
  <c r="AT145" i="12"/>
  <c r="AS145" i="12"/>
  <c r="AQ145" i="12"/>
  <c r="AQ144" i="12" s="1"/>
  <c r="AP145" i="12"/>
  <c r="AP144" i="12" s="1"/>
  <c r="AO144" i="12" s="1"/>
  <c r="AN145" i="12"/>
  <c r="AN144" i="12" s="1"/>
  <c r="AM145" i="12"/>
  <c r="AE145" i="12"/>
  <c r="AD145" i="12"/>
  <c r="AC145" i="12" s="1"/>
  <c r="Y145" i="12"/>
  <c r="V145" i="12"/>
  <c r="S145" i="12"/>
  <c r="P145" i="12"/>
  <c r="M145" i="12"/>
  <c r="J145" i="12"/>
  <c r="I145" i="12"/>
  <c r="BO144" i="12"/>
  <c r="BN144" i="12"/>
  <c r="BK144" i="12"/>
  <c r="BJ144" i="12" s="1"/>
  <c r="BI144" i="12"/>
  <c r="BH144" i="12" s="1"/>
  <c r="AW144" i="12"/>
  <c r="AV144" i="12" s="1"/>
  <c r="AU144" i="12"/>
  <c r="AT144" i="12"/>
  <c r="AM144" i="12"/>
  <c r="AE144" i="12"/>
  <c r="AD144" i="12"/>
  <c r="AC144" i="12" s="1"/>
  <c r="AB144" i="12"/>
  <c r="T144" i="12"/>
  <c r="BR143" i="12"/>
  <c r="BP143" i="12"/>
  <c r="BN143" i="12"/>
  <c r="BL143" i="12"/>
  <c r="BJ143" i="12"/>
  <c r="BH143" i="12"/>
  <c r="BF143" i="12"/>
  <c r="BD143" i="12"/>
  <c r="BB143" i="12"/>
  <c r="AZ143" i="12"/>
  <c r="AX143" i="12"/>
  <c r="AV143" i="12"/>
  <c r="AR143" i="12"/>
  <c r="AO143" i="12"/>
  <c r="AL143" i="12"/>
  <c r="AI143" i="12"/>
  <c r="AF143" i="12"/>
  <c r="AC143" i="12"/>
  <c r="Y143" i="12"/>
  <c r="V143" i="12"/>
  <c r="S143" i="12"/>
  <c r="R143" i="12"/>
  <c r="O143" i="12" s="1"/>
  <c r="O142" i="12" s="1"/>
  <c r="Q143" i="12"/>
  <c r="J143" i="12"/>
  <c r="C143" i="12" s="1"/>
  <c r="I143" i="12"/>
  <c r="BR142" i="12"/>
  <c r="BP142" i="12"/>
  <c r="BN142" i="12"/>
  <c r="BL142" i="12"/>
  <c r="BJ142" i="12"/>
  <c r="BH142" i="12"/>
  <c r="BF142" i="12"/>
  <c r="BD142" i="12"/>
  <c r="BB142" i="12"/>
  <c r="AZ142" i="12"/>
  <c r="AX142" i="12"/>
  <c r="AV142" i="12"/>
  <c r="AR142" i="12"/>
  <c r="AO142" i="12"/>
  <c r="AL142" i="12"/>
  <c r="AI142" i="12"/>
  <c r="AF142" i="12"/>
  <c r="AC142" i="12"/>
  <c r="AB142" i="12"/>
  <c r="AA142" i="12"/>
  <c r="Z142" i="12"/>
  <c r="X142" i="12"/>
  <c r="W142" i="12"/>
  <c r="V142" i="12" s="1"/>
  <c r="U142" i="12"/>
  <c r="T142" i="12"/>
  <c r="R142" i="12"/>
  <c r="L142" i="12"/>
  <c r="K142" i="12"/>
  <c r="I142" i="12"/>
  <c r="BR141" i="12"/>
  <c r="H141" i="12" s="1"/>
  <c r="BP141" i="12"/>
  <c r="BN141" i="12"/>
  <c r="BL141" i="12"/>
  <c r="BJ141" i="12"/>
  <c r="BH141" i="12"/>
  <c r="BF141" i="12"/>
  <c r="BD141" i="12"/>
  <c r="BB141" i="12"/>
  <c r="F141" i="12" s="1"/>
  <c r="AZ141" i="12"/>
  <c r="AX141" i="12"/>
  <c r="AV141" i="12"/>
  <c r="AR141" i="12"/>
  <c r="AO141" i="12"/>
  <c r="AL141" i="12"/>
  <c r="AI141" i="12"/>
  <c r="AF141" i="12"/>
  <c r="AC141" i="12"/>
  <c r="Y141" i="12"/>
  <c r="V141" i="12"/>
  <c r="S141" i="12"/>
  <c r="R141" i="12"/>
  <c r="Q141" i="12"/>
  <c r="N141" i="12" s="1"/>
  <c r="J141" i="12"/>
  <c r="I141" i="12"/>
  <c r="BR140" i="12"/>
  <c r="BP140" i="12"/>
  <c r="BN140" i="12"/>
  <c r="BL140" i="12"/>
  <c r="BJ140" i="12"/>
  <c r="BH140" i="12"/>
  <c r="BF140" i="12"/>
  <c r="BD140" i="12"/>
  <c r="BB140" i="12"/>
  <c r="AZ140" i="12"/>
  <c r="AX140" i="12"/>
  <c r="AV140" i="12"/>
  <c r="AR140" i="12"/>
  <c r="AO140" i="12"/>
  <c r="AL140" i="12"/>
  <c r="AI140" i="12"/>
  <c r="AF140" i="12"/>
  <c r="AC140" i="12"/>
  <c r="AB140" i="12"/>
  <c r="I140" i="12" s="1"/>
  <c r="AA140" i="12"/>
  <c r="Z140" i="12"/>
  <c r="X140" i="12"/>
  <c r="W140" i="12"/>
  <c r="U140" i="12"/>
  <c r="U129" i="12" s="1"/>
  <c r="T140" i="12"/>
  <c r="T129" i="12" s="1"/>
  <c r="Q140" i="12"/>
  <c r="L140" i="12"/>
  <c r="K140" i="12"/>
  <c r="BR139" i="12"/>
  <c r="BP139" i="12"/>
  <c r="BN139" i="12"/>
  <c r="BL139" i="12"/>
  <c r="BJ139" i="12"/>
  <c r="BH139" i="12"/>
  <c r="BF139" i="12"/>
  <c r="BD139" i="12"/>
  <c r="BB139" i="12"/>
  <c r="AZ139" i="12"/>
  <c r="AX139" i="12"/>
  <c r="AV139" i="12"/>
  <c r="AR139" i="12"/>
  <c r="AO139" i="12"/>
  <c r="AL139" i="12"/>
  <c r="AI139" i="12"/>
  <c r="AF139" i="12"/>
  <c r="AC139" i="12"/>
  <c r="Y139" i="12"/>
  <c r="V139" i="12"/>
  <c r="S139" i="12"/>
  <c r="R139" i="12"/>
  <c r="O139" i="12" s="1"/>
  <c r="O138" i="12" s="1"/>
  <c r="CA138" i="12" s="1"/>
  <c r="Q139" i="12"/>
  <c r="J139" i="12"/>
  <c r="I139" i="12"/>
  <c r="BR138" i="12"/>
  <c r="BP138" i="12"/>
  <c r="BN138" i="12"/>
  <c r="BL138" i="12"/>
  <c r="BJ138" i="12"/>
  <c r="BH138" i="12"/>
  <c r="BF138" i="12"/>
  <c r="BD138" i="12"/>
  <c r="BB138" i="12"/>
  <c r="AZ138" i="12"/>
  <c r="AX138" i="12"/>
  <c r="AV138" i="12"/>
  <c r="AR138" i="12"/>
  <c r="AO138" i="12"/>
  <c r="AL138" i="12"/>
  <c r="AI138" i="12"/>
  <c r="AF138" i="12"/>
  <c r="AC138" i="12"/>
  <c r="AB138" i="12"/>
  <c r="AA138" i="12"/>
  <c r="Z138" i="12"/>
  <c r="X138" i="12"/>
  <c r="W138" i="12"/>
  <c r="U138" i="12"/>
  <c r="T138" i="12"/>
  <c r="S138" i="12" s="1"/>
  <c r="R138" i="12"/>
  <c r="Q138" i="12"/>
  <c r="L138" i="12"/>
  <c r="K138" i="12"/>
  <c r="BR137" i="12"/>
  <c r="BP137" i="12"/>
  <c r="BN137" i="12"/>
  <c r="BL137" i="12"/>
  <c r="BJ137" i="12"/>
  <c r="BH137" i="12"/>
  <c r="BF137" i="12"/>
  <c r="BD137" i="12"/>
  <c r="BB137" i="12"/>
  <c r="AZ137" i="12"/>
  <c r="AX137" i="12"/>
  <c r="AV137" i="12"/>
  <c r="AR137" i="12"/>
  <c r="H137" i="12" s="1"/>
  <c r="AO137" i="12"/>
  <c r="AL137" i="12"/>
  <c r="AK137" i="12"/>
  <c r="AI137" i="12" s="1"/>
  <c r="AJ137" i="12"/>
  <c r="AG137" i="12" s="1"/>
  <c r="AC137" i="12"/>
  <c r="Y137" i="12"/>
  <c r="V137" i="12"/>
  <c r="S137" i="12"/>
  <c r="R137" i="12"/>
  <c r="O137" i="12" s="1"/>
  <c r="Q137" i="12"/>
  <c r="J137" i="12"/>
  <c r="I137" i="12"/>
  <c r="BS136" i="12"/>
  <c r="BR136" i="12" s="1"/>
  <c r="BQ136" i="12"/>
  <c r="BP136" i="12" s="1"/>
  <c r="BO136" i="12"/>
  <c r="BN136" i="12" s="1"/>
  <c r="BM136" i="12"/>
  <c r="BL136" i="12" s="1"/>
  <c r="BK136" i="12"/>
  <c r="BJ136" i="12" s="1"/>
  <c r="BI136" i="12"/>
  <c r="BH136" i="12" s="1"/>
  <c r="BG136" i="12"/>
  <c r="BE136" i="12"/>
  <c r="BD136" i="12" s="1"/>
  <c r="BC136" i="12"/>
  <c r="BB136" i="12" s="1"/>
  <c r="BA136" i="12"/>
  <c r="AZ136" i="12" s="1"/>
  <c r="AY136" i="12"/>
  <c r="AX136" i="12" s="1"/>
  <c r="AW136" i="12"/>
  <c r="AV136" i="12"/>
  <c r="AU136" i="12"/>
  <c r="AT136" i="12"/>
  <c r="AS136" i="12"/>
  <c r="AR136" i="12"/>
  <c r="AQ136" i="12"/>
  <c r="AP136" i="12"/>
  <c r="AN136" i="12"/>
  <c r="AM136" i="12"/>
  <c r="AL136" i="12" s="1"/>
  <c r="AK136" i="12"/>
  <c r="AJ136" i="12"/>
  <c r="AI136" i="12" s="1"/>
  <c r="AE136" i="12"/>
  <c r="AD136" i="12"/>
  <c r="Y136" i="12"/>
  <c r="V136" i="12"/>
  <c r="S136" i="12"/>
  <c r="P136" i="12"/>
  <c r="M136" i="12"/>
  <c r="J136" i="12"/>
  <c r="I136" i="12"/>
  <c r="BR135" i="12"/>
  <c r="BP135" i="12"/>
  <c r="BN135" i="12"/>
  <c r="BL135" i="12"/>
  <c r="BJ135" i="12"/>
  <c r="BH135" i="12"/>
  <c r="BF135" i="12"/>
  <c r="BD135" i="12"/>
  <c r="BB135" i="12"/>
  <c r="AZ135" i="12"/>
  <c r="AX135" i="12"/>
  <c r="AV135" i="12"/>
  <c r="AR135" i="12"/>
  <c r="AO135" i="12"/>
  <c r="AL135" i="12"/>
  <c r="AK135" i="12"/>
  <c r="AJ135" i="12"/>
  <c r="AC135" i="12"/>
  <c r="Y135" i="12"/>
  <c r="V135" i="12"/>
  <c r="S135" i="12"/>
  <c r="R135" i="12"/>
  <c r="O135" i="12" s="1"/>
  <c r="Q135" i="12"/>
  <c r="J135" i="12"/>
  <c r="I135" i="12"/>
  <c r="BS134" i="12"/>
  <c r="BR134" i="12" s="1"/>
  <c r="BQ134" i="12"/>
  <c r="BP134" i="12" s="1"/>
  <c r="BO134" i="12"/>
  <c r="BN134" i="12" s="1"/>
  <c r="BM134" i="12"/>
  <c r="BL134" i="12" s="1"/>
  <c r="BK134" i="12"/>
  <c r="BJ134" i="12" s="1"/>
  <c r="BI134" i="12"/>
  <c r="BH134" i="12" s="1"/>
  <c r="BG134" i="12"/>
  <c r="BF134" i="12" s="1"/>
  <c r="BE134" i="12"/>
  <c r="BD134" i="12" s="1"/>
  <c r="BC134" i="12"/>
  <c r="BA134" i="12"/>
  <c r="AZ134" i="12" s="1"/>
  <c r="AY134" i="12"/>
  <c r="AX134" i="12" s="1"/>
  <c r="AW134" i="12"/>
  <c r="AV134" i="12" s="1"/>
  <c r="AU134" i="12"/>
  <c r="I134" i="12" s="1"/>
  <c r="AT134" i="12"/>
  <c r="AS134" i="12"/>
  <c r="AQ134" i="12"/>
  <c r="AP134" i="12"/>
  <c r="AN134" i="12"/>
  <c r="AM134" i="12"/>
  <c r="AE134" i="12"/>
  <c r="AD134" i="12"/>
  <c r="Y134" i="12"/>
  <c r="V134" i="12"/>
  <c r="S134" i="12"/>
  <c r="P134" i="12"/>
  <c r="M134" i="12"/>
  <c r="J134" i="12"/>
  <c r="BR133" i="12"/>
  <c r="BP133" i="12"/>
  <c r="BN133" i="12"/>
  <c r="BL133" i="12"/>
  <c r="BJ133" i="12"/>
  <c r="BH133" i="12"/>
  <c r="BF133" i="12"/>
  <c r="BD133" i="12"/>
  <c r="BB133" i="12"/>
  <c r="AZ133" i="12"/>
  <c r="AX133" i="12"/>
  <c r="AV133" i="12"/>
  <c r="AR133" i="12"/>
  <c r="AO133" i="12"/>
  <c r="AL133" i="12"/>
  <c r="AK133" i="12"/>
  <c r="AH133" i="12" s="1"/>
  <c r="AJ133" i="12"/>
  <c r="AC133" i="12"/>
  <c r="Y133" i="12"/>
  <c r="V133" i="12"/>
  <c r="S133" i="12"/>
  <c r="R133" i="12"/>
  <c r="O133" i="12" s="1"/>
  <c r="Q133" i="12"/>
  <c r="J133" i="12"/>
  <c r="I133" i="12"/>
  <c r="BS132" i="12"/>
  <c r="BQ132" i="12"/>
  <c r="BO132" i="12"/>
  <c r="BN132" i="12" s="1"/>
  <c r="BM132" i="12"/>
  <c r="BL132" i="12"/>
  <c r="BK132" i="12"/>
  <c r="BJ132" i="12" s="1"/>
  <c r="BI132" i="12"/>
  <c r="BH132" i="12" s="1"/>
  <c r="BG132" i="12"/>
  <c r="BF132" i="12"/>
  <c r="BE132" i="12"/>
  <c r="BD132" i="12"/>
  <c r="BC132" i="12"/>
  <c r="BB132" i="12" s="1"/>
  <c r="BA132" i="12"/>
  <c r="AZ132" i="12" s="1"/>
  <c r="AY132" i="12"/>
  <c r="AX132" i="12" s="1"/>
  <c r="AW132" i="12"/>
  <c r="AV132" i="12" s="1"/>
  <c r="AU132" i="12"/>
  <c r="AT132" i="12"/>
  <c r="AS132" i="12"/>
  <c r="AQ132" i="12"/>
  <c r="AP132" i="12"/>
  <c r="AO132" i="12" s="1"/>
  <c r="AN132" i="12"/>
  <c r="AM132" i="12"/>
  <c r="AK132" i="12"/>
  <c r="AE132" i="12"/>
  <c r="AD132" i="12"/>
  <c r="AC132" i="12"/>
  <c r="Y132" i="12"/>
  <c r="V132" i="12"/>
  <c r="S132" i="12"/>
  <c r="P132" i="12"/>
  <c r="M132" i="12"/>
  <c r="J132" i="12"/>
  <c r="I132" i="12"/>
  <c r="BR131" i="12"/>
  <c r="H131" i="12" s="1"/>
  <c r="BP131" i="12"/>
  <c r="BN131" i="12"/>
  <c r="BL131" i="12"/>
  <c r="BJ131" i="12"/>
  <c r="BH131" i="12"/>
  <c r="BF131" i="12"/>
  <c r="BD131" i="12"/>
  <c r="BB131" i="12"/>
  <c r="AZ131" i="12"/>
  <c r="AX131" i="12"/>
  <c r="AV131" i="12"/>
  <c r="AR131" i="12"/>
  <c r="AO131" i="12"/>
  <c r="AL131" i="12"/>
  <c r="AK131" i="12"/>
  <c r="AJ131" i="12"/>
  <c r="AC131" i="12"/>
  <c r="Y131" i="12"/>
  <c r="V131" i="12"/>
  <c r="S131" i="12"/>
  <c r="R131" i="12"/>
  <c r="Q131" i="12"/>
  <c r="O131" i="12"/>
  <c r="N131" i="12"/>
  <c r="M131" i="12" s="1"/>
  <c r="J131" i="12"/>
  <c r="C131" i="12" s="1"/>
  <c r="I131" i="12"/>
  <c r="BS130" i="12"/>
  <c r="BR130" i="12" s="1"/>
  <c r="BQ130" i="12"/>
  <c r="BP130" i="12" s="1"/>
  <c r="BO130" i="12"/>
  <c r="BN130" i="12" s="1"/>
  <c r="BM130" i="12"/>
  <c r="BK130" i="12"/>
  <c r="BI130" i="12"/>
  <c r="BH130" i="12" s="1"/>
  <c r="BG130" i="12"/>
  <c r="BF130" i="12" s="1"/>
  <c r="BE130" i="12"/>
  <c r="BC130" i="12"/>
  <c r="BB130" i="12" s="1"/>
  <c r="BA130" i="12"/>
  <c r="AZ130" i="12" s="1"/>
  <c r="AY130" i="12"/>
  <c r="AX130" i="12" s="1"/>
  <c r="AW130" i="12"/>
  <c r="AU130" i="12"/>
  <c r="AT130" i="12"/>
  <c r="AS130" i="12"/>
  <c r="AQ130" i="12"/>
  <c r="AP130" i="12"/>
  <c r="AN130" i="12"/>
  <c r="AM130" i="12"/>
  <c r="AE130" i="12"/>
  <c r="AE129" i="12" s="1"/>
  <c r="AD130" i="12"/>
  <c r="Y130" i="12"/>
  <c r="V130" i="12"/>
  <c r="S130" i="12"/>
  <c r="P130" i="12"/>
  <c r="M130" i="12"/>
  <c r="J130" i="12"/>
  <c r="I130" i="12"/>
  <c r="AT129" i="12"/>
  <c r="AM129" i="12"/>
  <c r="BR128" i="12"/>
  <c r="BP128" i="12"/>
  <c r="BN128" i="12"/>
  <c r="BL128" i="12"/>
  <c r="BJ128" i="12"/>
  <c r="BH128" i="12"/>
  <c r="BF128" i="12"/>
  <c r="BD128" i="12"/>
  <c r="BB128" i="12"/>
  <c r="AZ128" i="12"/>
  <c r="AX128" i="12"/>
  <c r="AV128" i="12"/>
  <c r="AR128" i="12"/>
  <c r="AO128" i="12"/>
  <c r="AL128" i="12"/>
  <c r="AK128" i="12"/>
  <c r="AH128" i="12" s="1"/>
  <c r="AJ128" i="12"/>
  <c r="AG128" i="12" s="1"/>
  <c r="AC128" i="12"/>
  <c r="Y128" i="12"/>
  <c r="V128" i="12"/>
  <c r="S128" i="12"/>
  <c r="R128" i="12"/>
  <c r="O128" i="12" s="1"/>
  <c r="Q128" i="12"/>
  <c r="P128" i="12" s="1"/>
  <c r="J128" i="12"/>
  <c r="I128" i="12"/>
  <c r="H128" i="12"/>
  <c r="CN127" i="12"/>
  <c r="CM127" i="12"/>
  <c r="CL127" i="12"/>
  <c r="CK127" i="12"/>
  <c r="CJ127" i="12"/>
  <c r="BR127" i="12"/>
  <c r="BP127" i="12"/>
  <c r="BN127" i="12"/>
  <c r="BL127" i="12"/>
  <c r="BJ127" i="12"/>
  <c r="BH127" i="12"/>
  <c r="BF127" i="12"/>
  <c r="BD127" i="12"/>
  <c r="BB127" i="12"/>
  <c r="AZ127" i="12"/>
  <c r="AX127" i="12"/>
  <c r="AV127" i="12"/>
  <c r="AR127" i="12"/>
  <c r="AO127" i="12"/>
  <c r="AL127" i="12"/>
  <c r="AI127" i="12"/>
  <c r="AF127" i="12"/>
  <c r="AD127" i="12"/>
  <c r="AC127" i="12" s="1"/>
  <c r="Y127" i="12"/>
  <c r="V127" i="12"/>
  <c r="S127" i="12"/>
  <c r="P127" i="12"/>
  <c r="M127" i="12"/>
  <c r="J127" i="12"/>
  <c r="I127" i="12"/>
  <c r="BR126" i="12"/>
  <c r="BP126" i="12"/>
  <c r="G126" i="12" s="1"/>
  <c r="BN126" i="12"/>
  <c r="BL126" i="12"/>
  <c r="BJ126" i="12"/>
  <c r="BH126" i="12"/>
  <c r="BF126" i="12"/>
  <c r="BD126" i="12"/>
  <c r="BB126" i="12"/>
  <c r="AZ126" i="12"/>
  <c r="AX126" i="12"/>
  <c r="AV126" i="12"/>
  <c r="AR126" i="12"/>
  <c r="AO126" i="12"/>
  <c r="AL126" i="12"/>
  <c r="AK126" i="12"/>
  <c r="AJ126" i="12"/>
  <c r="AG126" i="12" s="1"/>
  <c r="AF126" i="12" s="1"/>
  <c r="AI126" i="12"/>
  <c r="AH126" i="12"/>
  <c r="CN126" i="12" s="1"/>
  <c r="AC126" i="12"/>
  <c r="Y126" i="12"/>
  <c r="V126" i="12"/>
  <c r="S126" i="12"/>
  <c r="R126" i="12"/>
  <c r="O126" i="12" s="1"/>
  <c r="Q126" i="12"/>
  <c r="N126" i="12" s="1"/>
  <c r="J126" i="12"/>
  <c r="I126" i="12"/>
  <c r="CN125" i="12"/>
  <c r="CM125" i="12"/>
  <c r="CL125" i="12"/>
  <c r="CK125" i="12"/>
  <c r="CJ125" i="12"/>
  <c r="BR125" i="12"/>
  <c r="BP125" i="12"/>
  <c r="BN125" i="12"/>
  <c r="BL125" i="12"/>
  <c r="BJ125" i="12"/>
  <c r="BH125" i="12"/>
  <c r="BF125" i="12"/>
  <c r="BD125" i="12"/>
  <c r="BB125" i="12"/>
  <c r="AZ125" i="12"/>
  <c r="AX125" i="12"/>
  <c r="AV125" i="12"/>
  <c r="AR125" i="12"/>
  <c r="AO125" i="12"/>
  <c r="AL125" i="12"/>
  <c r="AI125" i="12"/>
  <c r="AF125" i="12"/>
  <c r="AD125" i="12"/>
  <c r="AC125" i="12"/>
  <c r="Y125" i="12"/>
  <c r="H125" i="12" s="1"/>
  <c r="V125" i="12"/>
  <c r="S125" i="12"/>
  <c r="P125" i="12"/>
  <c r="M125" i="12"/>
  <c r="J125" i="12"/>
  <c r="I125" i="12"/>
  <c r="BR124" i="12"/>
  <c r="BP124" i="12"/>
  <c r="BN124" i="12"/>
  <c r="BL124" i="12"/>
  <c r="BJ124" i="12"/>
  <c r="BH124" i="12"/>
  <c r="BF124" i="12"/>
  <c r="BD124" i="12"/>
  <c r="BB124" i="12"/>
  <c r="AZ124" i="12"/>
  <c r="AX124" i="12"/>
  <c r="AV124" i="12"/>
  <c r="AR124" i="12"/>
  <c r="AO124" i="12"/>
  <c r="AL124" i="12"/>
  <c r="AK124" i="12"/>
  <c r="AH124" i="12" s="1"/>
  <c r="CN124" i="12" s="1"/>
  <c r="AJ124" i="12"/>
  <c r="AG124" i="12" s="1"/>
  <c r="AC124" i="12"/>
  <c r="Y124" i="12"/>
  <c r="V124" i="12"/>
  <c r="G124" i="12" s="1"/>
  <c r="S124" i="12"/>
  <c r="R124" i="12"/>
  <c r="Q124" i="12"/>
  <c r="N124" i="12" s="1"/>
  <c r="J124" i="12"/>
  <c r="I124" i="12"/>
  <c r="CN123" i="12"/>
  <c r="CM123" i="12"/>
  <c r="CL123" i="12"/>
  <c r="CK123" i="12"/>
  <c r="CJ123" i="12"/>
  <c r="BR123" i="12"/>
  <c r="BP123" i="12"/>
  <c r="BN123" i="12"/>
  <c r="BL123" i="12"/>
  <c r="BJ123" i="12"/>
  <c r="BH123" i="12"/>
  <c r="BF123" i="12"/>
  <c r="BD123" i="12"/>
  <c r="BB123" i="12"/>
  <c r="AZ123" i="12"/>
  <c r="AX123" i="12"/>
  <c r="AV123" i="12"/>
  <c r="AR123" i="12"/>
  <c r="H123" i="12" s="1"/>
  <c r="AO123" i="12"/>
  <c r="AL123" i="12"/>
  <c r="AI123" i="12"/>
  <c r="AF123" i="12"/>
  <c r="AD123" i="12"/>
  <c r="Y123" i="12"/>
  <c r="V123" i="12"/>
  <c r="S123" i="12"/>
  <c r="F123" i="12" s="1"/>
  <c r="P123" i="12"/>
  <c r="M123" i="12"/>
  <c r="J123" i="12"/>
  <c r="I123" i="12"/>
  <c r="BS122" i="12"/>
  <c r="BR122" i="12"/>
  <c r="BQ122" i="12"/>
  <c r="BP122" i="12" s="1"/>
  <c r="BO122" i="12"/>
  <c r="BN122" i="12" s="1"/>
  <c r="BM122" i="12"/>
  <c r="BL122" i="12" s="1"/>
  <c r="BK122" i="12"/>
  <c r="BJ122" i="12" s="1"/>
  <c r="BI122" i="12"/>
  <c r="BH122" i="12" s="1"/>
  <c r="BG122" i="12"/>
  <c r="BF122" i="12" s="1"/>
  <c r="BE122" i="12"/>
  <c r="BD122" i="12" s="1"/>
  <c r="BC122" i="12"/>
  <c r="BB122" i="12" s="1"/>
  <c r="BA122" i="12"/>
  <c r="AZ122" i="12" s="1"/>
  <c r="AY122" i="12"/>
  <c r="AX122" i="12" s="1"/>
  <c r="AW122" i="12"/>
  <c r="AV122" i="12" s="1"/>
  <c r="AU122" i="12"/>
  <c r="I122" i="12" s="1"/>
  <c r="AT122" i="12"/>
  <c r="AS122" i="12"/>
  <c r="AQ122" i="12"/>
  <c r="AP122" i="12"/>
  <c r="AO122" i="12" s="1"/>
  <c r="AN122" i="12"/>
  <c r="AM122" i="12"/>
  <c r="AL122" i="12" s="1"/>
  <c r="AK122" i="12"/>
  <c r="AI122" i="12" s="1"/>
  <c r="AJ122" i="12"/>
  <c r="AH122" i="12"/>
  <c r="AG122" i="12"/>
  <c r="AE122" i="12"/>
  <c r="CJ122" i="12" s="1"/>
  <c r="Y122" i="12"/>
  <c r="V122" i="12"/>
  <c r="S122" i="12"/>
  <c r="P122" i="12"/>
  <c r="M122" i="12"/>
  <c r="J122" i="12"/>
  <c r="BR121" i="12"/>
  <c r="BP121" i="12"/>
  <c r="BN121" i="12"/>
  <c r="BL121" i="12"/>
  <c r="BJ121" i="12"/>
  <c r="BH121" i="12"/>
  <c r="BF121" i="12"/>
  <c r="BD121" i="12"/>
  <c r="BB121" i="12"/>
  <c r="AZ121" i="12"/>
  <c r="AX121" i="12"/>
  <c r="AV121" i="12"/>
  <c r="AR121" i="12"/>
  <c r="AO121" i="12"/>
  <c r="AL121" i="12"/>
  <c r="AI121" i="12"/>
  <c r="AF121" i="12"/>
  <c r="AC121" i="12"/>
  <c r="Y121" i="12"/>
  <c r="V121" i="12"/>
  <c r="S121" i="12"/>
  <c r="R121" i="12"/>
  <c r="Q121" i="12"/>
  <c r="N121" i="12" s="1"/>
  <c r="BU121" i="12" s="1"/>
  <c r="J121" i="12"/>
  <c r="I121" i="12"/>
  <c r="BR120" i="12"/>
  <c r="BP120" i="12"/>
  <c r="BN120" i="12"/>
  <c r="BL120" i="12"/>
  <c r="BJ120" i="12"/>
  <c r="BH120" i="12"/>
  <c r="BF120" i="12"/>
  <c r="BD120" i="12"/>
  <c r="BB120" i="12"/>
  <c r="AZ120" i="12"/>
  <c r="AX120" i="12"/>
  <c r="AV120" i="12"/>
  <c r="AR120" i="12"/>
  <c r="AO120" i="12"/>
  <c r="AL120" i="12"/>
  <c r="AI120" i="12"/>
  <c r="AF120" i="12"/>
  <c r="AC120" i="12"/>
  <c r="AB120" i="12"/>
  <c r="AA120" i="12"/>
  <c r="AA115" i="12" s="1"/>
  <c r="Z120" i="12"/>
  <c r="X120" i="12"/>
  <c r="W120" i="12"/>
  <c r="U120" i="12"/>
  <c r="U115" i="12" s="1"/>
  <c r="T120" i="12"/>
  <c r="Q120" i="12"/>
  <c r="N120" i="12"/>
  <c r="L120" i="12"/>
  <c r="L115" i="12" s="1"/>
  <c r="K120" i="12"/>
  <c r="BR119" i="12"/>
  <c r="BP119" i="12"/>
  <c r="BN119" i="12"/>
  <c r="BL119" i="12"/>
  <c r="BJ119" i="12"/>
  <c r="BH119" i="12"/>
  <c r="BF119" i="12"/>
  <c r="BD119" i="12"/>
  <c r="BB119" i="12"/>
  <c r="AZ119" i="12"/>
  <c r="AX119" i="12"/>
  <c r="AV119" i="12"/>
  <c r="AR119" i="12"/>
  <c r="H119" i="12" s="1"/>
  <c r="AO119" i="12"/>
  <c r="AL119" i="12"/>
  <c r="AK119" i="12"/>
  <c r="AJ119" i="12"/>
  <c r="AG119" i="12" s="1"/>
  <c r="CE119" i="12" s="1"/>
  <c r="AC119" i="12"/>
  <c r="Y119" i="12"/>
  <c r="V119" i="12"/>
  <c r="G119" i="12" s="1"/>
  <c r="S119" i="12"/>
  <c r="R119" i="12"/>
  <c r="O119" i="12" s="1"/>
  <c r="Q119" i="12"/>
  <c r="N119" i="12"/>
  <c r="J119" i="12"/>
  <c r="I119" i="12"/>
  <c r="BS118" i="12"/>
  <c r="BR118" i="12" s="1"/>
  <c r="BQ118" i="12"/>
  <c r="BP118" i="12" s="1"/>
  <c r="BO118" i="12"/>
  <c r="BN118" i="12" s="1"/>
  <c r="BM118" i="12"/>
  <c r="BL118" i="12"/>
  <c r="BK118" i="12"/>
  <c r="BJ118" i="12"/>
  <c r="BI118" i="12"/>
  <c r="BH118" i="12"/>
  <c r="BG118" i="12"/>
  <c r="BF118" i="12" s="1"/>
  <c r="BE118" i="12"/>
  <c r="BD118" i="12"/>
  <c r="BC118" i="12"/>
  <c r="BB118" i="12" s="1"/>
  <c r="BA118" i="12"/>
  <c r="AZ118" i="12" s="1"/>
  <c r="AY118" i="12"/>
  <c r="AX118" i="12" s="1"/>
  <c r="AW118" i="12"/>
  <c r="AV118" i="12" s="1"/>
  <c r="AU118" i="12"/>
  <c r="I118" i="12" s="1"/>
  <c r="AT118" i="12"/>
  <c r="AS118" i="12"/>
  <c r="AQ118" i="12"/>
  <c r="AP118" i="12"/>
  <c r="AN118" i="12"/>
  <c r="AM118" i="12"/>
  <c r="AL118" i="12" s="1"/>
  <c r="AE118" i="12"/>
  <c r="AD118" i="12"/>
  <c r="Y118" i="12"/>
  <c r="V118" i="12"/>
  <c r="S118" i="12"/>
  <c r="F118" i="12" s="1"/>
  <c r="P118" i="12"/>
  <c r="M118" i="12"/>
  <c r="J118" i="12"/>
  <c r="BR117" i="12"/>
  <c r="BP117" i="12"/>
  <c r="BN117" i="12"/>
  <c r="BL117" i="12"/>
  <c r="BJ117" i="12"/>
  <c r="BH117" i="12"/>
  <c r="BF117" i="12"/>
  <c r="BD117" i="12"/>
  <c r="BB117" i="12"/>
  <c r="AZ117" i="12"/>
  <c r="AX117" i="12"/>
  <c r="AV117" i="12"/>
  <c r="AR117" i="12"/>
  <c r="AO117" i="12"/>
  <c r="AL117" i="12"/>
  <c r="AK117" i="12"/>
  <c r="AJ117" i="12"/>
  <c r="AG117" i="12" s="1"/>
  <c r="AC117" i="12"/>
  <c r="Y117" i="12"/>
  <c r="V117" i="12"/>
  <c r="S117" i="12"/>
  <c r="R117" i="12"/>
  <c r="O117" i="12" s="1"/>
  <c r="Q117" i="12"/>
  <c r="J117" i="12"/>
  <c r="C117" i="12" s="1"/>
  <c r="I117" i="12"/>
  <c r="BS116" i="12"/>
  <c r="BQ116" i="12"/>
  <c r="BO116" i="12"/>
  <c r="BN116" i="12" s="1"/>
  <c r="BM116" i="12"/>
  <c r="BL116" i="12"/>
  <c r="BK116" i="12"/>
  <c r="BI116" i="12"/>
  <c r="BG116" i="12"/>
  <c r="BF116" i="12"/>
  <c r="BE116" i="12"/>
  <c r="BD116" i="12" s="1"/>
  <c r="BC116" i="12"/>
  <c r="BA116" i="12"/>
  <c r="AY116" i="12"/>
  <c r="AX116" i="12" s="1"/>
  <c r="AW116" i="12"/>
  <c r="AV116" i="12" s="1"/>
  <c r="AU116" i="12"/>
  <c r="AT116" i="12"/>
  <c r="AS116" i="12"/>
  <c r="AQ116" i="12"/>
  <c r="AQ115" i="12" s="1"/>
  <c r="AP116" i="12"/>
  <c r="AN116" i="12"/>
  <c r="AM116" i="12"/>
  <c r="AE116" i="12"/>
  <c r="AD116" i="12"/>
  <c r="Y116" i="12"/>
  <c r="V116" i="12"/>
  <c r="S116" i="12"/>
  <c r="P116" i="12"/>
  <c r="M116" i="12"/>
  <c r="J116" i="12"/>
  <c r="BO115" i="12"/>
  <c r="BN115" i="12"/>
  <c r="BM115" i="12"/>
  <c r="BL115" i="12" s="1"/>
  <c r="BG115" i="12"/>
  <c r="BF115" i="12"/>
  <c r="BE115" i="12"/>
  <c r="BD115" i="12" s="1"/>
  <c r="AY115" i="12"/>
  <c r="AX115" i="12" s="1"/>
  <c r="AT115" i="12"/>
  <c r="Z115" i="12"/>
  <c r="W115" i="12"/>
  <c r="T115" i="12"/>
  <c r="Q115" i="12"/>
  <c r="K115" i="12"/>
  <c r="BR114" i="12"/>
  <c r="BP114" i="12"/>
  <c r="BN114" i="12"/>
  <c r="BL114" i="12"/>
  <c r="BJ114" i="12"/>
  <c r="BH114" i="12"/>
  <c r="BF114" i="12"/>
  <c r="H114" i="12" s="1"/>
  <c r="BD114" i="12"/>
  <c r="BB114" i="12"/>
  <c r="AZ114" i="12"/>
  <c r="AX114" i="12"/>
  <c r="AV114" i="12"/>
  <c r="AR114" i="12"/>
  <c r="AO114" i="12"/>
  <c r="AL114" i="12"/>
  <c r="F114" i="12" s="1"/>
  <c r="AI114" i="12"/>
  <c r="AF114" i="12"/>
  <c r="AC114" i="12"/>
  <c r="Y114" i="12"/>
  <c r="V114" i="12"/>
  <c r="S114" i="12"/>
  <c r="R114" i="12"/>
  <c r="Q114" i="12"/>
  <c r="Q113" i="12" s="1"/>
  <c r="Q108" i="12" s="1"/>
  <c r="J114" i="12"/>
  <c r="I114" i="12"/>
  <c r="BR113" i="12"/>
  <c r="BP113" i="12"/>
  <c r="BN113" i="12"/>
  <c r="BL113" i="12"/>
  <c r="BJ113" i="12"/>
  <c r="BH113" i="12"/>
  <c r="BF113" i="12"/>
  <c r="BD113" i="12"/>
  <c r="BB113" i="12"/>
  <c r="AZ113" i="12"/>
  <c r="AX113" i="12"/>
  <c r="AV113" i="12"/>
  <c r="AR113" i="12"/>
  <c r="AO113" i="12"/>
  <c r="AL113" i="12"/>
  <c r="AI113" i="12"/>
  <c r="AF113" i="12"/>
  <c r="AC113" i="12"/>
  <c r="AB113" i="12"/>
  <c r="AA113" i="12"/>
  <c r="AA108" i="12" s="1"/>
  <c r="Z113" i="12"/>
  <c r="X113" i="12"/>
  <c r="X108" i="12" s="1"/>
  <c r="W113" i="12"/>
  <c r="U113" i="12"/>
  <c r="U108" i="12" s="1"/>
  <c r="T113" i="12"/>
  <c r="L113" i="12"/>
  <c r="L108" i="12" s="1"/>
  <c r="K113" i="12"/>
  <c r="BR112" i="12"/>
  <c r="BP112" i="12"/>
  <c r="BN112" i="12"/>
  <c r="BL112" i="12"/>
  <c r="BJ112" i="12"/>
  <c r="BH112" i="12"/>
  <c r="BF112" i="12"/>
  <c r="BD112" i="12"/>
  <c r="BB112" i="12"/>
  <c r="AZ112" i="12"/>
  <c r="AX112" i="12"/>
  <c r="AV112" i="12"/>
  <c r="AR112" i="12"/>
  <c r="AO112" i="12"/>
  <c r="G112" i="12" s="1"/>
  <c r="AL112" i="12"/>
  <c r="AK112" i="12"/>
  <c r="AH112" i="12" s="1"/>
  <c r="AJ112" i="12"/>
  <c r="AC112" i="12"/>
  <c r="Y112" i="12"/>
  <c r="V112" i="12"/>
  <c r="S112" i="12"/>
  <c r="R112" i="12"/>
  <c r="O112" i="12" s="1"/>
  <c r="Q112" i="12"/>
  <c r="J112" i="12"/>
  <c r="I112" i="12"/>
  <c r="BS111" i="12"/>
  <c r="BQ111" i="12"/>
  <c r="BP111" i="12" s="1"/>
  <c r="BO111" i="12"/>
  <c r="BN111" i="12" s="1"/>
  <c r="BM111" i="12"/>
  <c r="BL111" i="12" s="1"/>
  <c r="BK111" i="12"/>
  <c r="BJ111" i="12" s="1"/>
  <c r="BI111" i="12"/>
  <c r="BH111" i="12" s="1"/>
  <c r="BG111" i="12"/>
  <c r="BF111" i="12" s="1"/>
  <c r="BE111" i="12"/>
  <c r="BD111" i="12" s="1"/>
  <c r="BC111" i="12"/>
  <c r="BA111" i="12"/>
  <c r="AZ111" i="12"/>
  <c r="AY111" i="12"/>
  <c r="AX111" i="12" s="1"/>
  <c r="AW111" i="12"/>
  <c r="AU111" i="12"/>
  <c r="AT111" i="12"/>
  <c r="AS111" i="12"/>
  <c r="AQ111" i="12"/>
  <c r="AP111" i="12"/>
  <c r="AN111" i="12"/>
  <c r="AM111" i="12"/>
  <c r="AK111" i="12"/>
  <c r="AH111" i="12"/>
  <c r="AE111" i="12"/>
  <c r="AD111" i="12"/>
  <c r="Y111" i="12"/>
  <c r="V111" i="12"/>
  <c r="S111" i="12"/>
  <c r="P111" i="12"/>
  <c r="M111" i="12"/>
  <c r="J111" i="12"/>
  <c r="BR110" i="12"/>
  <c r="BP110" i="12"/>
  <c r="BN110" i="12"/>
  <c r="BL110" i="12"/>
  <c r="BJ110" i="12"/>
  <c r="BH110" i="12"/>
  <c r="BF110" i="12"/>
  <c r="H110" i="12" s="1"/>
  <c r="BD110" i="12"/>
  <c r="BB110" i="12"/>
  <c r="AZ110" i="12"/>
  <c r="AX110" i="12"/>
  <c r="AV110" i="12"/>
  <c r="AR110" i="12"/>
  <c r="AO110" i="12"/>
  <c r="AL110" i="12"/>
  <c r="F110" i="12" s="1"/>
  <c r="AK110" i="12"/>
  <c r="AH110" i="12" s="1"/>
  <c r="AJ110" i="12"/>
  <c r="AG110" i="12" s="1"/>
  <c r="CI110" i="12" s="1"/>
  <c r="AC110" i="12"/>
  <c r="Y110" i="12"/>
  <c r="V110" i="12"/>
  <c r="S110" i="12"/>
  <c r="R110" i="12"/>
  <c r="Q110" i="12"/>
  <c r="N110" i="12"/>
  <c r="J110" i="12"/>
  <c r="I110" i="12"/>
  <c r="BS109" i="12"/>
  <c r="BR109" i="12"/>
  <c r="BQ109" i="12"/>
  <c r="BP109" i="12" s="1"/>
  <c r="BO109" i="12"/>
  <c r="BN109" i="12" s="1"/>
  <c r="BM109" i="12"/>
  <c r="BL109" i="12" s="1"/>
  <c r="BK109" i="12"/>
  <c r="BJ109" i="12" s="1"/>
  <c r="BI109" i="12"/>
  <c r="BG109" i="12"/>
  <c r="BG108" i="12" s="1"/>
  <c r="BF108" i="12" s="1"/>
  <c r="BE109" i="12"/>
  <c r="BD109" i="12"/>
  <c r="BC109" i="12"/>
  <c r="BB109" i="12"/>
  <c r="BA109" i="12"/>
  <c r="AZ109" i="12"/>
  <c r="AY109" i="12"/>
  <c r="AX109" i="12" s="1"/>
  <c r="AW109" i="12"/>
  <c r="AV109" i="12"/>
  <c r="AU109" i="12"/>
  <c r="I109" i="12" s="1"/>
  <c r="AT109" i="12"/>
  <c r="AS109" i="12"/>
  <c r="AQ109" i="12"/>
  <c r="AN109" i="12"/>
  <c r="AL109" i="12" s="1"/>
  <c r="AK109" i="12"/>
  <c r="AJ109" i="12"/>
  <c r="AH109" i="12"/>
  <c r="CK109" i="12" s="1"/>
  <c r="AE109" i="12"/>
  <c r="AD109" i="12"/>
  <c r="Y109" i="12"/>
  <c r="V109" i="12"/>
  <c r="S109" i="12"/>
  <c r="P109" i="12"/>
  <c r="M109" i="12"/>
  <c r="J109" i="12"/>
  <c r="BQ108" i="12"/>
  <c r="BP108" i="12" s="1"/>
  <c r="BO108" i="12"/>
  <c r="BK108" i="12"/>
  <c r="BJ108" i="12"/>
  <c r="BA108" i="12"/>
  <c r="AZ108" i="12" s="1"/>
  <c r="AS108" i="12"/>
  <c r="AP108" i="12"/>
  <c r="AM108" i="12"/>
  <c r="AK108" i="12"/>
  <c r="AE108" i="12"/>
  <c r="Z108" i="12"/>
  <c r="T108" i="12"/>
  <c r="S108" i="12" s="1"/>
  <c r="BR107" i="12"/>
  <c r="BP107" i="12"/>
  <c r="BN107" i="12"/>
  <c r="BL107" i="12"/>
  <c r="BJ107" i="12"/>
  <c r="BH107" i="12"/>
  <c r="BF107" i="12"/>
  <c r="BD107" i="12"/>
  <c r="BB107" i="12"/>
  <c r="AZ107" i="12"/>
  <c r="AX107" i="12"/>
  <c r="AV107" i="12"/>
  <c r="AR107" i="12"/>
  <c r="AO107" i="12"/>
  <c r="AL107" i="12"/>
  <c r="AI107" i="12"/>
  <c r="AF107" i="12"/>
  <c r="AC107" i="12"/>
  <c r="Y107" i="12"/>
  <c r="V107" i="12"/>
  <c r="S107" i="12"/>
  <c r="R107" i="12"/>
  <c r="Q107" i="12"/>
  <c r="J107" i="12"/>
  <c r="I107" i="12"/>
  <c r="BR106" i="12"/>
  <c r="BP106" i="12"/>
  <c r="BN106" i="12"/>
  <c r="BL106" i="12"/>
  <c r="BJ106" i="12"/>
  <c r="BH106" i="12"/>
  <c r="BF106" i="12"/>
  <c r="BD106" i="12"/>
  <c r="BB106" i="12"/>
  <c r="AZ106" i="12"/>
  <c r="AX106" i="12"/>
  <c r="AV106" i="12"/>
  <c r="AR106" i="12"/>
  <c r="AO106" i="12"/>
  <c r="AL106" i="12"/>
  <c r="AI106" i="12"/>
  <c r="AF106" i="12"/>
  <c r="AC106" i="12"/>
  <c r="AB106" i="12"/>
  <c r="AA106" i="12"/>
  <c r="AA97" i="12" s="1"/>
  <c r="Z106" i="12"/>
  <c r="Z97" i="12" s="1"/>
  <c r="Y97" i="12" s="1"/>
  <c r="X106" i="12"/>
  <c r="W106" i="12"/>
  <c r="U106" i="12"/>
  <c r="T106" i="12"/>
  <c r="L106" i="12"/>
  <c r="L97" i="12" s="1"/>
  <c r="K106" i="12"/>
  <c r="BR105" i="12"/>
  <c r="H105" i="12" s="1"/>
  <c r="BP105" i="12"/>
  <c r="BN105" i="12"/>
  <c r="BL105" i="12"/>
  <c r="BJ105" i="12"/>
  <c r="BH105" i="12"/>
  <c r="BF105" i="12"/>
  <c r="BD105" i="12"/>
  <c r="BB105" i="12"/>
  <c r="AZ105" i="12"/>
  <c r="AX105" i="12"/>
  <c r="AV105" i="12"/>
  <c r="AR105" i="12"/>
  <c r="AO105" i="12"/>
  <c r="AL105" i="12"/>
  <c r="AK105" i="12"/>
  <c r="AJ105" i="12"/>
  <c r="AG105" i="12" s="1"/>
  <c r="AG104" i="12" s="1"/>
  <c r="AI105" i="12"/>
  <c r="AC105" i="12"/>
  <c r="Y105" i="12"/>
  <c r="V105" i="12"/>
  <c r="S105" i="12"/>
  <c r="P105" i="12"/>
  <c r="O105" i="12"/>
  <c r="N105" i="12"/>
  <c r="M105" i="12" s="1"/>
  <c r="J105" i="12"/>
  <c r="I105" i="12"/>
  <c r="BS104" i="12"/>
  <c r="BR104" i="12" s="1"/>
  <c r="BQ104" i="12"/>
  <c r="BP104" i="12" s="1"/>
  <c r="BO104" i="12"/>
  <c r="BN104" i="12" s="1"/>
  <c r="BM104" i="12"/>
  <c r="BL104" i="12" s="1"/>
  <c r="BK104" i="12"/>
  <c r="BJ104" i="12" s="1"/>
  <c r="BI104" i="12"/>
  <c r="BH104" i="12"/>
  <c r="BG104" i="12"/>
  <c r="BF104" i="12" s="1"/>
  <c r="BE104" i="12"/>
  <c r="BD104" i="12" s="1"/>
  <c r="BC104" i="12"/>
  <c r="BB104" i="12" s="1"/>
  <c r="BA104" i="12"/>
  <c r="AZ104" i="12" s="1"/>
  <c r="AY104" i="12"/>
  <c r="AX104" i="12" s="1"/>
  <c r="AW104" i="12"/>
  <c r="AV104" i="12" s="1"/>
  <c r="AU104" i="12"/>
  <c r="I104" i="12" s="1"/>
  <c r="AT104" i="12"/>
  <c r="AS104" i="12"/>
  <c r="AQ104" i="12"/>
  <c r="AQ97" i="12" s="1"/>
  <c r="AP104" i="12"/>
  <c r="AO104" i="12" s="1"/>
  <c r="AN104" i="12"/>
  <c r="AM104" i="12"/>
  <c r="AJ104" i="12"/>
  <c r="AE104" i="12"/>
  <c r="AD104" i="12"/>
  <c r="Y104" i="12"/>
  <c r="V104" i="12"/>
  <c r="S104" i="12"/>
  <c r="P104" i="12"/>
  <c r="M104" i="12"/>
  <c r="J104" i="12"/>
  <c r="BR103" i="12"/>
  <c r="BP103" i="12"/>
  <c r="BN103" i="12"/>
  <c r="BL103" i="12"/>
  <c r="BJ103" i="12"/>
  <c r="BH103" i="12"/>
  <c r="BF103" i="12"/>
  <c r="BD103" i="12"/>
  <c r="BB103" i="12"/>
  <c r="AZ103" i="12"/>
  <c r="AX103" i="12"/>
  <c r="AV103" i="12"/>
  <c r="AR103" i="12"/>
  <c r="AO103" i="12"/>
  <c r="AL103" i="12"/>
  <c r="AK103" i="12"/>
  <c r="AJ103" i="12"/>
  <c r="AG103" i="12"/>
  <c r="CI103" i="12" s="1"/>
  <c r="AC103" i="12"/>
  <c r="Y103" i="12"/>
  <c r="V103" i="12"/>
  <c r="S103" i="12"/>
  <c r="R103" i="12"/>
  <c r="O103" i="12" s="1"/>
  <c r="Q103" i="12"/>
  <c r="J103" i="12"/>
  <c r="I103" i="12"/>
  <c r="BS102" i="12"/>
  <c r="BR102" i="12" s="1"/>
  <c r="BQ102" i="12"/>
  <c r="BP102" i="12" s="1"/>
  <c r="BO102" i="12"/>
  <c r="BN102" i="12" s="1"/>
  <c r="BM102" i="12"/>
  <c r="BL102" i="12" s="1"/>
  <c r="BK102" i="12"/>
  <c r="BJ102" i="12" s="1"/>
  <c r="BI102" i="12"/>
  <c r="BH102" i="12" s="1"/>
  <c r="BG102" i="12"/>
  <c r="BF102" i="12"/>
  <c r="BE102" i="12"/>
  <c r="BD102" i="12" s="1"/>
  <c r="BC102" i="12"/>
  <c r="BB102" i="12" s="1"/>
  <c r="BA102" i="12"/>
  <c r="AZ102" i="12"/>
  <c r="AY102" i="12"/>
  <c r="AX102" i="12"/>
  <c r="AW102" i="12"/>
  <c r="AV102" i="12" s="1"/>
  <c r="AU102" i="12"/>
  <c r="I102" i="12" s="1"/>
  <c r="AT102" i="12"/>
  <c r="AS102" i="12"/>
  <c r="AR102" i="12" s="1"/>
  <c r="AQ102" i="12"/>
  <c r="AP102" i="12"/>
  <c r="AO102" i="12" s="1"/>
  <c r="AN102" i="12"/>
  <c r="AL102" i="12" s="1"/>
  <c r="AM102" i="12"/>
  <c r="AJ102" i="12"/>
  <c r="AE102" i="12"/>
  <c r="AD102" i="12"/>
  <c r="Y102" i="12"/>
  <c r="V102" i="12"/>
  <c r="S102" i="12"/>
  <c r="P102" i="12"/>
  <c r="M102" i="12"/>
  <c r="J102" i="12"/>
  <c r="BR101" i="12"/>
  <c r="BP101" i="12"/>
  <c r="BN101" i="12"/>
  <c r="BL101" i="12"/>
  <c r="BJ101" i="12"/>
  <c r="BH101" i="12"/>
  <c r="BF101" i="12"/>
  <c r="BD101" i="12"/>
  <c r="BB101" i="12"/>
  <c r="AZ101" i="12"/>
  <c r="AX101" i="12"/>
  <c r="AV101" i="12"/>
  <c r="AR101" i="12"/>
  <c r="AO101" i="12"/>
  <c r="AL101" i="12"/>
  <c r="AK101" i="12"/>
  <c r="AH101" i="12" s="1"/>
  <c r="AH100" i="12" s="1"/>
  <c r="AJ101" i="12"/>
  <c r="AI101" i="12" s="1"/>
  <c r="AC101" i="12"/>
  <c r="Y101" i="12"/>
  <c r="V101" i="12"/>
  <c r="S101" i="12"/>
  <c r="R101" i="12"/>
  <c r="O101" i="12" s="1"/>
  <c r="Q101" i="12"/>
  <c r="N101" i="12" s="1"/>
  <c r="P101" i="12"/>
  <c r="J101" i="12"/>
  <c r="I101" i="12"/>
  <c r="BS100" i="12"/>
  <c r="BQ100" i="12"/>
  <c r="BP100" i="12" s="1"/>
  <c r="BO100" i="12"/>
  <c r="BM100" i="12"/>
  <c r="BK100" i="12"/>
  <c r="BI100" i="12"/>
  <c r="BH100" i="12" s="1"/>
  <c r="BG100" i="12"/>
  <c r="BF100" i="12" s="1"/>
  <c r="BE100" i="12"/>
  <c r="BD100" i="12" s="1"/>
  <c r="BC100" i="12"/>
  <c r="BA100" i="12"/>
  <c r="AZ100" i="12" s="1"/>
  <c r="AY100" i="12"/>
  <c r="AX100" i="12" s="1"/>
  <c r="AW100" i="12"/>
  <c r="AU100" i="12"/>
  <c r="AT100" i="12"/>
  <c r="AS100" i="12"/>
  <c r="AQ100" i="12"/>
  <c r="AP100" i="12"/>
  <c r="AO100" i="12"/>
  <c r="AN100" i="12"/>
  <c r="AM100" i="12"/>
  <c r="AK100" i="12"/>
  <c r="AE100" i="12"/>
  <c r="AD100" i="12"/>
  <c r="Y100" i="12"/>
  <c r="V100" i="12"/>
  <c r="S100" i="12"/>
  <c r="P100" i="12"/>
  <c r="M100" i="12"/>
  <c r="J100" i="12"/>
  <c r="BR99" i="12"/>
  <c r="BP99" i="12"/>
  <c r="BN99" i="12"/>
  <c r="BL99" i="12"/>
  <c r="BJ99" i="12"/>
  <c r="BH99" i="12"/>
  <c r="BF99" i="12"/>
  <c r="BD99" i="12"/>
  <c r="BB99" i="12"/>
  <c r="AZ99" i="12"/>
  <c r="AX99" i="12"/>
  <c r="AV99" i="12"/>
  <c r="AR99" i="12"/>
  <c r="AO99" i="12"/>
  <c r="AL99" i="12"/>
  <c r="AK99" i="12"/>
  <c r="AH99" i="12" s="1"/>
  <c r="AJ99" i="12"/>
  <c r="AI99" i="12" s="1"/>
  <c r="AC99" i="12"/>
  <c r="Y99" i="12"/>
  <c r="V99" i="12"/>
  <c r="S99" i="12"/>
  <c r="R99" i="12"/>
  <c r="Q99" i="12"/>
  <c r="N99" i="12"/>
  <c r="J99" i="12"/>
  <c r="I99" i="12"/>
  <c r="BS98" i="12"/>
  <c r="BR98" i="12"/>
  <c r="BQ98" i="12"/>
  <c r="BP98" i="12" s="1"/>
  <c r="BO98" i="12"/>
  <c r="BN98" i="12"/>
  <c r="BM98" i="12"/>
  <c r="BL98" i="12" s="1"/>
  <c r="BK98" i="12"/>
  <c r="BJ98" i="12"/>
  <c r="BI98" i="12"/>
  <c r="BH98" i="12" s="1"/>
  <c r="BG98" i="12"/>
  <c r="BF98" i="12" s="1"/>
  <c r="BE98" i="12"/>
  <c r="BD98" i="12"/>
  <c r="BC98" i="12"/>
  <c r="BB98" i="12" s="1"/>
  <c r="BA98" i="12"/>
  <c r="AZ98" i="12" s="1"/>
  <c r="AY98" i="12"/>
  <c r="AW98" i="12"/>
  <c r="AV98" i="12" s="1"/>
  <c r="AU98" i="12"/>
  <c r="AT98" i="12"/>
  <c r="AS98" i="12"/>
  <c r="AR98" i="12" s="1"/>
  <c r="AQ98" i="12"/>
  <c r="AP98" i="12"/>
  <c r="AN98" i="12"/>
  <c r="AN97" i="12" s="1"/>
  <c r="AM98" i="12"/>
  <c r="AK98" i="12"/>
  <c r="AJ98" i="12"/>
  <c r="AE98" i="12"/>
  <c r="AD98" i="12"/>
  <c r="Y98" i="12"/>
  <c r="V98" i="12"/>
  <c r="S98" i="12"/>
  <c r="P98" i="12"/>
  <c r="M98" i="12"/>
  <c r="J98" i="12"/>
  <c r="I98" i="12"/>
  <c r="BQ97" i="12"/>
  <c r="BP97" i="12" s="1"/>
  <c r="BI97" i="12"/>
  <c r="BH97" i="12" s="1"/>
  <c r="BG97" i="12"/>
  <c r="X97" i="12"/>
  <c r="W97" i="12"/>
  <c r="U97" i="12"/>
  <c r="K97" i="12"/>
  <c r="BR95" i="12"/>
  <c r="BP95" i="12"/>
  <c r="BN95" i="12"/>
  <c r="BL95" i="12"/>
  <c r="BJ95" i="12"/>
  <c r="BH95" i="12"/>
  <c r="BF95" i="12"/>
  <c r="BD95" i="12"/>
  <c r="BB95" i="12"/>
  <c r="AZ95" i="12"/>
  <c r="AX95" i="12"/>
  <c r="AV95" i="12"/>
  <c r="AR95" i="12"/>
  <c r="AO95" i="12"/>
  <c r="AL95" i="12"/>
  <c r="AI95" i="12"/>
  <c r="AF95" i="12"/>
  <c r="AC95" i="12"/>
  <c r="Y95" i="12"/>
  <c r="V95" i="12"/>
  <c r="S95" i="12"/>
  <c r="R95" i="12"/>
  <c r="O95" i="12" s="1"/>
  <c r="Q95" i="12"/>
  <c r="J95" i="12"/>
  <c r="I95" i="12"/>
  <c r="BR94" i="12"/>
  <c r="BP94" i="12"/>
  <c r="BN94" i="12"/>
  <c r="BL94" i="12"/>
  <c r="BJ94" i="12"/>
  <c r="BH94" i="12"/>
  <c r="BF94" i="12"/>
  <c r="BD94" i="12"/>
  <c r="BB94" i="12"/>
  <c r="AZ94" i="12"/>
  <c r="AX94" i="12"/>
  <c r="AV94" i="12"/>
  <c r="AR94" i="12"/>
  <c r="AO94" i="12"/>
  <c r="AL94" i="12"/>
  <c r="AI94" i="12"/>
  <c r="AF94" i="12"/>
  <c r="AC94" i="12"/>
  <c r="Y94" i="12"/>
  <c r="V94" i="12"/>
  <c r="S94" i="12"/>
  <c r="F94" i="12" s="1"/>
  <c r="R94" i="12"/>
  <c r="O94" i="12" s="1"/>
  <c r="Q94" i="12"/>
  <c r="N94" i="12" s="1"/>
  <c r="BY94" i="12" s="1"/>
  <c r="J94" i="12"/>
  <c r="I94" i="12"/>
  <c r="BR93" i="12"/>
  <c r="BP93" i="12"/>
  <c r="BN93" i="12"/>
  <c r="BL93" i="12"/>
  <c r="BJ93" i="12"/>
  <c r="BH93" i="12"/>
  <c r="BF93" i="12"/>
  <c r="BD93" i="12"/>
  <c r="BB93" i="12"/>
  <c r="AZ93" i="12"/>
  <c r="AX93" i="12"/>
  <c r="AV93" i="12"/>
  <c r="AR93" i="12"/>
  <c r="AO93" i="12"/>
  <c r="AL93" i="12"/>
  <c r="AI93" i="12"/>
  <c r="AF93" i="12"/>
  <c r="AC93" i="12"/>
  <c r="Y93" i="12"/>
  <c r="V93" i="12"/>
  <c r="BW93" i="12" s="1"/>
  <c r="S93" i="12"/>
  <c r="R93" i="12"/>
  <c r="Q93" i="12"/>
  <c r="N93" i="12"/>
  <c r="BY93" i="12" s="1"/>
  <c r="J93" i="12"/>
  <c r="C93" i="12" s="1"/>
  <c r="I93" i="12"/>
  <c r="BR92" i="12"/>
  <c r="BP92" i="12"/>
  <c r="BN92" i="12"/>
  <c r="BL92" i="12"/>
  <c r="BJ92" i="12"/>
  <c r="BH92" i="12"/>
  <c r="BF92" i="12"/>
  <c r="BD92" i="12"/>
  <c r="BB92" i="12"/>
  <c r="AZ92" i="12"/>
  <c r="AX92" i="12"/>
  <c r="AV92" i="12"/>
  <c r="AR92" i="12"/>
  <c r="AO92" i="12"/>
  <c r="AL92" i="12"/>
  <c r="F92" i="12" s="1"/>
  <c r="AI92" i="12"/>
  <c r="AF92" i="12"/>
  <c r="AC92" i="12"/>
  <c r="Y92" i="12"/>
  <c r="H92" i="12" s="1"/>
  <c r="V92" i="12"/>
  <c r="S92" i="12"/>
  <c r="R92" i="12"/>
  <c r="Q92" i="12"/>
  <c r="N92" i="12" s="1"/>
  <c r="J92" i="12"/>
  <c r="I92" i="12"/>
  <c r="BS91" i="12"/>
  <c r="BQ91" i="12"/>
  <c r="BP91" i="12" s="1"/>
  <c r="BO91" i="12"/>
  <c r="BN91" i="12" s="1"/>
  <c r="BM91" i="12"/>
  <c r="BK91" i="12"/>
  <c r="BJ91" i="12"/>
  <c r="BI91" i="12"/>
  <c r="BH91" i="12"/>
  <c r="BG91" i="12"/>
  <c r="BF91" i="12" s="1"/>
  <c r="BE91" i="12"/>
  <c r="BD91" i="12" s="1"/>
  <c r="BC91" i="12"/>
  <c r="BB91" i="12" s="1"/>
  <c r="BA91" i="12"/>
  <c r="AY91" i="12"/>
  <c r="AX91" i="12" s="1"/>
  <c r="AW91" i="12"/>
  <c r="AW86" i="12" s="1"/>
  <c r="AV86" i="12" s="1"/>
  <c r="AU91" i="12"/>
  <c r="AT91" i="12"/>
  <c r="AR91" i="12" s="1"/>
  <c r="AS91" i="12"/>
  <c r="AQ91" i="12"/>
  <c r="AP91" i="12"/>
  <c r="AN91" i="12"/>
  <c r="AM91" i="12"/>
  <c r="AL91" i="12" s="1"/>
  <c r="AK91" i="12"/>
  <c r="AK86" i="12" s="1"/>
  <c r="AK85" i="12" s="1"/>
  <c r="AJ91" i="12"/>
  <c r="AH91" i="12"/>
  <c r="AG91" i="12"/>
  <c r="AE91" i="12"/>
  <c r="AE86" i="12" s="1"/>
  <c r="AE85" i="12" s="1"/>
  <c r="AC85" i="12" s="1"/>
  <c r="AD91" i="12"/>
  <c r="AB91" i="12"/>
  <c r="AA91" i="12"/>
  <c r="Z91" i="12"/>
  <c r="Y91" i="12" s="1"/>
  <c r="X91" i="12"/>
  <c r="W91" i="12"/>
  <c r="V91" i="12" s="1"/>
  <c r="U91" i="12"/>
  <c r="T91" i="12"/>
  <c r="Q91" i="12"/>
  <c r="L91" i="12"/>
  <c r="L86" i="12" s="1"/>
  <c r="K91" i="12"/>
  <c r="BR90" i="12"/>
  <c r="BP90" i="12"/>
  <c r="BN90" i="12"/>
  <c r="BL90" i="12"/>
  <c r="BJ90" i="12"/>
  <c r="BH90" i="12"/>
  <c r="BF90" i="12"/>
  <c r="BD90" i="12"/>
  <c r="BB90" i="12"/>
  <c r="AZ90" i="12"/>
  <c r="AX90" i="12"/>
  <c r="AV90" i="12"/>
  <c r="AR90" i="12"/>
  <c r="AO90" i="12"/>
  <c r="AL90" i="12"/>
  <c r="AI90" i="12"/>
  <c r="AF90" i="12"/>
  <c r="AC90" i="12"/>
  <c r="Y90" i="12"/>
  <c r="V90" i="12"/>
  <c r="S90" i="12"/>
  <c r="R90" i="12"/>
  <c r="O90" i="12" s="1"/>
  <c r="Q90" i="12"/>
  <c r="J90" i="12"/>
  <c r="I90" i="12"/>
  <c r="BR89" i="12"/>
  <c r="BP89" i="12"/>
  <c r="BN89" i="12"/>
  <c r="BL89" i="12"/>
  <c r="BJ89" i="12"/>
  <c r="BH89" i="12"/>
  <c r="BF89" i="12"/>
  <c r="BD89" i="12"/>
  <c r="BB89" i="12"/>
  <c r="AZ89" i="12"/>
  <c r="AX89" i="12"/>
  <c r="AV89" i="12"/>
  <c r="AR89" i="12"/>
  <c r="AO89" i="12"/>
  <c r="AL89" i="12"/>
  <c r="AI89" i="12"/>
  <c r="AF89" i="12"/>
  <c r="AC89" i="12"/>
  <c r="Y89" i="12"/>
  <c r="V89" i="12"/>
  <c r="S89" i="12"/>
  <c r="R89" i="12"/>
  <c r="Q89" i="12"/>
  <c r="N89" i="12" s="1"/>
  <c r="J89" i="12"/>
  <c r="I89" i="12"/>
  <c r="BR88" i="12"/>
  <c r="BP88" i="12"/>
  <c r="BN88" i="12"/>
  <c r="CW88" i="12" s="1"/>
  <c r="BL88" i="12"/>
  <c r="BJ88" i="12"/>
  <c r="CU88" i="12" s="1"/>
  <c r="BH88" i="12"/>
  <c r="BF88" i="12"/>
  <c r="BD88" i="12"/>
  <c r="BB88" i="12"/>
  <c r="AZ88" i="12"/>
  <c r="AX88" i="12"/>
  <c r="AV88" i="12"/>
  <c r="C88" i="12" s="1"/>
  <c r="AR88" i="12"/>
  <c r="AO88" i="12"/>
  <c r="AL88" i="12"/>
  <c r="AI88" i="12"/>
  <c r="AF88" i="12"/>
  <c r="AC88" i="12"/>
  <c r="Y88" i="12"/>
  <c r="V88" i="12"/>
  <c r="S88" i="12"/>
  <c r="R88" i="12"/>
  <c r="O88" i="12" s="1"/>
  <c r="BZ88" i="12" s="1"/>
  <c r="Q88" i="12"/>
  <c r="J88" i="12"/>
  <c r="I88" i="12"/>
  <c r="BS87" i="12"/>
  <c r="BR87" i="12"/>
  <c r="BQ87" i="12"/>
  <c r="BO87" i="12"/>
  <c r="BM87" i="12"/>
  <c r="BL87" i="12" s="1"/>
  <c r="BK87" i="12"/>
  <c r="BJ87" i="12" s="1"/>
  <c r="BI87" i="12"/>
  <c r="BH87" i="12" s="1"/>
  <c r="BG87" i="12"/>
  <c r="BE87" i="12"/>
  <c r="BC87" i="12"/>
  <c r="BA87" i="12"/>
  <c r="AZ87" i="12" s="1"/>
  <c r="AY87" i="12"/>
  <c r="AW87" i="12"/>
  <c r="AV87" i="12"/>
  <c r="AU87" i="12"/>
  <c r="AT87" i="12"/>
  <c r="AT86" i="12" s="1"/>
  <c r="AT85" i="12" s="1"/>
  <c r="AS87" i="12"/>
  <c r="AS86" i="12" s="1"/>
  <c r="AQ87" i="12"/>
  <c r="AP87" i="12"/>
  <c r="AP86" i="12" s="1"/>
  <c r="AP85" i="12" s="1"/>
  <c r="AN87" i="12"/>
  <c r="AM87" i="12"/>
  <c r="AL87" i="12" s="1"/>
  <c r="AK87" i="12"/>
  <c r="AJ87" i="12"/>
  <c r="AH87" i="12"/>
  <c r="AH86" i="12" s="1"/>
  <c r="AH85" i="12" s="1"/>
  <c r="AG87" i="12"/>
  <c r="AF87" i="12"/>
  <c r="AE87" i="12"/>
  <c r="AD87" i="12"/>
  <c r="AC87" i="12" s="1"/>
  <c r="AB87" i="12"/>
  <c r="AA87" i="12"/>
  <c r="Z87" i="12"/>
  <c r="X87" i="12"/>
  <c r="W87" i="12"/>
  <c r="U87" i="12"/>
  <c r="T87" i="12"/>
  <c r="L87" i="12"/>
  <c r="K87" i="12"/>
  <c r="I87" i="12"/>
  <c r="BK86" i="12"/>
  <c r="BI86" i="12"/>
  <c r="BH86" i="12" s="1"/>
  <c r="AU86" i="12"/>
  <c r="AU85" i="12" s="1"/>
  <c r="AN86" i="12"/>
  <c r="AN85" i="12" s="1"/>
  <c r="AM86" i="12"/>
  <c r="AD86" i="12"/>
  <c r="Z86" i="12"/>
  <c r="Z85" i="12" s="1"/>
  <c r="X86" i="12"/>
  <c r="U86" i="12"/>
  <c r="U85" i="12" s="1"/>
  <c r="AW85" i="12"/>
  <c r="AV85" i="12" s="1"/>
  <c r="AM85" i="12"/>
  <c r="AD85" i="12"/>
  <c r="L85" i="12"/>
  <c r="BR84" i="12"/>
  <c r="CX84" i="12" s="1"/>
  <c r="BP84" i="12"/>
  <c r="BN84" i="12"/>
  <c r="BL84" i="12"/>
  <c r="BJ84" i="12"/>
  <c r="CU84" i="12" s="1"/>
  <c r="BH84" i="12"/>
  <c r="BF84" i="12"/>
  <c r="BD84" i="12"/>
  <c r="BB84" i="12"/>
  <c r="AZ84" i="12"/>
  <c r="AX84" i="12"/>
  <c r="AV84" i="12"/>
  <c r="AR84" i="12"/>
  <c r="AO84" i="12"/>
  <c r="AL84" i="12"/>
  <c r="AI84" i="12"/>
  <c r="AF84" i="12"/>
  <c r="AC84" i="12"/>
  <c r="Y84" i="12"/>
  <c r="V84" i="12"/>
  <c r="S84" i="12"/>
  <c r="R84" i="12"/>
  <c r="O84" i="12" s="1"/>
  <c r="Q84" i="12"/>
  <c r="P84" i="12" s="1"/>
  <c r="J84" i="12"/>
  <c r="C84" i="12" s="1"/>
  <c r="I84" i="12"/>
  <c r="BR83" i="12"/>
  <c r="BP83" i="12"/>
  <c r="BN83" i="12"/>
  <c r="BL83" i="12"/>
  <c r="BJ83" i="12"/>
  <c r="BH83" i="12"/>
  <c r="BF83" i="12"/>
  <c r="BD83" i="12"/>
  <c r="BB83" i="12"/>
  <c r="AZ83" i="12"/>
  <c r="AX83" i="12"/>
  <c r="AV83" i="12"/>
  <c r="AR83" i="12"/>
  <c r="AO83" i="12"/>
  <c r="AL83" i="12"/>
  <c r="AI83" i="12"/>
  <c r="AF83" i="12"/>
  <c r="AC83" i="12"/>
  <c r="Y83" i="12"/>
  <c r="V83" i="12"/>
  <c r="S83" i="12"/>
  <c r="R83" i="12"/>
  <c r="O83" i="12" s="1"/>
  <c r="Q83" i="12"/>
  <c r="N83" i="12"/>
  <c r="BX83" i="12" s="1"/>
  <c r="J83" i="12"/>
  <c r="I83" i="12"/>
  <c r="BR82" i="12"/>
  <c r="BP82" i="12"/>
  <c r="BN82" i="12"/>
  <c r="BL82" i="12"/>
  <c r="BJ82" i="12"/>
  <c r="BH82" i="12"/>
  <c r="BF82" i="12"/>
  <c r="BD82" i="12"/>
  <c r="BB82" i="12"/>
  <c r="AZ82" i="12"/>
  <c r="AX82" i="12"/>
  <c r="AV82" i="12"/>
  <c r="AR82" i="12"/>
  <c r="AO82" i="12"/>
  <c r="AL82" i="12"/>
  <c r="AI82" i="12"/>
  <c r="AF82" i="12"/>
  <c r="AC82" i="12"/>
  <c r="Y82" i="12"/>
  <c r="V82" i="12"/>
  <c r="S82" i="12"/>
  <c r="R82" i="12"/>
  <c r="O82" i="12" s="1"/>
  <c r="Q82" i="12"/>
  <c r="J82" i="12"/>
  <c r="I82" i="12"/>
  <c r="BS81" i="12"/>
  <c r="BQ81" i="12"/>
  <c r="BP81" i="12" s="1"/>
  <c r="BO81" i="12"/>
  <c r="BM81" i="12"/>
  <c r="BL81" i="12" s="1"/>
  <c r="BK81" i="12"/>
  <c r="BJ81" i="12" s="1"/>
  <c r="BI81" i="12"/>
  <c r="BH81" i="12" s="1"/>
  <c r="CT81" i="12" s="1"/>
  <c r="BG81" i="12"/>
  <c r="BF81" i="12" s="1"/>
  <c r="BE81" i="12"/>
  <c r="BC81" i="12"/>
  <c r="BA81" i="12"/>
  <c r="AY81" i="12"/>
  <c r="AX81" i="12" s="1"/>
  <c r="AW81" i="12"/>
  <c r="AV81" i="12" s="1"/>
  <c r="AU81" i="12"/>
  <c r="AT81" i="12"/>
  <c r="AS81" i="12"/>
  <c r="AR81" i="12" s="1"/>
  <c r="AQ81" i="12"/>
  <c r="AQ80" i="12" s="1"/>
  <c r="AP81" i="12"/>
  <c r="AN81" i="12"/>
  <c r="AM81" i="12"/>
  <c r="AK81" i="12"/>
  <c r="AJ81" i="12"/>
  <c r="AJ80" i="12" s="1"/>
  <c r="AI80" i="12" s="1"/>
  <c r="AH81" i="12"/>
  <c r="AG81" i="12"/>
  <c r="AE81" i="12"/>
  <c r="AD81" i="12"/>
  <c r="AB81" i="12"/>
  <c r="AA81" i="12"/>
  <c r="Z81" i="12"/>
  <c r="X81" i="12"/>
  <c r="X80" i="12" s="1"/>
  <c r="W81" i="12"/>
  <c r="U81" i="12"/>
  <c r="T81" i="12"/>
  <c r="R81" i="12"/>
  <c r="R80" i="12" s="1"/>
  <c r="L81" i="12"/>
  <c r="K81" i="12"/>
  <c r="J81" i="12" s="1"/>
  <c r="BQ80" i="12"/>
  <c r="BP80" i="12" s="1"/>
  <c r="BM80" i="12"/>
  <c r="BL80" i="12" s="1"/>
  <c r="BI80" i="12"/>
  <c r="BH80" i="12" s="1"/>
  <c r="BG80" i="12"/>
  <c r="BF80" i="12" s="1"/>
  <c r="AY80" i="12"/>
  <c r="AX80" i="12" s="1"/>
  <c r="AW80" i="12"/>
  <c r="AV80" i="12"/>
  <c r="AT80" i="12"/>
  <c r="AS80" i="12"/>
  <c r="AR80" i="12" s="1"/>
  <c r="AN80" i="12"/>
  <c r="AM80" i="12"/>
  <c r="AK80" i="12"/>
  <c r="AG80" i="12"/>
  <c r="AE80" i="12"/>
  <c r="AB80" i="12"/>
  <c r="AA80" i="12"/>
  <c r="W80" i="12"/>
  <c r="U80" i="12"/>
  <c r="T80" i="12"/>
  <c r="L80" i="12"/>
  <c r="K80" i="12"/>
  <c r="BR79" i="12"/>
  <c r="BP79" i="12"/>
  <c r="BN79" i="12"/>
  <c r="BL79" i="12"/>
  <c r="BJ79" i="12"/>
  <c r="CU79" i="12" s="1"/>
  <c r="BH79" i="12"/>
  <c r="BF79" i="12"/>
  <c r="BD79" i="12"/>
  <c r="BB79" i="12"/>
  <c r="AZ79" i="12"/>
  <c r="AX79" i="12"/>
  <c r="AV79" i="12"/>
  <c r="AR79" i="12"/>
  <c r="AO79" i="12"/>
  <c r="AL79" i="12"/>
  <c r="AI79" i="12"/>
  <c r="AF79" i="12"/>
  <c r="AC79" i="12"/>
  <c r="Y79" i="12"/>
  <c r="V79" i="12"/>
  <c r="S79" i="12"/>
  <c r="R79" i="12"/>
  <c r="O79" i="12" s="1"/>
  <c r="Q79" i="12"/>
  <c r="P79" i="12" s="1"/>
  <c r="J79" i="12"/>
  <c r="I79" i="12"/>
  <c r="BR78" i="12"/>
  <c r="BP78" i="12"/>
  <c r="BN78" i="12"/>
  <c r="BL78" i="12"/>
  <c r="BJ78" i="12"/>
  <c r="CU78" i="12" s="1"/>
  <c r="BH78" i="12"/>
  <c r="BF78" i="12"/>
  <c r="BD78" i="12"/>
  <c r="BB78" i="12"/>
  <c r="AZ78" i="12"/>
  <c r="AX78" i="12"/>
  <c r="AV78" i="12"/>
  <c r="AR78" i="12"/>
  <c r="AO78" i="12"/>
  <c r="AL78" i="12"/>
  <c r="AI78" i="12"/>
  <c r="AF78" i="12"/>
  <c r="AC78" i="12"/>
  <c r="Y78" i="12"/>
  <c r="H78" i="12" s="1"/>
  <c r="V78" i="12"/>
  <c r="BW78" i="12" s="1"/>
  <c r="S78" i="12"/>
  <c r="R78" i="12"/>
  <c r="P78" i="12" s="1"/>
  <c r="Q78" i="12"/>
  <c r="O78" i="12"/>
  <c r="N78" i="12"/>
  <c r="BV78" i="12" s="1"/>
  <c r="J78" i="12"/>
  <c r="I78" i="12"/>
  <c r="BR77" i="12"/>
  <c r="BP77" i="12"/>
  <c r="BN77" i="12"/>
  <c r="BL77" i="12"/>
  <c r="BJ77" i="12"/>
  <c r="BH77" i="12"/>
  <c r="CT77" i="12" s="1"/>
  <c r="BF77" i="12"/>
  <c r="BD77" i="12"/>
  <c r="BB77" i="12"/>
  <c r="AZ77" i="12"/>
  <c r="AX77" i="12"/>
  <c r="AV77" i="12"/>
  <c r="AR77" i="12"/>
  <c r="AO77" i="12"/>
  <c r="AL77" i="12"/>
  <c r="AI77" i="12"/>
  <c r="AF77" i="12"/>
  <c r="AC77" i="12"/>
  <c r="Y77" i="12"/>
  <c r="V77" i="12"/>
  <c r="S77" i="12"/>
  <c r="R77" i="12"/>
  <c r="P77" i="12" s="1"/>
  <c r="Q77" i="12"/>
  <c r="N77" i="12" s="1"/>
  <c r="J77" i="12"/>
  <c r="C77" i="12" s="1"/>
  <c r="I77" i="12"/>
  <c r="BR76" i="12"/>
  <c r="CX76" i="12" s="1"/>
  <c r="BP76" i="12"/>
  <c r="G76" i="12" s="1"/>
  <c r="BN76" i="12"/>
  <c r="BL76" i="12"/>
  <c r="BJ76" i="12"/>
  <c r="BH76" i="12"/>
  <c r="CT76" i="12" s="1"/>
  <c r="BF76" i="12"/>
  <c r="BD76" i="12"/>
  <c r="BB76" i="12"/>
  <c r="AZ76" i="12"/>
  <c r="AX76" i="12"/>
  <c r="AV76" i="12"/>
  <c r="AR76" i="12"/>
  <c r="AO76" i="12"/>
  <c r="AL76" i="12"/>
  <c r="AI76" i="12"/>
  <c r="AF76" i="12"/>
  <c r="AC76" i="12"/>
  <c r="Y76" i="12"/>
  <c r="V76" i="12"/>
  <c r="S76" i="12"/>
  <c r="R76" i="12"/>
  <c r="Q76" i="12"/>
  <c r="P76" i="12" s="1"/>
  <c r="O76" i="12"/>
  <c r="N76" i="12"/>
  <c r="M76" i="12" s="1"/>
  <c r="J76" i="12"/>
  <c r="C76" i="12" s="1"/>
  <c r="I76" i="12"/>
  <c r="BR75" i="12"/>
  <c r="BP75" i="12"/>
  <c r="BN75" i="12"/>
  <c r="BL75" i="12"/>
  <c r="BJ75" i="12"/>
  <c r="BH75" i="12"/>
  <c r="BF75" i="12"/>
  <c r="BD75" i="12"/>
  <c r="BB75" i="12"/>
  <c r="AZ75" i="12"/>
  <c r="AX75" i="12"/>
  <c r="AV75" i="12"/>
  <c r="AR75" i="12"/>
  <c r="AO75" i="12"/>
  <c r="AL75" i="12"/>
  <c r="AI75" i="12"/>
  <c r="AF75" i="12"/>
  <c r="AC75" i="12"/>
  <c r="Y75" i="12"/>
  <c r="V75" i="12"/>
  <c r="S75" i="12"/>
  <c r="R75" i="12"/>
  <c r="O75" i="12" s="1"/>
  <c r="Q75" i="12"/>
  <c r="J75" i="12"/>
  <c r="I75" i="12"/>
  <c r="BR74" i="12"/>
  <c r="BP74" i="12"/>
  <c r="BN74" i="12"/>
  <c r="BL74" i="12"/>
  <c r="BJ74" i="12"/>
  <c r="CU74" i="12" s="1"/>
  <c r="BH74" i="12"/>
  <c r="BF74" i="12"/>
  <c r="BD74" i="12"/>
  <c r="BB74" i="12"/>
  <c r="AZ74" i="12"/>
  <c r="AX74" i="12"/>
  <c r="AV74" i="12"/>
  <c r="AR74" i="12"/>
  <c r="AO74" i="12"/>
  <c r="AL74" i="12"/>
  <c r="AI74" i="12"/>
  <c r="AF74" i="12"/>
  <c r="AC74" i="12"/>
  <c r="Y74" i="12"/>
  <c r="V74" i="12"/>
  <c r="S74" i="12"/>
  <c r="R74" i="12"/>
  <c r="O74" i="12" s="1"/>
  <c r="Q74" i="12"/>
  <c r="N74" i="12" s="1"/>
  <c r="P74" i="12"/>
  <c r="J74" i="12"/>
  <c r="I74" i="12"/>
  <c r="BR73" i="12"/>
  <c r="BP73" i="12"/>
  <c r="G73" i="12" s="1"/>
  <c r="BN73" i="12"/>
  <c r="BL73" i="12"/>
  <c r="BJ73" i="12"/>
  <c r="BH73" i="12"/>
  <c r="BF73" i="12"/>
  <c r="BD73" i="12"/>
  <c r="BB73" i="12"/>
  <c r="AZ73" i="12"/>
  <c r="AX73" i="12"/>
  <c r="AV73" i="12"/>
  <c r="AR73" i="12"/>
  <c r="AO73" i="12"/>
  <c r="AL73" i="12"/>
  <c r="AI73" i="12"/>
  <c r="AF73" i="12"/>
  <c r="AC73" i="12"/>
  <c r="Y73" i="12"/>
  <c r="V73" i="12"/>
  <c r="S73" i="12"/>
  <c r="R73" i="12"/>
  <c r="O73" i="12" s="1"/>
  <c r="Q73" i="12"/>
  <c r="P73" i="12"/>
  <c r="N73" i="12"/>
  <c r="J73" i="12"/>
  <c r="I73" i="12"/>
  <c r="BR72" i="12"/>
  <c r="BP72" i="12"/>
  <c r="BN72" i="12"/>
  <c r="BL72" i="12"/>
  <c r="BJ72" i="12"/>
  <c r="BH72" i="12"/>
  <c r="BF72" i="12"/>
  <c r="BD72" i="12"/>
  <c r="BB72" i="12"/>
  <c r="AZ72" i="12"/>
  <c r="AX72" i="12"/>
  <c r="AV72" i="12"/>
  <c r="AR72" i="12"/>
  <c r="AO72" i="12"/>
  <c r="G72" i="12" s="1"/>
  <c r="AL72" i="12"/>
  <c r="AI72" i="12"/>
  <c r="AF72" i="12"/>
  <c r="AC72" i="12"/>
  <c r="Y72" i="12"/>
  <c r="V72" i="12"/>
  <c r="S72" i="12"/>
  <c r="R72" i="12"/>
  <c r="O72" i="12" s="1"/>
  <c r="CC72" i="12" s="1"/>
  <c r="Q72" i="12"/>
  <c r="J72" i="12"/>
  <c r="I72" i="12"/>
  <c r="BR71" i="12"/>
  <c r="BP71" i="12"/>
  <c r="BN71" i="12"/>
  <c r="BL71" i="12"/>
  <c r="BJ71" i="12"/>
  <c r="BH71" i="12"/>
  <c r="BF71" i="12"/>
  <c r="BD71" i="12"/>
  <c r="BB71" i="12"/>
  <c r="AZ71" i="12"/>
  <c r="AX71" i="12"/>
  <c r="AV71" i="12"/>
  <c r="AR71" i="12"/>
  <c r="AO71" i="12"/>
  <c r="AL71" i="12"/>
  <c r="AI71" i="12"/>
  <c r="AF71" i="12"/>
  <c r="AC71" i="12"/>
  <c r="Y71" i="12"/>
  <c r="H71" i="12" s="1"/>
  <c r="V71" i="12"/>
  <c r="S71" i="12"/>
  <c r="R71" i="12"/>
  <c r="Q71" i="12"/>
  <c r="J71" i="12"/>
  <c r="I71" i="12"/>
  <c r="BR70" i="12"/>
  <c r="BP70" i="12"/>
  <c r="CV70" i="12" s="1"/>
  <c r="BN70" i="12"/>
  <c r="BL70" i="12"/>
  <c r="BJ70" i="12"/>
  <c r="CU70" i="12" s="1"/>
  <c r="BH70" i="12"/>
  <c r="CT70" i="12" s="1"/>
  <c r="BF70" i="12"/>
  <c r="BD70" i="12"/>
  <c r="BB70" i="12"/>
  <c r="AZ70" i="12"/>
  <c r="AX70" i="12"/>
  <c r="AV70" i="12"/>
  <c r="AR70" i="12"/>
  <c r="AO70" i="12"/>
  <c r="AL70" i="12"/>
  <c r="AI70" i="12"/>
  <c r="AF70" i="12"/>
  <c r="AC70" i="12"/>
  <c r="Y70" i="12"/>
  <c r="V70" i="12"/>
  <c r="S70" i="12"/>
  <c r="R70" i="12"/>
  <c r="O70" i="12" s="1"/>
  <c r="Q70" i="12"/>
  <c r="J70" i="12"/>
  <c r="I70" i="12"/>
  <c r="C70" i="12"/>
  <c r="BS69" i="12"/>
  <c r="BR69" i="12"/>
  <c r="BQ69" i="12"/>
  <c r="BP69" i="12" s="1"/>
  <c r="BO69" i="12"/>
  <c r="BM69" i="12"/>
  <c r="BL69" i="12" s="1"/>
  <c r="BK69" i="12"/>
  <c r="BJ69" i="12"/>
  <c r="BI69" i="12"/>
  <c r="BH69" i="12"/>
  <c r="BG69" i="12"/>
  <c r="BE69" i="12"/>
  <c r="BD69" i="12" s="1"/>
  <c r="BC69" i="12"/>
  <c r="BB69" i="12"/>
  <c r="BA69" i="12"/>
  <c r="AZ69" i="12"/>
  <c r="AY69" i="12"/>
  <c r="AW69" i="12"/>
  <c r="AV69" i="12" s="1"/>
  <c r="AU69" i="12"/>
  <c r="AT69" i="12"/>
  <c r="AS69" i="12"/>
  <c r="AQ69" i="12"/>
  <c r="AP69" i="12"/>
  <c r="AN69" i="12"/>
  <c r="AM69" i="12"/>
  <c r="AL69" i="12" s="1"/>
  <c r="AK69" i="12"/>
  <c r="AJ69" i="12"/>
  <c r="AI69" i="12" s="1"/>
  <c r="AH69" i="12"/>
  <c r="AG69" i="12"/>
  <c r="AE69" i="12"/>
  <c r="AD69" i="12"/>
  <c r="AB69" i="12"/>
  <c r="I69" i="12" s="1"/>
  <c r="AA69" i="12"/>
  <c r="Z69" i="12"/>
  <c r="X69" i="12"/>
  <c r="W69" i="12"/>
  <c r="V69" i="12" s="1"/>
  <c r="U69" i="12"/>
  <c r="T69" i="12"/>
  <c r="T41" i="12" s="1"/>
  <c r="S69" i="12"/>
  <c r="L69" i="12"/>
  <c r="K69" i="12"/>
  <c r="BR68" i="12"/>
  <c r="BP68" i="12"/>
  <c r="BN68" i="12"/>
  <c r="BL68" i="12"/>
  <c r="BJ68" i="12"/>
  <c r="BH68" i="12"/>
  <c r="BF68" i="12"/>
  <c r="BD68" i="12"/>
  <c r="BB68" i="12"/>
  <c r="AZ68" i="12"/>
  <c r="AX68" i="12"/>
  <c r="AV68" i="12"/>
  <c r="AR68" i="12"/>
  <c r="AO68" i="12"/>
  <c r="AL68" i="12"/>
  <c r="AI68" i="12"/>
  <c r="AF68" i="12"/>
  <c r="AC68" i="12"/>
  <c r="Y68" i="12"/>
  <c r="V68" i="12"/>
  <c r="S68" i="12"/>
  <c r="R68" i="12"/>
  <c r="O68" i="12" s="1"/>
  <c r="Q68" i="12"/>
  <c r="J68" i="12"/>
  <c r="I68" i="12"/>
  <c r="BR67" i="12"/>
  <c r="BP67" i="12"/>
  <c r="BN67" i="12"/>
  <c r="BL67" i="12"/>
  <c r="BJ67" i="12"/>
  <c r="BH67" i="12"/>
  <c r="BF67" i="12"/>
  <c r="BD67" i="12"/>
  <c r="BB67" i="12"/>
  <c r="AZ67" i="12"/>
  <c r="AX67" i="12"/>
  <c r="AV67" i="12"/>
  <c r="AR67" i="12"/>
  <c r="AO67" i="12"/>
  <c r="AL67" i="12"/>
  <c r="AI67" i="12"/>
  <c r="AF67" i="12"/>
  <c r="AC67" i="12"/>
  <c r="Y67" i="12"/>
  <c r="V67" i="12"/>
  <c r="S67" i="12"/>
  <c r="R67" i="12"/>
  <c r="Q67" i="12"/>
  <c r="N67" i="12" s="1"/>
  <c r="BY67" i="12" s="1"/>
  <c r="O67" i="12"/>
  <c r="J67" i="12"/>
  <c r="I67" i="12"/>
  <c r="BR66" i="12"/>
  <c r="BP66" i="12"/>
  <c r="BN66" i="12"/>
  <c r="BL66" i="12"/>
  <c r="BJ66" i="12"/>
  <c r="BH66" i="12"/>
  <c r="BF66" i="12"/>
  <c r="BD66" i="12"/>
  <c r="BB66" i="12"/>
  <c r="AZ66" i="12"/>
  <c r="AX66" i="12"/>
  <c r="AV66" i="12"/>
  <c r="AR66" i="12"/>
  <c r="AO66" i="12"/>
  <c r="AL66" i="12"/>
  <c r="AI66" i="12"/>
  <c r="AF66" i="12"/>
  <c r="AC66" i="12"/>
  <c r="Y66" i="12"/>
  <c r="H66" i="12" s="1"/>
  <c r="V66" i="12"/>
  <c r="S66" i="12"/>
  <c r="R66" i="12"/>
  <c r="Q66" i="12"/>
  <c r="J66" i="12"/>
  <c r="I66" i="12"/>
  <c r="BR65" i="12"/>
  <c r="BP65" i="12"/>
  <c r="BN65" i="12"/>
  <c r="BL65" i="12"/>
  <c r="BJ65" i="12"/>
  <c r="BH65" i="12"/>
  <c r="BF65" i="12"/>
  <c r="BD65" i="12"/>
  <c r="BB65" i="12"/>
  <c r="AZ65" i="12"/>
  <c r="AX65" i="12"/>
  <c r="AV65" i="12"/>
  <c r="AR65" i="12"/>
  <c r="AO65" i="12"/>
  <c r="AL65" i="12"/>
  <c r="AI65" i="12"/>
  <c r="AF65" i="12"/>
  <c r="AC65" i="12"/>
  <c r="Y65" i="12"/>
  <c r="V65" i="12"/>
  <c r="S65" i="12"/>
  <c r="R65" i="12"/>
  <c r="O65" i="12" s="1"/>
  <c r="Q65" i="12"/>
  <c r="N65" i="12" s="1"/>
  <c r="P65" i="12"/>
  <c r="J65" i="12"/>
  <c r="C65" i="12" s="1"/>
  <c r="I65" i="12"/>
  <c r="BR64" i="12"/>
  <c r="BP64" i="12"/>
  <c r="BN64" i="12"/>
  <c r="BL64" i="12"/>
  <c r="BJ64" i="12"/>
  <c r="BH64" i="12"/>
  <c r="BF64" i="12"/>
  <c r="BD64" i="12"/>
  <c r="BB64" i="12"/>
  <c r="AZ64" i="12"/>
  <c r="AX64" i="12"/>
  <c r="AV64" i="12"/>
  <c r="AR64" i="12"/>
  <c r="AO64" i="12"/>
  <c r="G64" i="12" s="1"/>
  <c r="AL64" i="12"/>
  <c r="AI64" i="12"/>
  <c r="AF64" i="12"/>
  <c r="AC64" i="12"/>
  <c r="Y64" i="12"/>
  <c r="V64" i="12"/>
  <c r="S64" i="12"/>
  <c r="R64" i="12"/>
  <c r="O64" i="12" s="1"/>
  <c r="Q64" i="12"/>
  <c r="N64" i="12" s="1"/>
  <c r="J64" i="12"/>
  <c r="I64" i="12"/>
  <c r="BS63" i="12"/>
  <c r="BR63" i="12" s="1"/>
  <c r="BQ63" i="12"/>
  <c r="BP63" i="12"/>
  <c r="BO63" i="12"/>
  <c r="BN63" i="12"/>
  <c r="BM63" i="12"/>
  <c r="BL63" i="12" s="1"/>
  <c r="BK63" i="12"/>
  <c r="BJ63" i="12" s="1"/>
  <c r="BI63" i="12"/>
  <c r="BH63" i="12" s="1"/>
  <c r="BG63" i="12"/>
  <c r="BF63" i="12" s="1"/>
  <c r="BE63" i="12"/>
  <c r="BD63" i="12" s="1"/>
  <c r="BC63" i="12"/>
  <c r="BB63" i="12" s="1"/>
  <c r="BA63" i="12"/>
  <c r="AZ63" i="12" s="1"/>
  <c r="AY63" i="12"/>
  <c r="AX63" i="12" s="1"/>
  <c r="AW63" i="12"/>
  <c r="AV63" i="12" s="1"/>
  <c r="AU63" i="12"/>
  <c r="AT63" i="12"/>
  <c r="AS63" i="12"/>
  <c r="AQ63" i="12"/>
  <c r="AP63" i="12"/>
  <c r="AO63" i="12" s="1"/>
  <c r="AN63" i="12"/>
  <c r="AM63" i="12"/>
  <c r="AL63" i="12" s="1"/>
  <c r="AK63" i="12"/>
  <c r="AJ63" i="12"/>
  <c r="AH63" i="12"/>
  <c r="AG63" i="12"/>
  <c r="AE63" i="12"/>
  <c r="AD63" i="12"/>
  <c r="AB63" i="12"/>
  <c r="I63" i="12" s="1"/>
  <c r="AA63" i="12"/>
  <c r="Z63" i="12"/>
  <c r="X63" i="12"/>
  <c r="W63" i="12"/>
  <c r="U63" i="12"/>
  <c r="T63" i="12"/>
  <c r="L63" i="12"/>
  <c r="K63" i="12"/>
  <c r="BR62" i="12"/>
  <c r="CX62" i="12" s="1"/>
  <c r="BP62" i="12"/>
  <c r="CV62" i="12" s="1"/>
  <c r="BN62" i="12"/>
  <c r="BL62" i="12"/>
  <c r="BJ62" i="12"/>
  <c r="BH62" i="12"/>
  <c r="BF62" i="12"/>
  <c r="BD62" i="12"/>
  <c r="BB62" i="12"/>
  <c r="AZ62" i="12"/>
  <c r="AX62" i="12"/>
  <c r="AV62" i="12"/>
  <c r="AR62" i="12"/>
  <c r="AO62" i="12"/>
  <c r="AL62" i="12"/>
  <c r="AI62" i="12"/>
  <c r="AF62" i="12"/>
  <c r="AC62" i="12"/>
  <c r="Y62" i="12"/>
  <c r="V62" i="12"/>
  <c r="S62" i="12"/>
  <c r="R62" i="12"/>
  <c r="O62" i="12" s="1"/>
  <c r="Q62" i="12"/>
  <c r="J62" i="12"/>
  <c r="I62" i="12"/>
  <c r="BR61" i="12"/>
  <c r="BP61" i="12"/>
  <c r="BN61" i="12"/>
  <c r="BL61" i="12"/>
  <c r="BJ61" i="12"/>
  <c r="BH61" i="12"/>
  <c r="BF61" i="12"/>
  <c r="BD61" i="12"/>
  <c r="BB61" i="12"/>
  <c r="AZ61" i="12"/>
  <c r="AX61" i="12"/>
  <c r="AV61" i="12"/>
  <c r="AR61" i="12"/>
  <c r="AO61" i="12"/>
  <c r="AL61" i="12"/>
  <c r="AI61" i="12"/>
  <c r="AF61" i="12"/>
  <c r="AC61" i="12"/>
  <c r="Y61" i="12"/>
  <c r="V61" i="12"/>
  <c r="S61" i="12"/>
  <c r="R61" i="12"/>
  <c r="O61" i="12" s="1"/>
  <c r="Q61" i="12"/>
  <c r="P61" i="12" s="1"/>
  <c r="J61" i="12"/>
  <c r="C61" i="12" s="1"/>
  <c r="I61" i="12"/>
  <c r="BR60" i="12"/>
  <c r="BP60" i="12"/>
  <c r="BN60" i="12"/>
  <c r="BL60" i="12"/>
  <c r="BJ60" i="12"/>
  <c r="BH60" i="12"/>
  <c r="BF60" i="12"/>
  <c r="H60" i="12" s="1"/>
  <c r="BD60" i="12"/>
  <c r="BB60" i="12"/>
  <c r="AZ60" i="12"/>
  <c r="AX60" i="12"/>
  <c r="AV60" i="12"/>
  <c r="AR60" i="12"/>
  <c r="AO60" i="12"/>
  <c r="AL60" i="12"/>
  <c r="F60" i="12" s="1"/>
  <c r="AI60" i="12"/>
  <c r="AF60" i="12"/>
  <c r="AC60" i="12"/>
  <c r="Y60" i="12"/>
  <c r="V60" i="12"/>
  <c r="S60" i="12"/>
  <c r="R60" i="12"/>
  <c r="O60" i="12" s="1"/>
  <c r="Q60" i="12"/>
  <c r="J60" i="12"/>
  <c r="I60" i="12"/>
  <c r="BR59" i="12"/>
  <c r="BP59" i="12"/>
  <c r="BN59" i="12"/>
  <c r="BL59" i="12"/>
  <c r="BJ59" i="12"/>
  <c r="BH59" i="12"/>
  <c r="BF59" i="12"/>
  <c r="BD59" i="12"/>
  <c r="BB59" i="12"/>
  <c r="AZ59" i="12"/>
  <c r="AX59" i="12"/>
  <c r="AV59" i="12"/>
  <c r="AR59" i="12"/>
  <c r="AO59" i="12"/>
  <c r="AL59" i="12"/>
  <c r="AI59" i="12"/>
  <c r="AF59" i="12"/>
  <c r="AC59" i="12"/>
  <c r="Y59" i="12"/>
  <c r="V59" i="12"/>
  <c r="S59" i="12"/>
  <c r="R59" i="12"/>
  <c r="O59" i="12" s="1"/>
  <c r="Q59" i="12"/>
  <c r="N59" i="12" s="1"/>
  <c r="BY59" i="12" s="1"/>
  <c r="J59" i="12"/>
  <c r="I59" i="12"/>
  <c r="BR58" i="12"/>
  <c r="BP58" i="12"/>
  <c r="BN58" i="12"/>
  <c r="BL58" i="12"/>
  <c r="BJ58" i="12"/>
  <c r="CU58" i="12" s="1"/>
  <c r="BH58" i="12"/>
  <c r="BF58" i="12"/>
  <c r="BD58" i="12"/>
  <c r="BB58" i="12"/>
  <c r="AZ58" i="12"/>
  <c r="AX58" i="12"/>
  <c r="AV58" i="12"/>
  <c r="AR58" i="12"/>
  <c r="AO58" i="12"/>
  <c r="AL58" i="12"/>
  <c r="AI58" i="12"/>
  <c r="AF58" i="12"/>
  <c r="AC58" i="12"/>
  <c r="Y58" i="12"/>
  <c r="V58" i="12"/>
  <c r="S58" i="12"/>
  <c r="R58" i="12"/>
  <c r="O58" i="12" s="1"/>
  <c r="Q58" i="12"/>
  <c r="N58" i="12" s="1"/>
  <c r="M58" i="12" s="1"/>
  <c r="J58" i="12"/>
  <c r="I58" i="12"/>
  <c r="BR57" i="12"/>
  <c r="BP57" i="12"/>
  <c r="BN57" i="12"/>
  <c r="BL57" i="12"/>
  <c r="BJ57" i="12"/>
  <c r="BH57" i="12"/>
  <c r="BF57" i="12"/>
  <c r="BD57" i="12"/>
  <c r="BB57" i="12"/>
  <c r="AZ57" i="12"/>
  <c r="AX57" i="12"/>
  <c r="AV57" i="12"/>
  <c r="AR57" i="12"/>
  <c r="AO57" i="12"/>
  <c r="AL57" i="12"/>
  <c r="AI57" i="12"/>
  <c r="AF57" i="12"/>
  <c r="AC57" i="12"/>
  <c r="Y57" i="12"/>
  <c r="V57" i="12"/>
  <c r="S57" i="12"/>
  <c r="R57" i="12"/>
  <c r="O57" i="12" s="1"/>
  <c r="Q57" i="12"/>
  <c r="N57" i="12" s="1"/>
  <c r="J57" i="12"/>
  <c r="I57" i="12"/>
  <c r="BR56" i="12"/>
  <c r="BP56" i="12"/>
  <c r="CV56" i="12" s="1"/>
  <c r="BN56" i="12"/>
  <c r="BL56" i="12"/>
  <c r="BJ56" i="12"/>
  <c r="BH56" i="12"/>
  <c r="CT56" i="12" s="1"/>
  <c r="BF56" i="12"/>
  <c r="BD56" i="12"/>
  <c r="BB56" i="12"/>
  <c r="AZ56" i="12"/>
  <c r="AX56" i="12"/>
  <c r="AV56" i="12"/>
  <c r="AR56" i="12"/>
  <c r="AO56" i="12"/>
  <c r="AL56" i="12"/>
  <c r="AI56" i="12"/>
  <c r="AF56" i="12"/>
  <c r="AC56" i="12"/>
  <c r="Y56" i="12"/>
  <c r="V56" i="12"/>
  <c r="S56" i="12"/>
  <c r="R56" i="12"/>
  <c r="O56" i="12" s="1"/>
  <c r="Q56" i="12"/>
  <c r="J56" i="12"/>
  <c r="I56" i="12"/>
  <c r="BR55" i="12"/>
  <c r="BP55" i="12"/>
  <c r="BN55" i="12"/>
  <c r="BL55" i="12"/>
  <c r="BJ55" i="12"/>
  <c r="BH55" i="12"/>
  <c r="BF55" i="12"/>
  <c r="BD55" i="12"/>
  <c r="BB55" i="12"/>
  <c r="AZ55" i="12"/>
  <c r="AX55" i="12"/>
  <c r="AV55" i="12"/>
  <c r="AR55" i="12"/>
  <c r="AO55" i="12"/>
  <c r="AL55" i="12"/>
  <c r="AI55" i="12"/>
  <c r="AF55" i="12"/>
  <c r="AC55" i="12"/>
  <c r="Y55" i="12"/>
  <c r="V55" i="12"/>
  <c r="S55" i="12"/>
  <c r="R55" i="12"/>
  <c r="Q55" i="12"/>
  <c r="J55" i="12"/>
  <c r="C55" i="12" s="1"/>
  <c r="I55" i="12"/>
  <c r="BR54" i="12"/>
  <c r="BP54" i="12"/>
  <c r="BN54" i="12"/>
  <c r="BL54" i="12"/>
  <c r="BJ54" i="12"/>
  <c r="BH54" i="12"/>
  <c r="CT54" i="12" s="1"/>
  <c r="BF54" i="12"/>
  <c r="BD54" i="12"/>
  <c r="BB54" i="12"/>
  <c r="AZ54" i="12"/>
  <c r="AX54" i="12"/>
  <c r="AV54" i="12"/>
  <c r="AR54" i="12"/>
  <c r="AO54" i="12"/>
  <c r="AL54" i="12"/>
  <c r="AI54" i="12"/>
  <c r="AF54" i="12"/>
  <c r="AC54" i="12"/>
  <c r="Y54" i="12"/>
  <c r="V54" i="12"/>
  <c r="S54" i="12"/>
  <c r="R54" i="12"/>
  <c r="O54" i="12" s="1"/>
  <c r="Q54" i="12"/>
  <c r="N54" i="12" s="1"/>
  <c r="BU54" i="12" s="1"/>
  <c r="J54" i="12"/>
  <c r="I54" i="12"/>
  <c r="BR53" i="12"/>
  <c r="BP53" i="12"/>
  <c r="BN53" i="12"/>
  <c r="BL53" i="12"/>
  <c r="BJ53" i="12"/>
  <c r="CU53" i="12" s="1"/>
  <c r="BH53" i="12"/>
  <c r="CT53" i="12" s="1"/>
  <c r="BF53" i="12"/>
  <c r="BD53" i="12"/>
  <c r="BB53" i="12"/>
  <c r="AZ53" i="12"/>
  <c r="AX53" i="12"/>
  <c r="AV53" i="12"/>
  <c r="AR53" i="12"/>
  <c r="AO53" i="12"/>
  <c r="AL53" i="12"/>
  <c r="AI53" i="12"/>
  <c r="AF53" i="12"/>
  <c r="AC53" i="12"/>
  <c r="Y53" i="12"/>
  <c r="V53" i="12"/>
  <c r="S53" i="12"/>
  <c r="R53" i="12"/>
  <c r="O53" i="12" s="1"/>
  <c r="Q53" i="12"/>
  <c r="N53" i="12" s="1"/>
  <c r="J53" i="12"/>
  <c r="I53" i="12"/>
  <c r="BS52" i="12"/>
  <c r="BR52" i="12" s="1"/>
  <c r="BQ52" i="12"/>
  <c r="BP52" i="12" s="1"/>
  <c r="BO52" i="12"/>
  <c r="BN52" i="12" s="1"/>
  <c r="BM52" i="12"/>
  <c r="BK52" i="12"/>
  <c r="BJ52" i="12" s="1"/>
  <c r="BI52" i="12"/>
  <c r="BH52" i="12" s="1"/>
  <c r="BG52" i="12"/>
  <c r="BF52" i="12" s="1"/>
  <c r="BE52" i="12"/>
  <c r="BC52" i="12"/>
  <c r="BB52" i="12" s="1"/>
  <c r="BA52" i="12"/>
  <c r="AZ52" i="12" s="1"/>
  <c r="AY52" i="12"/>
  <c r="AX52" i="12" s="1"/>
  <c r="AW52" i="12"/>
  <c r="AU52" i="12"/>
  <c r="AT52" i="12"/>
  <c r="AS52" i="12"/>
  <c r="AS41" i="12" s="1"/>
  <c r="AR52" i="12"/>
  <c r="AQ52" i="12"/>
  <c r="AP52" i="12"/>
  <c r="AO52" i="12" s="1"/>
  <c r="AN52" i="12"/>
  <c r="AM52" i="12"/>
  <c r="AL52" i="12" s="1"/>
  <c r="AK52" i="12"/>
  <c r="AJ52" i="12"/>
  <c r="AI52" i="12" s="1"/>
  <c r="AH52" i="12"/>
  <c r="AG52" i="12"/>
  <c r="AE52" i="12"/>
  <c r="AD52" i="12"/>
  <c r="AC52" i="12" s="1"/>
  <c r="AB52" i="12"/>
  <c r="AA52" i="12"/>
  <c r="Z52" i="12"/>
  <c r="Y52" i="12"/>
  <c r="X52" i="12"/>
  <c r="W52" i="12"/>
  <c r="U52" i="12"/>
  <c r="T52" i="12"/>
  <c r="L52" i="12"/>
  <c r="K52" i="12"/>
  <c r="I52" i="12"/>
  <c r="BR51" i="12"/>
  <c r="BP51" i="12"/>
  <c r="BN51" i="12"/>
  <c r="BL51" i="12"/>
  <c r="BJ51" i="12"/>
  <c r="BH51" i="12"/>
  <c r="BF51" i="12"/>
  <c r="BD51" i="12"/>
  <c r="BB51" i="12"/>
  <c r="AZ51" i="12"/>
  <c r="AX51" i="12"/>
  <c r="AV51" i="12"/>
  <c r="AR51" i="12"/>
  <c r="AO51" i="12"/>
  <c r="AL51" i="12"/>
  <c r="AI51" i="12"/>
  <c r="AF51" i="12"/>
  <c r="AC51" i="12"/>
  <c r="Y51" i="12"/>
  <c r="V51" i="12"/>
  <c r="S51" i="12"/>
  <c r="R51" i="12"/>
  <c r="Q51" i="12"/>
  <c r="N51" i="12" s="1"/>
  <c r="BY51" i="12" s="1"/>
  <c r="O51" i="12"/>
  <c r="J51" i="12"/>
  <c r="C51" i="12" s="1"/>
  <c r="I51" i="12"/>
  <c r="BR50" i="12"/>
  <c r="BP50" i="12"/>
  <c r="BN50" i="12"/>
  <c r="BL50" i="12"/>
  <c r="BJ50" i="12"/>
  <c r="BH50" i="12"/>
  <c r="BF50" i="12"/>
  <c r="BD50" i="12"/>
  <c r="BB50" i="12"/>
  <c r="AZ50" i="12"/>
  <c r="AX50" i="12"/>
  <c r="AV50" i="12"/>
  <c r="AR50" i="12"/>
  <c r="AO50" i="12"/>
  <c r="AL50" i="12"/>
  <c r="AI50" i="12"/>
  <c r="AF50" i="12"/>
  <c r="AC50" i="12"/>
  <c r="Y50" i="12"/>
  <c r="V50" i="12"/>
  <c r="S50" i="12"/>
  <c r="R50" i="12"/>
  <c r="Q50" i="12"/>
  <c r="N50" i="12" s="1"/>
  <c r="BY50" i="12" s="1"/>
  <c r="J50" i="12"/>
  <c r="I50" i="12"/>
  <c r="BR49" i="12"/>
  <c r="BP49" i="12"/>
  <c r="BN49" i="12"/>
  <c r="BL49" i="12"/>
  <c r="BJ49" i="12"/>
  <c r="BH49" i="12"/>
  <c r="BF49" i="12"/>
  <c r="BD49" i="12"/>
  <c r="BB49" i="12"/>
  <c r="AZ49" i="12"/>
  <c r="AX49" i="12"/>
  <c r="AV49" i="12"/>
  <c r="AR49" i="12"/>
  <c r="AO49" i="12"/>
  <c r="AL49" i="12"/>
  <c r="AI49" i="12"/>
  <c r="AF49" i="12"/>
  <c r="AC49" i="12"/>
  <c r="Y49" i="12"/>
  <c r="V49" i="12"/>
  <c r="S49" i="12"/>
  <c r="R49" i="12"/>
  <c r="O49" i="12" s="1"/>
  <c r="Q49" i="12"/>
  <c r="J49" i="12"/>
  <c r="I49" i="12"/>
  <c r="BR48" i="12"/>
  <c r="BP48" i="12"/>
  <c r="BN48" i="12"/>
  <c r="BL48" i="12"/>
  <c r="BJ48" i="12"/>
  <c r="BH48" i="12"/>
  <c r="BF48" i="12"/>
  <c r="BD48" i="12"/>
  <c r="BB48" i="12"/>
  <c r="AZ48" i="12"/>
  <c r="AX48" i="12"/>
  <c r="AV48" i="12"/>
  <c r="AR48" i="12"/>
  <c r="AO48" i="12"/>
  <c r="AL48" i="12"/>
  <c r="AI48" i="12"/>
  <c r="AF48" i="12"/>
  <c r="AC48" i="12"/>
  <c r="Y48" i="12"/>
  <c r="V48" i="12"/>
  <c r="S48" i="12"/>
  <c r="R48" i="12"/>
  <c r="Q48" i="12"/>
  <c r="N48" i="12" s="1"/>
  <c r="J48" i="12"/>
  <c r="I48" i="12"/>
  <c r="CW47" i="12"/>
  <c r="BR47" i="12"/>
  <c r="BP47" i="12"/>
  <c r="BN47" i="12"/>
  <c r="BL47" i="12"/>
  <c r="BJ47" i="12"/>
  <c r="CU47" i="12" s="1"/>
  <c r="BH47" i="12"/>
  <c r="BF47" i="12"/>
  <c r="BD47" i="12"/>
  <c r="G47" i="12" s="1"/>
  <c r="BB47" i="12"/>
  <c r="F47" i="12" s="1"/>
  <c r="AZ47" i="12"/>
  <c r="AX47" i="12"/>
  <c r="AV47" i="12"/>
  <c r="AR47" i="12"/>
  <c r="AO47" i="12"/>
  <c r="AL47" i="12"/>
  <c r="AI47" i="12"/>
  <c r="AF47" i="12"/>
  <c r="AC47" i="12"/>
  <c r="Y47" i="12"/>
  <c r="V47" i="12"/>
  <c r="S47" i="12"/>
  <c r="R47" i="12"/>
  <c r="Q47" i="12"/>
  <c r="P47" i="12"/>
  <c r="O47" i="12"/>
  <c r="N47" i="12"/>
  <c r="J47" i="12"/>
  <c r="C47" i="12" s="1"/>
  <c r="I47" i="12"/>
  <c r="BR46" i="12"/>
  <c r="CX46" i="12" s="1"/>
  <c r="BP46" i="12"/>
  <c r="BN46" i="12"/>
  <c r="BL46" i="12"/>
  <c r="BJ46" i="12"/>
  <c r="BH46" i="12"/>
  <c r="CT46" i="12" s="1"/>
  <c r="BF46" i="12"/>
  <c r="BD46" i="12"/>
  <c r="BB46" i="12"/>
  <c r="AZ46" i="12"/>
  <c r="AX46" i="12"/>
  <c r="AV46" i="12"/>
  <c r="AR46" i="12"/>
  <c r="AO46" i="12"/>
  <c r="AL46" i="12"/>
  <c r="AI46" i="12"/>
  <c r="AF46" i="12"/>
  <c r="AC46" i="12"/>
  <c r="Y46" i="12"/>
  <c r="V46" i="12"/>
  <c r="S46" i="12"/>
  <c r="R46" i="12"/>
  <c r="O46" i="12" s="1"/>
  <c r="Q46" i="12"/>
  <c r="J46" i="12"/>
  <c r="I46" i="12"/>
  <c r="BR45" i="12"/>
  <c r="BP45" i="12"/>
  <c r="BN45" i="12"/>
  <c r="BL45" i="12"/>
  <c r="BJ45" i="12"/>
  <c r="BH45" i="12"/>
  <c r="BF45" i="12"/>
  <c r="BD45" i="12"/>
  <c r="BB45" i="12"/>
  <c r="AZ45" i="12"/>
  <c r="AX45" i="12"/>
  <c r="AV45" i="12"/>
  <c r="AR45" i="12"/>
  <c r="AO45" i="12"/>
  <c r="AL45" i="12"/>
  <c r="AI45" i="12"/>
  <c r="AF45" i="12"/>
  <c r="AC45" i="12"/>
  <c r="Y45" i="12"/>
  <c r="V45" i="12"/>
  <c r="S45" i="12"/>
  <c r="R45" i="12"/>
  <c r="Q45" i="12"/>
  <c r="N45" i="12" s="1"/>
  <c r="J45" i="12"/>
  <c r="I45" i="12"/>
  <c r="BR44" i="12"/>
  <c r="BP44" i="12"/>
  <c r="BN44" i="12"/>
  <c r="BL44" i="12"/>
  <c r="BJ44" i="12"/>
  <c r="CU44" i="12" s="1"/>
  <c r="BH44" i="12"/>
  <c r="BF44" i="12"/>
  <c r="BD44" i="12"/>
  <c r="BB44" i="12"/>
  <c r="AZ44" i="12"/>
  <c r="AX44" i="12"/>
  <c r="AV44" i="12"/>
  <c r="AR44" i="12"/>
  <c r="AO44" i="12"/>
  <c r="AL44" i="12"/>
  <c r="AI44" i="12"/>
  <c r="AF44" i="12"/>
  <c r="AC44" i="12"/>
  <c r="Y44" i="12"/>
  <c r="V44" i="12"/>
  <c r="S44" i="12"/>
  <c r="R44" i="12"/>
  <c r="O44" i="12" s="1"/>
  <c r="Q44" i="12"/>
  <c r="P44" i="12" s="1"/>
  <c r="J44" i="12"/>
  <c r="I44" i="12"/>
  <c r="BR43" i="12"/>
  <c r="BP43" i="12"/>
  <c r="BN43" i="12"/>
  <c r="BL43" i="12"/>
  <c r="BJ43" i="12"/>
  <c r="BH43" i="12"/>
  <c r="CT43" i="12" s="1"/>
  <c r="BF43" i="12"/>
  <c r="BD43" i="12"/>
  <c r="BB43" i="12"/>
  <c r="AZ43" i="12"/>
  <c r="AX43" i="12"/>
  <c r="AV43" i="12"/>
  <c r="AR43" i="12"/>
  <c r="AO43" i="12"/>
  <c r="G43" i="12" s="1"/>
  <c r="AL43" i="12"/>
  <c r="AI43" i="12"/>
  <c r="AF43" i="12"/>
  <c r="AC43" i="12"/>
  <c r="Y43" i="12"/>
  <c r="V43" i="12"/>
  <c r="S43" i="12"/>
  <c r="R43" i="12"/>
  <c r="O43" i="12" s="1"/>
  <c r="Q43" i="12"/>
  <c r="J43" i="12"/>
  <c r="I43" i="12"/>
  <c r="BS42" i="12"/>
  <c r="BR42" i="12" s="1"/>
  <c r="BQ42" i="12"/>
  <c r="BP42" i="12" s="1"/>
  <c r="BO42" i="12"/>
  <c r="BN42" i="12"/>
  <c r="BM42" i="12"/>
  <c r="BL42" i="12" s="1"/>
  <c r="BK42" i="12"/>
  <c r="BJ42" i="12" s="1"/>
  <c r="BI42" i="12"/>
  <c r="BG42" i="12"/>
  <c r="BF42" i="12" s="1"/>
  <c r="BE42" i="12"/>
  <c r="BD42" i="12" s="1"/>
  <c r="BC42" i="12"/>
  <c r="BB42" i="12" s="1"/>
  <c r="BA42" i="12"/>
  <c r="AZ42" i="12" s="1"/>
  <c r="AY42" i="12"/>
  <c r="AX42" i="12" s="1"/>
  <c r="AW42" i="12"/>
  <c r="AV42" i="12" s="1"/>
  <c r="AU42" i="12"/>
  <c r="AT42" i="12"/>
  <c r="AS42" i="12"/>
  <c r="AR42" i="12" s="1"/>
  <c r="AQ42" i="12"/>
  <c r="AP42" i="12"/>
  <c r="AN42" i="12"/>
  <c r="AN41" i="12" s="1"/>
  <c r="AM42" i="12"/>
  <c r="AK42" i="12"/>
  <c r="AJ42" i="12"/>
  <c r="AH42" i="12"/>
  <c r="AG42" i="12"/>
  <c r="AF42" i="12" s="1"/>
  <c r="AE42" i="12"/>
  <c r="AD42" i="12"/>
  <c r="AB42" i="12"/>
  <c r="AA42" i="12"/>
  <c r="Z42" i="12"/>
  <c r="X42" i="12"/>
  <c r="W42" i="12"/>
  <c r="V42" i="12" s="1"/>
  <c r="U42" i="12"/>
  <c r="T42" i="12"/>
  <c r="L42" i="12"/>
  <c r="L41" i="12" s="1"/>
  <c r="K42" i="12"/>
  <c r="J42" i="12" s="1"/>
  <c r="AU41" i="12"/>
  <c r="AE41" i="12"/>
  <c r="W41" i="12"/>
  <c r="U41" i="12"/>
  <c r="BR40" i="12"/>
  <c r="BP40" i="12"/>
  <c r="BN40" i="12"/>
  <c r="BL40" i="12"/>
  <c r="BJ40" i="12"/>
  <c r="BH40" i="12"/>
  <c r="BF40" i="12"/>
  <c r="BD40" i="12"/>
  <c r="BB40" i="12"/>
  <c r="AZ40" i="12"/>
  <c r="AX40" i="12"/>
  <c r="AV40" i="12"/>
  <c r="AR40" i="12"/>
  <c r="AO40" i="12"/>
  <c r="AL40" i="12"/>
  <c r="AI40" i="12"/>
  <c r="AF40" i="12"/>
  <c r="AC40" i="12"/>
  <c r="Y40" i="12"/>
  <c r="V40" i="12"/>
  <c r="S40" i="12"/>
  <c r="R40" i="12"/>
  <c r="Q40" i="12"/>
  <c r="N40" i="12" s="1"/>
  <c r="BY40" i="12" s="1"/>
  <c r="J40" i="12"/>
  <c r="I40" i="12"/>
  <c r="BS39" i="12"/>
  <c r="BR39" i="12" s="1"/>
  <c r="BQ39" i="12"/>
  <c r="BP39" i="12" s="1"/>
  <c r="BO39" i="12"/>
  <c r="BN39" i="12"/>
  <c r="BM39" i="12"/>
  <c r="BL39" i="12" s="1"/>
  <c r="BK39" i="12"/>
  <c r="BJ39" i="12" s="1"/>
  <c r="BI39" i="12"/>
  <c r="BH39" i="12" s="1"/>
  <c r="BG39" i="12"/>
  <c r="BF39" i="12" s="1"/>
  <c r="BE39" i="12"/>
  <c r="BD39" i="12"/>
  <c r="BC39" i="12"/>
  <c r="BB39" i="12" s="1"/>
  <c r="BA39" i="12"/>
  <c r="AZ39" i="12" s="1"/>
  <c r="AY39" i="12"/>
  <c r="AX39" i="12" s="1"/>
  <c r="AW39" i="12"/>
  <c r="AV39" i="12" s="1"/>
  <c r="AU39" i="12"/>
  <c r="AT39" i="12"/>
  <c r="AS39" i="12"/>
  <c r="AQ39" i="12"/>
  <c r="AP39" i="12"/>
  <c r="AN39" i="12"/>
  <c r="AM39" i="12"/>
  <c r="AK39" i="12"/>
  <c r="AJ39" i="12"/>
  <c r="AI39" i="12" s="1"/>
  <c r="AH39" i="12"/>
  <c r="AG39" i="12"/>
  <c r="AE39" i="12"/>
  <c r="AD39" i="12"/>
  <c r="AC39" i="12"/>
  <c r="AB39" i="12"/>
  <c r="I39" i="12" s="1"/>
  <c r="AA39" i="12"/>
  <c r="Z39" i="12"/>
  <c r="X39" i="12"/>
  <c r="W39" i="12"/>
  <c r="V39" i="12" s="1"/>
  <c r="U39" i="12"/>
  <c r="T39" i="12"/>
  <c r="Q39" i="12"/>
  <c r="L39" i="12"/>
  <c r="J39" i="12" s="1"/>
  <c r="K39" i="12"/>
  <c r="BR38" i="12"/>
  <c r="BP38" i="12"/>
  <c r="BN38" i="12"/>
  <c r="BL38" i="12"/>
  <c r="BJ38" i="12"/>
  <c r="BH38" i="12"/>
  <c r="BF38" i="12"/>
  <c r="BD38" i="12"/>
  <c r="BB38" i="12"/>
  <c r="AZ38" i="12"/>
  <c r="AX38" i="12"/>
  <c r="AV38" i="12"/>
  <c r="C38" i="12" s="1"/>
  <c r="AR38" i="12"/>
  <c r="AO38" i="12"/>
  <c r="AL38" i="12"/>
  <c r="AI38" i="12"/>
  <c r="AF38" i="12"/>
  <c r="AC38" i="12"/>
  <c r="Y38" i="12"/>
  <c r="V38" i="12"/>
  <c r="S38" i="12"/>
  <c r="R38" i="12"/>
  <c r="O38" i="12" s="1"/>
  <c r="Q38" i="12"/>
  <c r="J38" i="12"/>
  <c r="I38" i="12"/>
  <c r="BR37" i="12"/>
  <c r="BP37" i="12"/>
  <c r="BN37" i="12"/>
  <c r="BL37" i="12"/>
  <c r="BJ37" i="12"/>
  <c r="BH37" i="12"/>
  <c r="BF37" i="12"/>
  <c r="BD37" i="12"/>
  <c r="BB37" i="12"/>
  <c r="AZ37" i="12"/>
  <c r="AX37" i="12"/>
  <c r="AV37" i="12"/>
  <c r="AR37" i="12"/>
  <c r="AO37" i="12"/>
  <c r="AL37" i="12"/>
  <c r="AI37" i="12"/>
  <c r="AF37" i="12"/>
  <c r="AC37" i="12"/>
  <c r="C37" i="12" s="1"/>
  <c r="Y37" i="12"/>
  <c r="V37" i="12"/>
  <c r="S37" i="12"/>
  <c r="R37" i="12"/>
  <c r="O37" i="12" s="1"/>
  <c r="CA37" i="12" s="1"/>
  <c r="Q37" i="12"/>
  <c r="N37" i="12"/>
  <c r="J37" i="12"/>
  <c r="I37" i="12"/>
  <c r="BR36" i="12"/>
  <c r="BP36" i="12"/>
  <c r="BN36" i="12"/>
  <c r="BL36" i="12"/>
  <c r="BJ36" i="12"/>
  <c r="BH36" i="12"/>
  <c r="BF36" i="12"/>
  <c r="BD36" i="12"/>
  <c r="BB36" i="12"/>
  <c r="AZ36" i="12"/>
  <c r="AX36" i="12"/>
  <c r="AV36" i="12"/>
  <c r="AR36" i="12"/>
  <c r="AO36" i="12"/>
  <c r="AL36" i="12"/>
  <c r="AI36" i="12"/>
  <c r="AF36" i="12"/>
  <c r="AC36" i="12"/>
  <c r="Y36" i="12"/>
  <c r="V36" i="12"/>
  <c r="S36" i="12"/>
  <c r="R36" i="12"/>
  <c r="Q36" i="12"/>
  <c r="O36" i="12"/>
  <c r="CC36" i="12" s="1"/>
  <c r="J36" i="12"/>
  <c r="I36" i="12"/>
  <c r="BR35" i="12"/>
  <c r="BP35" i="12"/>
  <c r="BN35" i="12"/>
  <c r="BL35" i="12"/>
  <c r="BJ35" i="12"/>
  <c r="BH35" i="12"/>
  <c r="C35" i="12" s="1"/>
  <c r="BF35" i="12"/>
  <c r="BD35" i="12"/>
  <c r="BB35" i="12"/>
  <c r="AZ35" i="12"/>
  <c r="AX35" i="12"/>
  <c r="AV35" i="12"/>
  <c r="AR35" i="12"/>
  <c r="AO35" i="12"/>
  <c r="AL35" i="12"/>
  <c r="AI35" i="12"/>
  <c r="AF35" i="12"/>
  <c r="AC35" i="12"/>
  <c r="Y35" i="12"/>
  <c r="V35" i="12"/>
  <c r="S35" i="12"/>
  <c r="R35" i="12"/>
  <c r="Q35" i="12"/>
  <c r="N35" i="12" s="1"/>
  <c r="BV35" i="12" s="1"/>
  <c r="J35" i="12"/>
  <c r="I35" i="12"/>
  <c r="BS34" i="12"/>
  <c r="BR34" i="12" s="1"/>
  <c r="BQ34" i="12"/>
  <c r="BO34" i="12"/>
  <c r="BN34" i="12" s="1"/>
  <c r="BM34" i="12"/>
  <c r="BL34" i="12" s="1"/>
  <c r="BK34" i="12"/>
  <c r="BJ34" i="12" s="1"/>
  <c r="BI34" i="12"/>
  <c r="BG34" i="12"/>
  <c r="BF34" i="12" s="1"/>
  <c r="BE34" i="12"/>
  <c r="BD34" i="12" s="1"/>
  <c r="BC34" i="12"/>
  <c r="BB34" i="12" s="1"/>
  <c r="BA34" i="12"/>
  <c r="AY34" i="12"/>
  <c r="AX34" i="12" s="1"/>
  <c r="AW34" i="12"/>
  <c r="AV34" i="12" s="1"/>
  <c r="AU34" i="12"/>
  <c r="AT34" i="12"/>
  <c r="AS34" i="12"/>
  <c r="AQ34" i="12"/>
  <c r="AP34" i="12"/>
  <c r="AN34" i="12"/>
  <c r="AM34" i="12"/>
  <c r="AK34" i="12"/>
  <c r="AJ34" i="12"/>
  <c r="AH34" i="12"/>
  <c r="AG34" i="12"/>
  <c r="AF34" i="12"/>
  <c r="AE34" i="12"/>
  <c r="AD34" i="12"/>
  <c r="AC34" i="12" s="1"/>
  <c r="AB34" i="12"/>
  <c r="AA34" i="12"/>
  <c r="Z34" i="12"/>
  <c r="X34" i="12"/>
  <c r="W34" i="12"/>
  <c r="U34" i="12"/>
  <c r="T34" i="12"/>
  <c r="L34" i="12"/>
  <c r="K34" i="12"/>
  <c r="I34" i="12"/>
  <c r="BR33" i="12"/>
  <c r="BP33" i="12"/>
  <c r="BN33" i="12"/>
  <c r="BL33" i="12"/>
  <c r="BJ33" i="12"/>
  <c r="BH33" i="12"/>
  <c r="C33" i="12" s="1"/>
  <c r="BF33" i="12"/>
  <c r="BD33" i="12"/>
  <c r="BB33" i="12"/>
  <c r="AZ33" i="12"/>
  <c r="AX33" i="12"/>
  <c r="AV33" i="12"/>
  <c r="AR33" i="12"/>
  <c r="AO33" i="12"/>
  <c r="AL33" i="12"/>
  <c r="AI33" i="12"/>
  <c r="AF33" i="12"/>
  <c r="AC33" i="12"/>
  <c r="Y33" i="12"/>
  <c r="V33" i="12"/>
  <c r="S33" i="12"/>
  <c r="R33" i="12"/>
  <c r="O33" i="12" s="1"/>
  <c r="CC33" i="12" s="1"/>
  <c r="Q33" i="12"/>
  <c r="N33" i="12" s="1"/>
  <c r="BU33" i="12" s="1"/>
  <c r="J33" i="12"/>
  <c r="I33" i="12"/>
  <c r="BR32" i="12"/>
  <c r="BP32" i="12"/>
  <c r="BN32" i="12"/>
  <c r="BL32" i="12"/>
  <c r="BJ32" i="12"/>
  <c r="BH32" i="12"/>
  <c r="BF32" i="12"/>
  <c r="BD32" i="12"/>
  <c r="BB32" i="12"/>
  <c r="AZ32" i="12"/>
  <c r="AX32" i="12"/>
  <c r="AV32" i="12"/>
  <c r="AR32" i="12"/>
  <c r="AO32" i="12"/>
  <c r="AL32" i="12"/>
  <c r="AI32" i="12"/>
  <c r="AF32" i="12"/>
  <c r="AC32" i="12"/>
  <c r="Y32" i="12"/>
  <c r="V32" i="12"/>
  <c r="S32" i="12"/>
  <c r="R32" i="12"/>
  <c r="O32" i="12" s="1"/>
  <c r="Q32" i="12"/>
  <c r="N32" i="12" s="1"/>
  <c r="BU32" i="12" s="1"/>
  <c r="J32" i="12"/>
  <c r="I32" i="12"/>
  <c r="BR31" i="12"/>
  <c r="BP31" i="12"/>
  <c r="BN31" i="12"/>
  <c r="BL31" i="12"/>
  <c r="BJ31" i="12"/>
  <c r="BH31" i="12"/>
  <c r="BF31" i="12"/>
  <c r="BD31" i="12"/>
  <c r="BB31" i="12"/>
  <c r="AZ31" i="12"/>
  <c r="AX31" i="12"/>
  <c r="AV31" i="12"/>
  <c r="AR31" i="12"/>
  <c r="AO31" i="12"/>
  <c r="AL31" i="12"/>
  <c r="AI31" i="12"/>
  <c r="AF31" i="12"/>
  <c r="AC31" i="12"/>
  <c r="Y31" i="12"/>
  <c r="V31" i="12"/>
  <c r="G31" i="12" s="1"/>
  <c r="S31" i="12"/>
  <c r="R31" i="12"/>
  <c r="O31" i="12" s="1"/>
  <c r="Q31" i="12"/>
  <c r="P31" i="12" s="1"/>
  <c r="N31" i="12"/>
  <c r="BV31" i="12" s="1"/>
  <c r="J31" i="12"/>
  <c r="I31" i="12"/>
  <c r="BS30" i="12"/>
  <c r="BR30" i="12" s="1"/>
  <c r="BQ30" i="12"/>
  <c r="BP30" i="12" s="1"/>
  <c r="BO30" i="12"/>
  <c r="BN30" i="12"/>
  <c r="BM30" i="12"/>
  <c r="BL30" i="12" s="1"/>
  <c r="BK30" i="12"/>
  <c r="BJ30" i="12" s="1"/>
  <c r="BI30" i="12"/>
  <c r="BH30" i="12" s="1"/>
  <c r="BG30" i="12"/>
  <c r="BF30" i="12" s="1"/>
  <c r="BE30" i="12"/>
  <c r="BD30" i="12" s="1"/>
  <c r="BC30" i="12"/>
  <c r="BB30" i="12" s="1"/>
  <c r="BA30" i="12"/>
  <c r="AZ30" i="12" s="1"/>
  <c r="AY30" i="12"/>
  <c r="AX30" i="12" s="1"/>
  <c r="AW30" i="12"/>
  <c r="AV30" i="12" s="1"/>
  <c r="AU30" i="12"/>
  <c r="AU29" i="12" s="1"/>
  <c r="AT30" i="12"/>
  <c r="AT29" i="12" s="1"/>
  <c r="AS30" i="12"/>
  <c r="AQ30" i="12"/>
  <c r="AP30" i="12"/>
  <c r="AO30" i="12" s="1"/>
  <c r="AN30" i="12"/>
  <c r="AM30" i="12"/>
  <c r="AK30" i="12"/>
  <c r="AJ30" i="12"/>
  <c r="AH30" i="12"/>
  <c r="AG30" i="12"/>
  <c r="AE30" i="12"/>
  <c r="AD30" i="12"/>
  <c r="AB30" i="12"/>
  <c r="AB29" i="12" s="1"/>
  <c r="AA30" i="12"/>
  <c r="Z30" i="12"/>
  <c r="X30" i="12"/>
  <c r="W30" i="12"/>
  <c r="V30" i="12" s="1"/>
  <c r="U30" i="12"/>
  <c r="T30" i="12"/>
  <c r="L30" i="12"/>
  <c r="K30" i="12"/>
  <c r="BK29" i="12"/>
  <c r="BJ29" i="12" s="1"/>
  <c r="BE29" i="12"/>
  <c r="AW29" i="12"/>
  <c r="AG29" i="12"/>
  <c r="AA29" i="12"/>
  <c r="K29" i="12"/>
  <c r="BR27" i="12"/>
  <c r="BP27" i="12"/>
  <c r="BN27" i="12"/>
  <c r="BL27" i="12"/>
  <c r="BJ27" i="12"/>
  <c r="BH27" i="12"/>
  <c r="BF27" i="12"/>
  <c r="BD27" i="12"/>
  <c r="BB27" i="12"/>
  <c r="AZ27" i="12"/>
  <c r="AX27" i="12"/>
  <c r="AV27" i="12"/>
  <c r="AR27" i="12"/>
  <c r="AO27" i="12"/>
  <c r="AL27" i="12"/>
  <c r="AI27" i="12"/>
  <c r="AF27" i="12"/>
  <c r="AC27" i="12"/>
  <c r="Y27" i="12"/>
  <c r="V27" i="12"/>
  <c r="G27" i="12" s="1"/>
  <c r="S27" i="12"/>
  <c r="R27" i="12"/>
  <c r="O27" i="12" s="1"/>
  <c r="Q27" i="12"/>
  <c r="J27" i="12"/>
  <c r="I27" i="12"/>
  <c r="BS26" i="12"/>
  <c r="BR26" i="12" s="1"/>
  <c r="BQ26" i="12"/>
  <c r="BQ25" i="12" s="1"/>
  <c r="BP25" i="12" s="1"/>
  <c r="BO26" i="12"/>
  <c r="BN26" i="12" s="1"/>
  <c r="BM26" i="12"/>
  <c r="BL26" i="12" s="1"/>
  <c r="BK26" i="12"/>
  <c r="BJ26" i="12" s="1"/>
  <c r="BI26" i="12"/>
  <c r="BH26" i="12"/>
  <c r="BG26" i="12"/>
  <c r="BF26" i="12" s="1"/>
  <c r="BE26" i="12"/>
  <c r="BD26" i="12"/>
  <c r="BC26" i="12"/>
  <c r="BB26" i="12" s="1"/>
  <c r="BA26" i="12"/>
  <c r="AZ26" i="12"/>
  <c r="AY26" i="12"/>
  <c r="AX26" i="12" s="1"/>
  <c r="AW26" i="12"/>
  <c r="AV26" i="12" s="1"/>
  <c r="AU26" i="12"/>
  <c r="AT26" i="12"/>
  <c r="AT25" i="12" s="1"/>
  <c r="AS26" i="12"/>
  <c r="AR26" i="12" s="1"/>
  <c r="AQ26" i="12"/>
  <c r="AP26" i="12"/>
  <c r="AO26" i="12" s="1"/>
  <c r="AN26" i="12"/>
  <c r="AN25" i="12" s="1"/>
  <c r="AM26" i="12"/>
  <c r="AM25" i="12" s="1"/>
  <c r="AK26" i="12"/>
  <c r="AK25" i="12" s="1"/>
  <c r="AJ26" i="12"/>
  <c r="AH26" i="12"/>
  <c r="AG26" i="12"/>
  <c r="AF26" i="12" s="1"/>
  <c r="AE26" i="12"/>
  <c r="AD26" i="12"/>
  <c r="AB26" i="12"/>
  <c r="I26" i="12" s="1"/>
  <c r="AA26" i="12"/>
  <c r="AA25" i="12" s="1"/>
  <c r="Z26" i="12"/>
  <c r="X26" i="12"/>
  <c r="W26" i="12"/>
  <c r="V26" i="12" s="1"/>
  <c r="U26" i="12"/>
  <c r="U25" i="12" s="1"/>
  <c r="T26" i="12"/>
  <c r="L26" i="12"/>
  <c r="K26" i="12"/>
  <c r="BS25" i="12"/>
  <c r="BR25" i="12" s="1"/>
  <c r="BM25" i="12"/>
  <c r="BL25" i="12" s="1"/>
  <c r="BI25" i="12"/>
  <c r="BH25" i="12"/>
  <c r="BE25" i="12"/>
  <c r="BD25" i="12" s="1"/>
  <c r="BA25" i="12"/>
  <c r="AZ25" i="12"/>
  <c r="AY25" i="12"/>
  <c r="AX25" i="12"/>
  <c r="AW25" i="12"/>
  <c r="AV25" i="12" s="1"/>
  <c r="AU25" i="12"/>
  <c r="AQ25" i="12"/>
  <c r="AJ25" i="12"/>
  <c r="AH25" i="12"/>
  <c r="AE25" i="12"/>
  <c r="AD25" i="12"/>
  <c r="X25" i="12"/>
  <c r="T25" i="12"/>
  <c r="L25" i="12"/>
  <c r="BR24" i="12"/>
  <c r="BP24" i="12"/>
  <c r="BN24" i="12"/>
  <c r="BL24" i="12"/>
  <c r="BJ24" i="12"/>
  <c r="BH24" i="12"/>
  <c r="BF24" i="12"/>
  <c r="BD24" i="12"/>
  <c r="BB24" i="12"/>
  <c r="AZ24" i="12"/>
  <c r="AX24" i="12"/>
  <c r="AV24" i="12"/>
  <c r="AR24" i="12"/>
  <c r="AO24" i="12"/>
  <c r="AL24" i="12"/>
  <c r="AI24" i="12"/>
  <c r="AF24" i="12"/>
  <c r="AC24" i="12"/>
  <c r="Y24" i="12"/>
  <c r="V24" i="12"/>
  <c r="S24" i="12"/>
  <c r="R24" i="12"/>
  <c r="Q24" i="12"/>
  <c r="N24" i="12" s="1"/>
  <c r="O24" i="12"/>
  <c r="CA24" i="12" s="1"/>
  <c r="J24" i="12"/>
  <c r="I24" i="12"/>
  <c r="BR23" i="12"/>
  <c r="BP23" i="12"/>
  <c r="BN23" i="12"/>
  <c r="BL23" i="12"/>
  <c r="BJ23" i="12"/>
  <c r="BH23" i="12"/>
  <c r="C23" i="12" s="1"/>
  <c r="BF23" i="12"/>
  <c r="BD23" i="12"/>
  <c r="BB23" i="12"/>
  <c r="AZ23" i="12"/>
  <c r="AX23" i="12"/>
  <c r="AV23" i="12"/>
  <c r="AR23" i="12"/>
  <c r="AO23" i="12"/>
  <c r="G23" i="12" s="1"/>
  <c r="AL23" i="12"/>
  <c r="AI23" i="12"/>
  <c r="AF23" i="12"/>
  <c r="AC23" i="12"/>
  <c r="Y23" i="12"/>
  <c r="V23" i="12"/>
  <c r="S23" i="12"/>
  <c r="R23" i="12"/>
  <c r="R22" i="12" s="1"/>
  <c r="Q23" i="12"/>
  <c r="J23" i="12"/>
  <c r="I23" i="12"/>
  <c r="BS22" i="12"/>
  <c r="BR22" i="12" s="1"/>
  <c r="BQ22" i="12"/>
  <c r="BP22" i="12" s="1"/>
  <c r="BO22" i="12"/>
  <c r="BN22" i="12" s="1"/>
  <c r="BM22" i="12"/>
  <c r="BL22" i="12"/>
  <c r="BK22" i="12"/>
  <c r="BJ22" i="12" s="1"/>
  <c r="BI22" i="12"/>
  <c r="BH22" i="12" s="1"/>
  <c r="BG22" i="12"/>
  <c r="BF22" i="12" s="1"/>
  <c r="BE22" i="12"/>
  <c r="BD22" i="12" s="1"/>
  <c r="BC22" i="12"/>
  <c r="BB22" i="12"/>
  <c r="BA22" i="12"/>
  <c r="AZ22" i="12" s="1"/>
  <c r="AY22" i="12"/>
  <c r="AX22" i="12" s="1"/>
  <c r="AW22" i="12"/>
  <c r="AV22" i="12" s="1"/>
  <c r="AU22" i="12"/>
  <c r="AT22" i="12"/>
  <c r="AR22" i="12" s="1"/>
  <c r="AS22" i="12"/>
  <c r="AQ22" i="12"/>
  <c r="AP22" i="12"/>
  <c r="AP9" i="12" s="1"/>
  <c r="AN22" i="12"/>
  <c r="AL22" i="12" s="1"/>
  <c r="AM22" i="12"/>
  <c r="AK22" i="12"/>
  <c r="AJ22" i="12"/>
  <c r="AI22" i="12" s="1"/>
  <c r="AH22" i="12"/>
  <c r="AG22" i="12"/>
  <c r="AF22" i="12" s="1"/>
  <c r="AE22" i="12"/>
  <c r="AD22" i="12"/>
  <c r="AB22" i="12"/>
  <c r="I22" i="12" s="1"/>
  <c r="AA22" i="12"/>
  <c r="Z22" i="12"/>
  <c r="X22" i="12"/>
  <c r="W22" i="12"/>
  <c r="U22" i="12"/>
  <c r="S22" i="12" s="1"/>
  <c r="T22" i="12"/>
  <c r="Q22" i="12"/>
  <c r="L22" i="12"/>
  <c r="K22" i="12"/>
  <c r="BR21" i="12"/>
  <c r="BP21" i="12"/>
  <c r="BN21" i="12"/>
  <c r="BL21" i="12"/>
  <c r="BJ21" i="12"/>
  <c r="BH21" i="12"/>
  <c r="BF21" i="12"/>
  <c r="BD21" i="12"/>
  <c r="BB21" i="12"/>
  <c r="AZ21" i="12"/>
  <c r="AX21" i="12"/>
  <c r="AV21" i="12"/>
  <c r="AR21" i="12"/>
  <c r="AO21" i="12"/>
  <c r="AL21" i="12"/>
  <c r="AI21" i="12"/>
  <c r="AF21" i="12"/>
  <c r="AC21" i="12"/>
  <c r="Y21" i="12"/>
  <c r="V21" i="12"/>
  <c r="S21" i="12"/>
  <c r="R21" i="12"/>
  <c r="O21" i="12" s="1"/>
  <c r="CD21" i="12" s="1"/>
  <c r="Q21" i="12"/>
  <c r="N21" i="12" s="1"/>
  <c r="J21" i="12"/>
  <c r="C21" i="12" s="1"/>
  <c r="I21" i="12"/>
  <c r="BR20" i="12"/>
  <c r="BP20" i="12"/>
  <c r="BN20" i="12"/>
  <c r="BL20" i="12"/>
  <c r="BJ20" i="12"/>
  <c r="BH20" i="12"/>
  <c r="BF20" i="12"/>
  <c r="BD20" i="12"/>
  <c r="BB20" i="12"/>
  <c r="AZ20" i="12"/>
  <c r="AX20" i="12"/>
  <c r="AV20" i="12"/>
  <c r="AR20" i="12"/>
  <c r="AO20" i="12"/>
  <c r="AL20" i="12"/>
  <c r="AI20" i="12"/>
  <c r="AF20" i="12"/>
  <c r="AC20" i="12"/>
  <c r="Y20" i="12"/>
  <c r="V20" i="12"/>
  <c r="S20" i="12"/>
  <c r="R20" i="12"/>
  <c r="O20" i="12" s="1"/>
  <c r="Q20" i="12"/>
  <c r="J20" i="12"/>
  <c r="I20" i="12"/>
  <c r="G20" i="12"/>
  <c r="BR19" i="12"/>
  <c r="BP19" i="12"/>
  <c r="BN19" i="12"/>
  <c r="BL19" i="12"/>
  <c r="BJ19" i="12"/>
  <c r="BH19" i="12"/>
  <c r="BF19" i="12"/>
  <c r="BD19" i="12"/>
  <c r="BB19" i="12"/>
  <c r="AZ19" i="12"/>
  <c r="AX19" i="12"/>
  <c r="AV19" i="12"/>
  <c r="AR19" i="12"/>
  <c r="AO19" i="12"/>
  <c r="AL19" i="12"/>
  <c r="AI19" i="12"/>
  <c r="AF19" i="12"/>
  <c r="AC19" i="12"/>
  <c r="Y19" i="12"/>
  <c r="V19" i="12"/>
  <c r="S19" i="12"/>
  <c r="R19" i="12"/>
  <c r="Q19" i="12"/>
  <c r="N19" i="12" s="1"/>
  <c r="O19" i="12"/>
  <c r="CA19" i="12" s="1"/>
  <c r="J19" i="12"/>
  <c r="I19" i="12"/>
  <c r="BS18" i="12"/>
  <c r="BR18" i="12"/>
  <c r="BQ18" i="12"/>
  <c r="BP18" i="12" s="1"/>
  <c r="BO18" i="12"/>
  <c r="BN18" i="12" s="1"/>
  <c r="BM18" i="12"/>
  <c r="BL18" i="12" s="1"/>
  <c r="BK18" i="12"/>
  <c r="BJ18" i="12" s="1"/>
  <c r="BI18" i="12"/>
  <c r="BH18" i="12" s="1"/>
  <c r="BG18" i="12"/>
  <c r="BF18" i="12" s="1"/>
  <c r="BE18" i="12"/>
  <c r="BD18" i="12"/>
  <c r="BC18" i="12"/>
  <c r="BB18" i="12" s="1"/>
  <c r="BA18" i="12"/>
  <c r="AZ18" i="12" s="1"/>
  <c r="AY18" i="12"/>
  <c r="AX18" i="12"/>
  <c r="AW18" i="12"/>
  <c r="AV18" i="12" s="1"/>
  <c r="AU18" i="12"/>
  <c r="AT18" i="12"/>
  <c r="AS18" i="12"/>
  <c r="AR18" i="12" s="1"/>
  <c r="AQ18" i="12"/>
  <c r="AP18" i="12"/>
  <c r="AO18" i="12" s="1"/>
  <c r="AN18" i="12"/>
  <c r="AM18" i="12"/>
  <c r="AL18" i="12" s="1"/>
  <c r="AK18" i="12"/>
  <c r="AJ18" i="12"/>
  <c r="AH18" i="12"/>
  <c r="AG18" i="12"/>
  <c r="AE18" i="12"/>
  <c r="AD18" i="12"/>
  <c r="AC18" i="12"/>
  <c r="AB18" i="12"/>
  <c r="AA18" i="12"/>
  <c r="Z18" i="12"/>
  <c r="X18" i="12"/>
  <c r="W18" i="12"/>
  <c r="V18" i="12" s="1"/>
  <c r="U18" i="12"/>
  <c r="T18" i="12"/>
  <c r="L18" i="12"/>
  <c r="K18" i="12"/>
  <c r="J18" i="12" s="1"/>
  <c r="BR17" i="12"/>
  <c r="BP17" i="12"/>
  <c r="BN17" i="12"/>
  <c r="BL17" i="12"/>
  <c r="BJ17" i="12"/>
  <c r="BH17" i="12"/>
  <c r="C17" i="12" s="1"/>
  <c r="BF17" i="12"/>
  <c r="BD17" i="12"/>
  <c r="BB17" i="12"/>
  <c r="AZ17" i="12"/>
  <c r="AX17" i="12"/>
  <c r="AV17" i="12"/>
  <c r="AR17" i="12"/>
  <c r="AO17" i="12"/>
  <c r="AL17" i="12"/>
  <c r="AI17" i="12"/>
  <c r="AF17" i="12"/>
  <c r="AC17" i="12"/>
  <c r="Y17" i="12"/>
  <c r="V17" i="12"/>
  <c r="BW17" i="12" s="1"/>
  <c r="S17" i="12"/>
  <c r="R17" i="12"/>
  <c r="O17" i="12" s="1"/>
  <c r="Q17" i="12"/>
  <c r="N17" i="12"/>
  <c r="BY17" i="12" s="1"/>
  <c r="J17" i="12"/>
  <c r="I17" i="12"/>
  <c r="BR16" i="12"/>
  <c r="BP16" i="12"/>
  <c r="BN16" i="12"/>
  <c r="BL16" i="12"/>
  <c r="BJ16" i="12"/>
  <c r="BH16" i="12"/>
  <c r="BF16" i="12"/>
  <c r="BD16" i="12"/>
  <c r="BB16" i="12"/>
  <c r="AZ16" i="12"/>
  <c r="AX16" i="12"/>
  <c r="AV16" i="12"/>
  <c r="C16" i="12" s="1"/>
  <c r="AR16" i="12"/>
  <c r="AO16" i="12"/>
  <c r="AL16" i="12"/>
  <c r="AI16" i="12"/>
  <c r="AF16" i="12"/>
  <c r="AC16" i="12"/>
  <c r="Y16" i="12"/>
  <c r="V16" i="12"/>
  <c r="S16" i="12"/>
  <c r="R16" i="12"/>
  <c r="O16" i="12" s="1"/>
  <c r="Q16" i="12"/>
  <c r="N16" i="12" s="1"/>
  <c r="P16" i="12"/>
  <c r="J16" i="12"/>
  <c r="I16" i="12"/>
  <c r="BS15" i="12"/>
  <c r="BR15" i="12" s="1"/>
  <c r="BQ15" i="12"/>
  <c r="BP15" i="12" s="1"/>
  <c r="BO15" i="12"/>
  <c r="BN15" i="12" s="1"/>
  <c r="BM15" i="12"/>
  <c r="BL15" i="12" s="1"/>
  <c r="BK15" i="12"/>
  <c r="BJ15" i="12"/>
  <c r="BI15" i="12"/>
  <c r="BH15" i="12" s="1"/>
  <c r="BG15" i="12"/>
  <c r="BF15" i="12" s="1"/>
  <c r="BE15" i="12"/>
  <c r="BD15" i="12" s="1"/>
  <c r="BC15" i="12"/>
  <c r="BB15" i="12" s="1"/>
  <c r="BA15" i="12"/>
  <c r="AZ15" i="12"/>
  <c r="AY15" i="12"/>
  <c r="AX15" i="12" s="1"/>
  <c r="AW15" i="12"/>
  <c r="AV15" i="12" s="1"/>
  <c r="AU15" i="12"/>
  <c r="AT15" i="12"/>
  <c r="AS15" i="12"/>
  <c r="AR15" i="12" s="1"/>
  <c r="AQ15" i="12"/>
  <c r="AP15" i="12"/>
  <c r="AO15" i="12" s="1"/>
  <c r="AN15" i="12"/>
  <c r="AM15" i="12"/>
  <c r="AL15" i="12"/>
  <c r="AK15" i="12"/>
  <c r="AI15" i="12" s="1"/>
  <c r="AJ15" i="12"/>
  <c r="AH15" i="12"/>
  <c r="AG15" i="12"/>
  <c r="AF15" i="12" s="1"/>
  <c r="AE15" i="12"/>
  <c r="AD15" i="12"/>
  <c r="AB15" i="12"/>
  <c r="AA15" i="12"/>
  <c r="Z15" i="12"/>
  <c r="Y15" i="12" s="1"/>
  <c r="X15" i="12"/>
  <c r="W15" i="12"/>
  <c r="V15" i="12" s="1"/>
  <c r="U15" i="12"/>
  <c r="T15" i="12"/>
  <c r="S15" i="12" s="1"/>
  <c r="Q15" i="12"/>
  <c r="L15" i="12"/>
  <c r="K15" i="12"/>
  <c r="BR14" i="12"/>
  <c r="BP14" i="12"/>
  <c r="BN14" i="12"/>
  <c r="BL14" i="12"/>
  <c r="BJ14" i="12"/>
  <c r="BH14" i="12"/>
  <c r="C14" i="12" s="1"/>
  <c r="BF14" i="12"/>
  <c r="BD14" i="12"/>
  <c r="BB14" i="12"/>
  <c r="AZ14" i="12"/>
  <c r="AX14" i="12"/>
  <c r="AV14" i="12"/>
  <c r="AR14" i="12"/>
  <c r="AO14" i="12"/>
  <c r="AL14" i="12"/>
  <c r="AI14" i="12"/>
  <c r="AF14" i="12"/>
  <c r="AC14" i="12"/>
  <c r="Y14" i="12"/>
  <c r="V14" i="12"/>
  <c r="S14" i="12"/>
  <c r="Q14" i="12"/>
  <c r="N14" i="12" s="1"/>
  <c r="O14" i="12"/>
  <c r="CC14" i="12" s="1"/>
  <c r="J14" i="12"/>
  <c r="I14" i="12"/>
  <c r="BR13" i="12"/>
  <c r="BP13" i="12"/>
  <c r="BN13" i="12"/>
  <c r="BL13" i="12"/>
  <c r="BJ13" i="12"/>
  <c r="BH13" i="12"/>
  <c r="BF13" i="12"/>
  <c r="BD13" i="12"/>
  <c r="BB13" i="12"/>
  <c r="AZ13" i="12"/>
  <c r="AX13" i="12"/>
  <c r="AV13" i="12"/>
  <c r="C13" i="12" s="1"/>
  <c r="AR13" i="12"/>
  <c r="AO13" i="12"/>
  <c r="AL13" i="12"/>
  <c r="AI13" i="12"/>
  <c r="AF13" i="12"/>
  <c r="AC13" i="12"/>
  <c r="Y13" i="12"/>
  <c r="V13" i="12"/>
  <c r="S13" i="12"/>
  <c r="Q13" i="12"/>
  <c r="P13" i="12" s="1"/>
  <c r="O13" i="12"/>
  <c r="BZ13" i="12" s="1"/>
  <c r="J13" i="12"/>
  <c r="I13" i="12"/>
  <c r="BR12" i="12"/>
  <c r="BP12" i="12"/>
  <c r="BN12" i="12"/>
  <c r="BL12" i="12"/>
  <c r="BJ12" i="12"/>
  <c r="BH12" i="12"/>
  <c r="BF12" i="12"/>
  <c r="BD12" i="12"/>
  <c r="BB12" i="12"/>
  <c r="AZ12" i="12"/>
  <c r="AX12" i="12"/>
  <c r="AV12" i="12"/>
  <c r="AR12" i="12"/>
  <c r="AO12" i="12"/>
  <c r="AL12" i="12"/>
  <c r="AI12" i="12"/>
  <c r="AF12" i="12"/>
  <c r="AC12" i="12"/>
  <c r="Y12" i="12"/>
  <c r="V12" i="12"/>
  <c r="S12" i="12"/>
  <c r="Q12" i="12"/>
  <c r="N12" i="12" s="1"/>
  <c r="BX12" i="12" s="1"/>
  <c r="O12" i="12"/>
  <c r="CD12" i="12" s="1"/>
  <c r="J12" i="12"/>
  <c r="I12" i="12"/>
  <c r="BU11" i="12"/>
  <c r="BR11" i="12"/>
  <c r="BP11" i="12"/>
  <c r="BN11" i="12"/>
  <c r="BL11" i="12"/>
  <c r="BJ11" i="12"/>
  <c r="BH11" i="12"/>
  <c r="BF11" i="12"/>
  <c r="BD11" i="12"/>
  <c r="BB11" i="12"/>
  <c r="AZ11" i="12"/>
  <c r="AX11" i="12"/>
  <c r="AV11" i="12"/>
  <c r="AR11" i="12"/>
  <c r="AO11" i="12"/>
  <c r="AL11" i="12"/>
  <c r="AI11" i="12"/>
  <c r="AF11" i="12"/>
  <c r="AC11" i="12"/>
  <c r="Y11" i="12"/>
  <c r="V11" i="12"/>
  <c r="S11" i="12"/>
  <c r="Q11" i="12"/>
  <c r="N11" i="12" s="1"/>
  <c r="O11" i="12"/>
  <c r="J11" i="12"/>
  <c r="I11" i="12"/>
  <c r="BS10" i="12"/>
  <c r="BR10" i="12" s="1"/>
  <c r="BQ10" i="12"/>
  <c r="BP10" i="12" s="1"/>
  <c r="BO10" i="12"/>
  <c r="BN10" i="12" s="1"/>
  <c r="BM10" i="12"/>
  <c r="BL10" i="12" s="1"/>
  <c r="BK10" i="12"/>
  <c r="BJ10" i="12" s="1"/>
  <c r="BI10" i="12"/>
  <c r="BH10" i="12" s="1"/>
  <c r="BG10" i="12"/>
  <c r="BF10" i="12" s="1"/>
  <c r="BE10" i="12"/>
  <c r="BD10" i="12" s="1"/>
  <c r="BC10" i="12"/>
  <c r="BB10" i="12" s="1"/>
  <c r="BA10" i="12"/>
  <c r="AZ10" i="12" s="1"/>
  <c r="AY10" i="12"/>
  <c r="AX10" i="12"/>
  <c r="AW10" i="12"/>
  <c r="AV10" i="12"/>
  <c r="AU10" i="12"/>
  <c r="AU9" i="12" s="1"/>
  <c r="AT10" i="12"/>
  <c r="AS10" i="12"/>
  <c r="AR10" i="12" s="1"/>
  <c r="AQ10" i="12"/>
  <c r="AP10" i="12"/>
  <c r="AN10" i="12"/>
  <c r="AM10" i="12"/>
  <c r="AK10" i="12"/>
  <c r="AJ10" i="12"/>
  <c r="AH10" i="12"/>
  <c r="AG10" i="12"/>
  <c r="AF10" i="12" s="1"/>
  <c r="AE10" i="12"/>
  <c r="AD10" i="12"/>
  <c r="AC10" i="12" s="1"/>
  <c r="AB10" i="12"/>
  <c r="AA10" i="12"/>
  <c r="Z10" i="12"/>
  <c r="Z9" i="12" s="1"/>
  <c r="X10" i="12"/>
  <c r="W10" i="12"/>
  <c r="V10" i="12" s="1"/>
  <c r="U10" i="12"/>
  <c r="T10" i="12"/>
  <c r="R10" i="12"/>
  <c r="L10" i="12"/>
  <c r="K10" i="12"/>
  <c r="I10" i="12"/>
  <c r="BC9" i="12"/>
  <c r="BB9" i="12" s="1"/>
  <c r="AH9" i="12"/>
  <c r="EO27" i="4"/>
  <c r="EC27" i="4"/>
  <c r="EG35" i="4"/>
  <c r="EO35" i="4"/>
  <c r="EC35" i="4"/>
  <c r="EO53" i="4"/>
  <c r="EC53" i="4"/>
  <c r="T27" i="4"/>
  <c r="Q27" i="4" s="1"/>
  <c r="U27" i="4"/>
  <c r="R27" i="4"/>
  <c r="AF27" i="4" s="1"/>
  <c r="DB27" i="4" s="1"/>
  <c r="M27" i="4"/>
  <c r="V27" i="4"/>
  <c r="Y27" i="4"/>
  <c r="AB27" i="4"/>
  <c r="AH27" i="4"/>
  <c r="AO27" i="4"/>
  <c r="AL27" i="4" s="1"/>
  <c r="AP27" i="4"/>
  <c r="AM27" i="4" s="1"/>
  <c r="AQ27" i="4"/>
  <c r="AT27" i="4"/>
  <c r="AW27" i="4"/>
  <c r="BC27" i="4"/>
  <c r="BJ27" i="4"/>
  <c r="BG27" i="4" s="1"/>
  <c r="BU27" i="4" s="1"/>
  <c r="DU27" i="4" s="1"/>
  <c r="BK27" i="4"/>
  <c r="BL27" i="4"/>
  <c r="BO27" i="4"/>
  <c r="BR27" i="4"/>
  <c r="BX27" i="4"/>
  <c r="CE27" i="4"/>
  <c r="CB27" i="4" s="1"/>
  <c r="CG27" i="4"/>
  <c r="CF27" i="4"/>
  <c r="CC27" i="4" s="1"/>
  <c r="EG27" i="4" s="1"/>
  <c r="CJ27" i="4"/>
  <c r="CM27" i="4"/>
  <c r="L22" i="4"/>
  <c r="N22" i="4"/>
  <c r="O22" i="4"/>
  <c r="W22" i="4"/>
  <c r="X22" i="4"/>
  <c r="Z22" i="4"/>
  <c r="AA22" i="4"/>
  <c r="AC22" i="4"/>
  <c r="AD22" i="4"/>
  <c r="AG22" i="4"/>
  <c r="AI22" i="4"/>
  <c r="AJ22" i="4"/>
  <c r="AR22" i="4"/>
  <c r="AS22" i="4"/>
  <c r="AU22" i="4"/>
  <c r="AV22" i="4"/>
  <c r="AX22" i="4"/>
  <c r="AY22" i="4"/>
  <c r="BB22" i="4"/>
  <c r="BD22" i="4"/>
  <c r="BE22" i="4"/>
  <c r="BM22" i="4"/>
  <c r="BN22" i="4"/>
  <c r="BP22" i="4"/>
  <c r="BQ22" i="4"/>
  <c r="BS22" i="4"/>
  <c r="BT22" i="4"/>
  <c r="BW22" i="4"/>
  <c r="BY22" i="4"/>
  <c r="BZ22" i="4"/>
  <c r="CH22" i="4"/>
  <c r="CI22" i="4"/>
  <c r="CK22" i="4"/>
  <c r="CL22" i="4"/>
  <c r="CN22" i="4"/>
  <c r="CO22" i="4"/>
  <c r="CR22" i="4"/>
  <c r="CM53" i="4"/>
  <c r="CJ53" i="4"/>
  <c r="CE53" i="4"/>
  <c r="CB53" i="4" s="1"/>
  <c r="CF53" i="4"/>
  <c r="CC53" i="4" s="1"/>
  <c r="CQ53" i="4" s="1"/>
  <c r="CG53" i="4"/>
  <c r="BX53" i="4"/>
  <c r="BR53" i="4"/>
  <c r="BO53" i="4"/>
  <c r="BL53" i="4"/>
  <c r="BJ53" i="4"/>
  <c r="BG53" i="4" s="1"/>
  <c r="BK53" i="4"/>
  <c r="BC53" i="4"/>
  <c r="AW53" i="4"/>
  <c r="AT53" i="4"/>
  <c r="AQ53" i="4"/>
  <c r="AO53" i="4"/>
  <c r="AP53" i="4"/>
  <c r="AM53" i="4" s="1"/>
  <c r="AH53" i="4"/>
  <c r="AB53" i="4"/>
  <c r="Y53" i="4"/>
  <c r="V53" i="4"/>
  <c r="T53" i="4"/>
  <c r="U53" i="4"/>
  <c r="R53" i="4" s="1"/>
  <c r="AF53" i="4" s="1"/>
  <c r="CZ53" i="4" s="1"/>
  <c r="M53" i="4"/>
  <c r="L49" i="4"/>
  <c r="N49" i="4"/>
  <c r="O49" i="4"/>
  <c r="W49" i="4"/>
  <c r="X49" i="4"/>
  <c r="Z49" i="4"/>
  <c r="AA49" i="4"/>
  <c r="AC49" i="4"/>
  <c r="AD49" i="4"/>
  <c r="AG49" i="4"/>
  <c r="AI49" i="4"/>
  <c r="AJ49" i="4"/>
  <c r="AR49" i="4"/>
  <c r="AS49" i="4"/>
  <c r="AU49" i="4"/>
  <c r="AV49" i="4"/>
  <c r="AX49" i="4"/>
  <c r="AY49" i="4"/>
  <c r="BB49" i="4"/>
  <c r="BD49" i="4"/>
  <c r="BE49" i="4"/>
  <c r="BM49" i="4"/>
  <c r="BN49" i="4"/>
  <c r="BP49" i="4"/>
  <c r="BQ49" i="4"/>
  <c r="BS49" i="4"/>
  <c r="BT49" i="4"/>
  <c r="BW49" i="4"/>
  <c r="BY49" i="4"/>
  <c r="BZ49" i="4"/>
  <c r="CH49" i="4"/>
  <c r="CI49" i="4"/>
  <c r="CK49" i="4"/>
  <c r="CL49" i="4"/>
  <c r="CN49" i="4"/>
  <c r="CO49" i="4"/>
  <c r="CR49" i="4"/>
  <c r="T35" i="4"/>
  <c r="Q35" i="4" s="1"/>
  <c r="U35" i="4"/>
  <c r="R35" i="4" s="1"/>
  <c r="AF35" i="4" s="1"/>
  <c r="CZ35" i="4" s="1"/>
  <c r="AO35" i="4"/>
  <c r="AP35" i="4"/>
  <c r="AZ35" i="4"/>
  <c r="DH35" i="4" s="1"/>
  <c r="BA35" i="4"/>
  <c r="DN35" i="4" s="1"/>
  <c r="BU35" i="4"/>
  <c r="DT35" i="4" s="1"/>
  <c r="BV35" i="4"/>
  <c r="CQ35" i="4"/>
  <c r="CP35" i="4"/>
  <c r="EF35" i="4" s="1"/>
  <c r="CM35" i="4"/>
  <c r="CM34" i="4"/>
  <c r="CM33" i="4"/>
  <c r="CJ35" i="4"/>
  <c r="CJ34" i="4"/>
  <c r="CJ33" i="4"/>
  <c r="CG35" i="4"/>
  <c r="CG34" i="4"/>
  <c r="CG33" i="4"/>
  <c r="CD35" i="4"/>
  <c r="CA35" i="4"/>
  <c r="BX35" i="4"/>
  <c r="BX34" i="4"/>
  <c r="BX33" i="4"/>
  <c r="BR35" i="4"/>
  <c r="BR34" i="4"/>
  <c r="BR33" i="4"/>
  <c r="BO35" i="4"/>
  <c r="BO34" i="4"/>
  <c r="BO33" i="4"/>
  <c r="BL35" i="4"/>
  <c r="BL34" i="4"/>
  <c r="BL33" i="4"/>
  <c r="BI35" i="4"/>
  <c r="BF35" i="4"/>
  <c r="BC35" i="4"/>
  <c r="BC34" i="4"/>
  <c r="BC33" i="4"/>
  <c r="AW35" i="4"/>
  <c r="AW34" i="4"/>
  <c r="AW33" i="4"/>
  <c r="AT35" i="4"/>
  <c r="AT34" i="4"/>
  <c r="AT33" i="4"/>
  <c r="AQ35" i="4"/>
  <c r="AQ34" i="4"/>
  <c r="AQ33" i="4"/>
  <c r="AK35" i="4"/>
  <c r="AH35" i="4"/>
  <c r="AH34" i="4"/>
  <c r="AH33" i="4"/>
  <c r="AB35" i="4"/>
  <c r="AB34" i="4"/>
  <c r="AB33" i="4"/>
  <c r="Y35" i="4"/>
  <c r="Y34" i="4"/>
  <c r="Y33" i="4"/>
  <c r="V35" i="4"/>
  <c r="V34" i="4"/>
  <c r="V33" i="4"/>
  <c r="M35" i="4"/>
  <c r="L32" i="4"/>
  <c r="N32" i="4"/>
  <c r="O32" i="4"/>
  <c r="W32" i="4"/>
  <c r="X32" i="4"/>
  <c r="Z32" i="4"/>
  <c r="AA32" i="4"/>
  <c r="AC32" i="4"/>
  <c r="AD32" i="4"/>
  <c r="AG32" i="4"/>
  <c r="AI32" i="4"/>
  <c r="AJ32" i="4"/>
  <c r="AR32" i="4"/>
  <c r="AS32" i="4"/>
  <c r="AU32" i="4"/>
  <c r="AV32" i="4"/>
  <c r="AX32" i="4"/>
  <c r="AY32" i="4"/>
  <c r="BB32" i="4"/>
  <c r="BD32" i="4"/>
  <c r="BE32" i="4"/>
  <c r="BM32" i="4"/>
  <c r="BN32" i="4"/>
  <c r="BP32" i="4"/>
  <c r="BQ32" i="4"/>
  <c r="BS32" i="4"/>
  <c r="BT32" i="4"/>
  <c r="BW32" i="4"/>
  <c r="BY32" i="4"/>
  <c r="BZ32" i="4"/>
  <c r="CH32" i="4"/>
  <c r="CI32" i="4"/>
  <c r="CK32" i="4"/>
  <c r="CL32" i="4"/>
  <c r="CN32" i="4"/>
  <c r="CO32" i="4"/>
  <c r="CR32" i="4"/>
  <c r="CV52" i="12" l="1"/>
  <c r="BA159" i="12"/>
  <c r="AZ159" i="12" s="1"/>
  <c r="AZ160" i="12"/>
  <c r="AL194" i="12"/>
  <c r="AN187" i="12"/>
  <c r="AK9" i="12"/>
  <c r="CG117" i="12"/>
  <c r="AG116" i="12"/>
  <c r="CF116" i="12" s="1"/>
  <c r="L9" i="12"/>
  <c r="AC22" i="12"/>
  <c r="AO22" i="12"/>
  <c r="BK25" i="12"/>
  <c r="BJ25" i="12" s="1"/>
  <c r="BG29" i="12"/>
  <c r="BF29" i="12" s="1"/>
  <c r="AE29" i="12"/>
  <c r="P32" i="12"/>
  <c r="G32" i="12"/>
  <c r="AQ29" i="12"/>
  <c r="AC42" i="12"/>
  <c r="CU43" i="12"/>
  <c r="CU46" i="12"/>
  <c r="F54" i="12"/>
  <c r="H54" i="12"/>
  <c r="CU54" i="12"/>
  <c r="CW58" i="12"/>
  <c r="CU60" i="12"/>
  <c r="F61" i="12"/>
  <c r="G65" i="12"/>
  <c r="CW79" i="12"/>
  <c r="BN81" i="12"/>
  <c r="BO80" i="12"/>
  <c r="BN80" i="12" s="1"/>
  <c r="N84" i="12"/>
  <c r="M84" i="12" s="1"/>
  <c r="H89" i="12"/>
  <c r="G90" i="12"/>
  <c r="AH105" i="12"/>
  <c r="AK104" i="12"/>
  <c r="AE115" i="12"/>
  <c r="AH117" i="12"/>
  <c r="AF117" i="12" s="1"/>
  <c r="AK116" i="12"/>
  <c r="H139" i="12"/>
  <c r="N143" i="12"/>
  <c r="BU143" i="12" s="1"/>
  <c r="Q142" i="12"/>
  <c r="P143" i="12"/>
  <c r="AY144" i="12"/>
  <c r="AX144" i="12" s="1"/>
  <c r="AD149" i="12"/>
  <c r="AG25" i="12"/>
  <c r="AF25" i="12" s="1"/>
  <c r="BH109" i="12"/>
  <c r="BI108" i="12"/>
  <c r="BH108" i="12" s="1"/>
  <c r="G156" i="12"/>
  <c r="I15" i="12"/>
  <c r="R30" i="12"/>
  <c r="CU59" i="12"/>
  <c r="I138" i="12"/>
  <c r="AB129" i="12"/>
  <c r="AH8" i="12"/>
  <c r="C12" i="12"/>
  <c r="G12" i="12"/>
  <c r="F14" i="12"/>
  <c r="H17" i="12"/>
  <c r="S18" i="12"/>
  <c r="R18" i="12"/>
  <c r="H23" i="12"/>
  <c r="D23" i="12" s="1"/>
  <c r="B23" i="12" s="1"/>
  <c r="W25" i="12"/>
  <c r="V25" i="12" s="1"/>
  <c r="Y26" i="12"/>
  <c r="AF30" i="12"/>
  <c r="AR30" i="12"/>
  <c r="AR39" i="12"/>
  <c r="F44" i="12"/>
  <c r="H44" i="12"/>
  <c r="G45" i="12"/>
  <c r="CT45" i="12"/>
  <c r="F46" i="12"/>
  <c r="BW50" i="12"/>
  <c r="C54" i="12"/>
  <c r="BW54" i="12"/>
  <c r="G55" i="12"/>
  <c r="F56" i="12"/>
  <c r="CV58" i="12"/>
  <c r="C74" i="12"/>
  <c r="CW77" i="12"/>
  <c r="CV79" i="12"/>
  <c r="BJ86" i="12"/>
  <c r="BK85" i="12"/>
  <c r="BJ85" i="12" s="1"/>
  <c r="CX88" i="12"/>
  <c r="F101" i="12"/>
  <c r="H101" i="12"/>
  <c r="AL111" i="12"/>
  <c r="AW115" i="12"/>
  <c r="AV115" i="12" s="1"/>
  <c r="AJ116" i="12"/>
  <c r="F126" i="12"/>
  <c r="E126" i="12" s="1"/>
  <c r="D126" i="12" s="1"/>
  <c r="B126" i="12" s="1"/>
  <c r="AK134" i="12"/>
  <c r="AH135" i="12"/>
  <c r="F138" i="12"/>
  <c r="BB145" i="12"/>
  <c r="BC144" i="12"/>
  <c r="BB144" i="12" s="1"/>
  <c r="F146" i="12"/>
  <c r="H146" i="12"/>
  <c r="BH157" i="12"/>
  <c r="BI156" i="12"/>
  <c r="BH156" i="12" s="1"/>
  <c r="BH160" i="12"/>
  <c r="AE160" i="12"/>
  <c r="AE159" i="12" s="1"/>
  <c r="F175" i="12"/>
  <c r="E175" i="12" s="1"/>
  <c r="D175" i="12" s="1"/>
  <c r="B175" i="12" s="1"/>
  <c r="AI189" i="12"/>
  <c r="AK188" i="12"/>
  <c r="AM9" i="12"/>
  <c r="G16" i="12"/>
  <c r="C32" i="12"/>
  <c r="F40" i="12"/>
  <c r="CW43" i="12"/>
  <c r="G46" i="12"/>
  <c r="E46" i="12" s="1"/>
  <c r="D46" i="12" s="1"/>
  <c r="H47" i="12"/>
  <c r="H50" i="12"/>
  <c r="Q52" i="12"/>
  <c r="CU52" i="12"/>
  <c r="F53" i="12"/>
  <c r="CW54" i="12"/>
  <c r="F57" i="12"/>
  <c r="H57" i="12"/>
  <c r="C58" i="12"/>
  <c r="CX58" i="12"/>
  <c r="CV59" i="12"/>
  <c r="F67" i="12"/>
  <c r="G70" i="12"/>
  <c r="CX74" i="12"/>
  <c r="BB81" i="12"/>
  <c r="BC80" i="12"/>
  <c r="BB80" i="12" s="1"/>
  <c r="BR81" i="12"/>
  <c r="BS80" i="12"/>
  <c r="BR80" i="12" s="1"/>
  <c r="AJ86" i="12"/>
  <c r="AI87" i="12"/>
  <c r="P94" i="12"/>
  <c r="AL98" i="12"/>
  <c r="F98" i="12" s="1"/>
  <c r="F105" i="12"/>
  <c r="S106" i="12"/>
  <c r="F106" i="12" s="1"/>
  <c r="T97" i="12"/>
  <c r="U96" i="12"/>
  <c r="C141" i="12"/>
  <c r="BE144" i="12"/>
  <c r="BD144" i="12" s="1"/>
  <c r="BD145" i="12"/>
  <c r="G151" i="12"/>
  <c r="AH153" i="12"/>
  <c r="AK152" i="12"/>
  <c r="AI152" i="12" s="1"/>
  <c r="AV157" i="12"/>
  <c r="AW156" i="12"/>
  <c r="AV156" i="12" s="1"/>
  <c r="AH158" i="12"/>
  <c r="AH157" i="12" s="1"/>
  <c r="AH156" i="12" s="1"/>
  <c r="AK157" i="12"/>
  <c r="AK156" i="12" s="1"/>
  <c r="I161" i="12"/>
  <c r="AB160" i="12"/>
  <c r="CV192" i="12"/>
  <c r="AN29" i="12"/>
  <c r="AN28" i="12" s="1"/>
  <c r="J113" i="12"/>
  <c r="C113" i="12" s="1"/>
  <c r="K108" i="12"/>
  <c r="AI104" i="12"/>
  <c r="BW11" i="12"/>
  <c r="AP25" i="12"/>
  <c r="AO25" i="12" s="1"/>
  <c r="J26" i="12"/>
  <c r="C26" i="12" s="1"/>
  <c r="BM29" i="12"/>
  <c r="F37" i="12"/>
  <c r="E37" i="12" s="1"/>
  <c r="D37" i="12" s="1"/>
  <c r="B37" i="12" s="1"/>
  <c r="BA41" i="12"/>
  <c r="AZ41" i="12" s="1"/>
  <c r="G53" i="12"/>
  <c r="CV54" i="12"/>
  <c r="G57" i="12"/>
  <c r="P58" i="12"/>
  <c r="F65" i="12"/>
  <c r="E65" i="12" s="1"/>
  <c r="D65" i="12" s="1"/>
  <c r="H65" i="12"/>
  <c r="F70" i="12"/>
  <c r="E70" i="12" s="1"/>
  <c r="F73" i="12"/>
  <c r="H73" i="12"/>
  <c r="CU76" i="12"/>
  <c r="O77" i="12"/>
  <c r="F77" i="12"/>
  <c r="CX77" i="12"/>
  <c r="N79" i="12"/>
  <c r="BD81" i="12"/>
  <c r="BE80" i="12"/>
  <c r="BD80" i="12" s="1"/>
  <c r="F84" i="12"/>
  <c r="BA97" i="12"/>
  <c r="AZ97" i="12" s="1"/>
  <c r="G135" i="12"/>
  <c r="C139" i="12"/>
  <c r="AR150" i="12"/>
  <c r="AT149" i="12"/>
  <c r="AX157" i="12"/>
  <c r="AY156" i="12"/>
  <c r="AX156" i="12" s="1"/>
  <c r="W160" i="12"/>
  <c r="BR160" i="12"/>
  <c r="BS159" i="12"/>
  <c r="BR159" i="12" s="1"/>
  <c r="G178" i="12"/>
  <c r="K188" i="12"/>
  <c r="J188" i="12" s="1"/>
  <c r="J189" i="12"/>
  <c r="BH191" i="12"/>
  <c r="P50" i="12"/>
  <c r="F103" i="12"/>
  <c r="I113" i="12"/>
  <c r="AB108" i="12"/>
  <c r="Q129" i="12"/>
  <c r="F12" i="12"/>
  <c r="E12" i="12" s="1"/>
  <c r="H12" i="12"/>
  <c r="D12" i="12" s="1"/>
  <c r="B12" i="12" s="1"/>
  <c r="H13" i="12"/>
  <c r="AJ9" i="12"/>
  <c r="I18" i="12"/>
  <c r="BC25" i="12"/>
  <c r="BB25" i="12" s="1"/>
  <c r="BS29" i="12"/>
  <c r="BR29" i="12" s="1"/>
  <c r="Y30" i="12"/>
  <c r="H30" i="12" s="1"/>
  <c r="BW32" i="12"/>
  <c r="P33" i="12"/>
  <c r="G33" i="12"/>
  <c r="BW37" i="12"/>
  <c r="BQ41" i="12"/>
  <c r="BP41" i="12" s="1"/>
  <c r="CX43" i="12"/>
  <c r="P48" i="12"/>
  <c r="F49" i="12"/>
  <c r="C50" i="12"/>
  <c r="H55" i="12"/>
  <c r="D55" i="12" s="1"/>
  <c r="B55" i="12" s="1"/>
  <c r="C72" i="12"/>
  <c r="G77" i="12"/>
  <c r="C82" i="12"/>
  <c r="J91" i="12"/>
  <c r="AV91" i="12"/>
  <c r="AO98" i="12"/>
  <c r="G98" i="12" s="1"/>
  <c r="E98" i="12" s="1"/>
  <c r="D98" i="12" s="1"/>
  <c r="AP97" i="12"/>
  <c r="AO97" i="12" s="1"/>
  <c r="BF109" i="12"/>
  <c r="BB111" i="12"/>
  <c r="BC108" i="12"/>
  <c r="BB108" i="12" s="1"/>
  <c r="BR111" i="12"/>
  <c r="BS108" i="12"/>
  <c r="BR108" i="12" s="1"/>
  <c r="G117" i="12"/>
  <c r="I120" i="12"/>
  <c r="AB115" i="12"/>
  <c r="F143" i="12"/>
  <c r="E143" i="12" s="1"/>
  <c r="AI192" i="12"/>
  <c r="BB87" i="12"/>
  <c r="BC86" i="12"/>
  <c r="BL91" i="12"/>
  <c r="BM86" i="12"/>
  <c r="CE116" i="12"/>
  <c r="V188" i="12"/>
  <c r="W187" i="12"/>
  <c r="V187" i="12" s="1"/>
  <c r="F16" i="12"/>
  <c r="E16" i="12" s="1"/>
  <c r="J22" i="12"/>
  <c r="C24" i="12"/>
  <c r="AS25" i="12"/>
  <c r="AR25" i="12" s="1"/>
  <c r="AC26" i="12"/>
  <c r="AL30" i="12"/>
  <c r="J34" i="12"/>
  <c r="AL39" i="12"/>
  <c r="BS41" i="12"/>
  <c r="M47" i="12"/>
  <c r="G49" i="12"/>
  <c r="V52" i="12"/>
  <c r="P54" i="12"/>
  <c r="CT58" i="12"/>
  <c r="CW70" i="12"/>
  <c r="CT74" i="12"/>
  <c r="CT79" i="12"/>
  <c r="H93" i="12"/>
  <c r="H94" i="12"/>
  <c r="O99" i="12"/>
  <c r="P99" i="12"/>
  <c r="BN100" i="12"/>
  <c r="BO97" i="12"/>
  <c r="BN97" i="12" s="1"/>
  <c r="N103" i="12"/>
  <c r="M103" i="12" s="1"/>
  <c r="P103" i="12"/>
  <c r="AH103" i="12"/>
  <c r="AK102" i="12"/>
  <c r="AK97" i="12" s="1"/>
  <c r="Y113" i="12"/>
  <c r="H148" i="12"/>
  <c r="CR178" i="12"/>
  <c r="CP178" i="12"/>
  <c r="C183" i="12"/>
  <c r="B183" i="12" s="1"/>
  <c r="N193" i="12"/>
  <c r="M193" i="12" s="1"/>
  <c r="P193" i="12"/>
  <c r="CT84" i="12"/>
  <c r="AC86" i="12"/>
  <c r="CU90" i="12"/>
  <c r="AC91" i="12"/>
  <c r="P95" i="12"/>
  <c r="H99" i="12"/>
  <c r="S113" i="12"/>
  <c r="S120" i="12"/>
  <c r="F120" i="12" s="1"/>
  <c r="P131" i="12"/>
  <c r="AR132" i="12"/>
  <c r="J142" i="12"/>
  <c r="C142" i="12" s="1"/>
  <c r="G143" i="12"/>
  <c r="AC152" i="12"/>
  <c r="C152" i="12" s="1"/>
  <c r="C163" i="12"/>
  <c r="R161" i="12"/>
  <c r="H177" i="12"/>
  <c r="C181" i="12"/>
  <c r="H196" i="12"/>
  <c r="AL197" i="12"/>
  <c r="V80" i="12"/>
  <c r="F99" i="12"/>
  <c r="AI110" i="12"/>
  <c r="C124" i="12"/>
  <c r="C125" i="12"/>
  <c r="F125" i="12"/>
  <c r="X129" i="12"/>
  <c r="P151" i="12"/>
  <c r="AC157" i="12"/>
  <c r="C157" i="12" s="1"/>
  <c r="AK160" i="12"/>
  <c r="AK159" i="12" s="1"/>
  <c r="C170" i="12"/>
  <c r="G172" i="12"/>
  <c r="E172" i="12" s="1"/>
  <c r="D172" i="12" s="1"/>
  <c r="C175" i="12"/>
  <c r="M182" i="12"/>
  <c r="F182" i="12"/>
  <c r="P183" i="12"/>
  <c r="G184" i="12"/>
  <c r="E184" i="12" s="1"/>
  <c r="D184" i="12" s="1"/>
  <c r="AL198" i="12"/>
  <c r="AL81" i="12"/>
  <c r="H84" i="12"/>
  <c r="CW84" i="12"/>
  <c r="F88" i="12"/>
  <c r="AI102" i="12"/>
  <c r="F121" i="12"/>
  <c r="F124" i="12"/>
  <c r="E124" i="12" s="1"/>
  <c r="H126" i="12"/>
  <c r="G131" i="12"/>
  <c r="J138" i="12"/>
  <c r="P139" i="12"/>
  <c r="H166" i="12"/>
  <c r="AA160" i="12"/>
  <c r="AA159" i="12" s="1"/>
  <c r="BW173" i="12"/>
  <c r="C177" i="12"/>
  <c r="P181" i="12"/>
  <c r="F184" i="12"/>
  <c r="H184" i="12"/>
  <c r="S189" i="12"/>
  <c r="F193" i="12"/>
  <c r="F199" i="12"/>
  <c r="E199" i="12" s="1"/>
  <c r="P83" i="12"/>
  <c r="CV84" i="12"/>
  <c r="S87" i="12"/>
  <c r="G88" i="12"/>
  <c r="CV88" i="12"/>
  <c r="AI91" i="12"/>
  <c r="G93" i="12"/>
  <c r="H95" i="12"/>
  <c r="F95" i="12"/>
  <c r="E95" i="12" s="1"/>
  <c r="D95" i="12" s="1"/>
  <c r="B95" i="12" s="1"/>
  <c r="V97" i="12"/>
  <c r="G101" i="12"/>
  <c r="AI103" i="12"/>
  <c r="C112" i="12"/>
  <c r="J120" i="12"/>
  <c r="C120" i="12" s="1"/>
  <c r="Y120" i="12"/>
  <c r="C121" i="12"/>
  <c r="P124" i="12"/>
  <c r="C135" i="12"/>
  <c r="H135" i="12"/>
  <c r="AD129" i="12"/>
  <c r="I144" i="12"/>
  <c r="V147" i="12"/>
  <c r="F153" i="12"/>
  <c r="H153" i="12"/>
  <c r="AL161" i="12"/>
  <c r="AY160" i="12"/>
  <c r="E163" i="12"/>
  <c r="H163" i="12"/>
  <c r="AN160" i="12"/>
  <c r="AN159" i="12" s="1"/>
  <c r="BM160" i="12"/>
  <c r="C174" i="12"/>
  <c r="F177" i="12"/>
  <c r="CO185" i="12"/>
  <c r="AR188" i="12"/>
  <c r="AF189" i="12"/>
  <c r="AR189" i="12"/>
  <c r="AO192" i="12"/>
  <c r="CD32" i="12"/>
  <c r="CC32" i="12"/>
  <c r="CC20" i="12"/>
  <c r="CD20" i="12"/>
  <c r="CA20" i="12"/>
  <c r="BU14" i="12"/>
  <c r="M14" i="12"/>
  <c r="BV14" i="12"/>
  <c r="CC31" i="12"/>
  <c r="CD31" i="12"/>
  <c r="CA31" i="12"/>
  <c r="D16" i="12"/>
  <c r="CL109" i="12"/>
  <c r="AO109" i="12"/>
  <c r="G109" i="12" s="1"/>
  <c r="CS182" i="12"/>
  <c r="CR182" i="12"/>
  <c r="CQ182" i="12"/>
  <c r="CP182" i="12"/>
  <c r="AB9" i="12"/>
  <c r="I9" i="12" s="1"/>
  <c r="BA9" i="12"/>
  <c r="AZ9" i="12" s="1"/>
  <c r="Q10" i="12"/>
  <c r="P10" i="12" s="1"/>
  <c r="AL10" i="12"/>
  <c r="BW12" i="12"/>
  <c r="CA13" i="12"/>
  <c r="P14" i="12"/>
  <c r="H14" i="12"/>
  <c r="CA14" i="12"/>
  <c r="AC15" i="12"/>
  <c r="P17" i="12"/>
  <c r="AF18" i="12"/>
  <c r="C20" i="12"/>
  <c r="P21" i="12"/>
  <c r="G21" i="12"/>
  <c r="CC21" i="12"/>
  <c r="V22" i="12"/>
  <c r="G22" i="12" s="1"/>
  <c r="AC25" i="12"/>
  <c r="AL26" i="12"/>
  <c r="BP26" i="12"/>
  <c r="W29" i="12"/>
  <c r="W28" i="12" s="1"/>
  <c r="Q30" i="12"/>
  <c r="P30" i="12" s="1"/>
  <c r="AO34" i="12"/>
  <c r="P38" i="12"/>
  <c r="N38" i="12"/>
  <c r="BX38" i="12" s="1"/>
  <c r="AR63" i="12"/>
  <c r="B65" i="12"/>
  <c r="AC81" i="12"/>
  <c r="AD80" i="12"/>
  <c r="AC80" i="12" s="1"/>
  <c r="AZ81" i="12"/>
  <c r="BA80" i="12"/>
  <c r="AZ80" i="12" s="1"/>
  <c r="BZ83" i="12"/>
  <c r="CA83" i="12"/>
  <c r="N88" i="12"/>
  <c r="BU88" i="12" s="1"/>
  <c r="P88" i="12"/>
  <c r="BV175" i="12"/>
  <c r="BX175" i="12"/>
  <c r="BU175" i="12"/>
  <c r="F31" i="12"/>
  <c r="H31" i="12"/>
  <c r="H33" i="12"/>
  <c r="F33" i="12"/>
  <c r="E33" i="12" s="1"/>
  <c r="G35" i="12"/>
  <c r="AI42" i="12"/>
  <c r="AK41" i="12"/>
  <c r="BH42" i="12"/>
  <c r="CW42" i="12" s="1"/>
  <c r="BI41" i="12"/>
  <c r="BH41" i="12" s="1"/>
  <c r="BY74" i="12"/>
  <c r="M74" i="12"/>
  <c r="BU74" i="12"/>
  <c r="BR91" i="12"/>
  <c r="BS86" i="12"/>
  <c r="V140" i="12"/>
  <c r="W129" i="12"/>
  <c r="V129" i="12" s="1"/>
  <c r="AF91" i="12"/>
  <c r="AG86" i="12"/>
  <c r="K196" i="12"/>
  <c r="J197" i="12"/>
  <c r="H16" i="12"/>
  <c r="CV30" i="12"/>
  <c r="BK9" i="12"/>
  <c r="BJ9" i="12" s="1"/>
  <c r="AO10" i="12"/>
  <c r="G10" i="12" s="1"/>
  <c r="F17" i="12"/>
  <c r="AI18" i="12"/>
  <c r="C22" i="12"/>
  <c r="AD29" i="12"/>
  <c r="AC29" i="12" s="1"/>
  <c r="AY29" i="12"/>
  <c r="AX29" i="12" s="1"/>
  <c r="BO29" i="12"/>
  <c r="BN29" i="12" s="1"/>
  <c r="AC30" i="12"/>
  <c r="F32" i="12"/>
  <c r="E32" i="12" s="1"/>
  <c r="H32" i="12"/>
  <c r="CU32" i="12"/>
  <c r="CD36" i="12"/>
  <c r="O40" i="12"/>
  <c r="R39" i="12"/>
  <c r="P39" i="12" s="1"/>
  <c r="AI63" i="12"/>
  <c r="AJ41" i="12"/>
  <c r="AI41" i="12" s="1"/>
  <c r="BY77" i="12"/>
  <c r="M77" i="12"/>
  <c r="BU77" i="12"/>
  <c r="W86" i="12"/>
  <c r="W85" i="12" s="1"/>
  <c r="BP87" i="12"/>
  <c r="BQ86" i="12"/>
  <c r="BP86" i="12" s="1"/>
  <c r="P93" i="12"/>
  <c r="O93" i="12"/>
  <c r="M93" i="12" s="1"/>
  <c r="CD14" i="12"/>
  <c r="R26" i="12"/>
  <c r="R25" i="12" s="1"/>
  <c r="BS9" i="12"/>
  <c r="BR9" i="12" s="1"/>
  <c r="U9" i="12"/>
  <c r="F13" i="12"/>
  <c r="BW14" i="12"/>
  <c r="G17" i="12"/>
  <c r="BW19" i="12"/>
  <c r="P20" i="12"/>
  <c r="F21" i="12"/>
  <c r="H21" i="12"/>
  <c r="P23" i="12"/>
  <c r="AJ8" i="12"/>
  <c r="BO25" i="12"/>
  <c r="BN25" i="12" s="1"/>
  <c r="C27" i="12"/>
  <c r="F36" i="12"/>
  <c r="X41" i="12"/>
  <c r="V41" i="12" s="1"/>
  <c r="C105" i="12"/>
  <c r="O107" i="12"/>
  <c r="CC107" i="12" s="1"/>
  <c r="R106" i="12"/>
  <c r="R97" i="12" s="1"/>
  <c r="CI124" i="12"/>
  <c r="CF124" i="12"/>
  <c r="CE124" i="12"/>
  <c r="P164" i="12"/>
  <c r="N164" i="12"/>
  <c r="BV164" i="12" s="1"/>
  <c r="AE9" i="12"/>
  <c r="P22" i="12"/>
  <c r="K25" i="12"/>
  <c r="Z25" i="12"/>
  <c r="Y25" i="12" s="1"/>
  <c r="BC29" i="12"/>
  <c r="BB29" i="12" s="1"/>
  <c r="CT60" i="12"/>
  <c r="CX60" i="12"/>
  <c r="CC64" i="12"/>
  <c r="CD64" i="12"/>
  <c r="CA64" i="12"/>
  <c r="BI85" i="12"/>
  <c r="BH85" i="12" s="1"/>
  <c r="CT85" i="12" s="1"/>
  <c r="BD87" i="12"/>
  <c r="BE86" i="12"/>
  <c r="CT90" i="12"/>
  <c r="C90" i="12"/>
  <c r="AX98" i="12"/>
  <c r="AY97" i="12"/>
  <c r="AX97" i="12" s="1"/>
  <c r="AR104" i="12"/>
  <c r="AS97" i="12"/>
  <c r="CK111" i="12"/>
  <c r="AH108" i="12"/>
  <c r="CK108" i="12" s="1"/>
  <c r="I111" i="12"/>
  <c r="AU108" i="12"/>
  <c r="I108" i="12" s="1"/>
  <c r="CK112" i="12"/>
  <c r="CL112" i="12"/>
  <c r="CN112" i="12"/>
  <c r="BN160" i="12"/>
  <c r="BO159" i="12"/>
  <c r="BN159" i="12" s="1"/>
  <c r="BW35" i="12"/>
  <c r="BZ73" i="12"/>
  <c r="CA73" i="12"/>
  <c r="C11" i="12"/>
  <c r="H24" i="12"/>
  <c r="T9" i="12"/>
  <c r="T8" i="12" s="1"/>
  <c r="J10" i="12"/>
  <c r="C10" i="12" s="1"/>
  <c r="P12" i="12"/>
  <c r="G14" i="12"/>
  <c r="E14" i="12" s="1"/>
  <c r="D14" i="12" s="1"/>
  <c r="B14" i="12" s="1"/>
  <c r="F15" i="12"/>
  <c r="F20" i="12"/>
  <c r="E20" i="12" s="1"/>
  <c r="H20" i="12"/>
  <c r="F23" i="12"/>
  <c r="E23" i="12" s="1"/>
  <c r="F24" i="12"/>
  <c r="L8" i="12"/>
  <c r="AL25" i="12"/>
  <c r="AU8" i="12"/>
  <c r="AM29" i="12"/>
  <c r="I30" i="12"/>
  <c r="CU30" i="12"/>
  <c r="CX53" i="12"/>
  <c r="N82" i="12"/>
  <c r="BY82" i="12" s="1"/>
  <c r="Q81" i="12"/>
  <c r="Q80" i="12" s="1"/>
  <c r="P80" i="12" s="1"/>
  <c r="I106" i="12"/>
  <c r="AB97" i="12"/>
  <c r="G107" i="12"/>
  <c r="C107" i="12"/>
  <c r="O92" i="12"/>
  <c r="O91" i="12" s="1"/>
  <c r="CA91" i="12" s="1"/>
  <c r="P92" i="12"/>
  <c r="R91" i="12"/>
  <c r="G11" i="12"/>
  <c r="W9" i="12"/>
  <c r="AS9" i="12"/>
  <c r="AR9" i="12" s="1"/>
  <c r="H11" i="12"/>
  <c r="F11" i="12"/>
  <c r="G13" i="12"/>
  <c r="E13" i="12" s="1"/>
  <c r="D13" i="12" s="1"/>
  <c r="B13" i="12" s="1"/>
  <c r="AT9" i="12"/>
  <c r="AT8" i="12" s="1"/>
  <c r="F18" i="12"/>
  <c r="C19" i="12"/>
  <c r="F19" i="12"/>
  <c r="H19" i="12"/>
  <c r="AB25" i="12"/>
  <c r="BG25" i="12"/>
  <c r="BF25" i="12" s="1"/>
  <c r="AI26" i="12"/>
  <c r="P27" i="12"/>
  <c r="F27" i="12"/>
  <c r="E27" i="12" s="1"/>
  <c r="H27" i="12"/>
  <c r="J30" i="12"/>
  <c r="C30" i="12" s="1"/>
  <c r="C31" i="12"/>
  <c r="F35" i="12"/>
  <c r="E35" i="12" s="1"/>
  <c r="D35" i="12" s="1"/>
  <c r="B35" i="12" s="1"/>
  <c r="H35" i="12"/>
  <c r="G36" i="12"/>
  <c r="E36" i="12" s="1"/>
  <c r="D36" i="12" s="1"/>
  <c r="P37" i="12"/>
  <c r="CW61" i="12"/>
  <c r="CT61" i="12"/>
  <c r="BV65" i="12"/>
  <c r="BX65" i="12"/>
  <c r="BU65" i="12"/>
  <c r="N70" i="12"/>
  <c r="BX70" i="12" s="1"/>
  <c r="P70" i="12"/>
  <c r="Q69" i="12"/>
  <c r="H75" i="12"/>
  <c r="O81" i="12"/>
  <c r="CB81" i="12" s="1"/>
  <c r="AZ91" i="12"/>
  <c r="BA86" i="12"/>
  <c r="BU92" i="12"/>
  <c r="CD94" i="12"/>
  <c r="CA94" i="12"/>
  <c r="AQ108" i="12"/>
  <c r="AH29" i="12"/>
  <c r="AL42" i="12"/>
  <c r="H46" i="12"/>
  <c r="F50" i="12"/>
  <c r="CX56" i="12"/>
  <c r="G58" i="12"/>
  <c r="CW59" i="12"/>
  <c r="H61" i="12"/>
  <c r="CU61" i="12"/>
  <c r="F62" i="12"/>
  <c r="Y63" i="12"/>
  <c r="BW65" i="12"/>
  <c r="C67" i="12"/>
  <c r="H67" i="12"/>
  <c r="G74" i="12"/>
  <c r="C83" i="12"/>
  <c r="G83" i="12"/>
  <c r="CU86" i="12"/>
  <c r="C94" i="12"/>
  <c r="C95" i="12"/>
  <c r="AG99" i="12"/>
  <c r="CF99" i="12" s="1"/>
  <c r="AG101" i="12"/>
  <c r="F107" i="12"/>
  <c r="H107" i="12"/>
  <c r="CJ108" i="12"/>
  <c r="CJ109" i="12"/>
  <c r="P112" i="12"/>
  <c r="CF123" i="12"/>
  <c r="AC123" i="12"/>
  <c r="C123" i="12" s="1"/>
  <c r="CH123" i="12"/>
  <c r="CG123" i="12"/>
  <c r="E125" i="12"/>
  <c r="N148" i="12"/>
  <c r="BW148" i="12" s="1"/>
  <c r="Q147" i="12"/>
  <c r="Q144" i="12" s="1"/>
  <c r="F152" i="12"/>
  <c r="AR154" i="12"/>
  <c r="AS149" i="12"/>
  <c r="AR149" i="12" s="1"/>
  <c r="P174" i="12"/>
  <c r="N174" i="12"/>
  <c r="BV174" i="12" s="1"/>
  <c r="CS180" i="12"/>
  <c r="CP180" i="12"/>
  <c r="CO180" i="12"/>
  <c r="CS186" i="12"/>
  <c r="CQ186" i="12"/>
  <c r="CP186" i="12"/>
  <c r="F43" i="12"/>
  <c r="E43" i="12" s="1"/>
  <c r="H43" i="12"/>
  <c r="F48" i="12"/>
  <c r="H48" i="12"/>
  <c r="BW53" i="12"/>
  <c r="P55" i="12"/>
  <c r="BW57" i="12"/>
  <c r="G66" i="12"/>
  <c r="C66" i="12"/>
  <c r="C68" i="12"/>
  <c r="G68" i="12"/>
  <c r="CT69" i="12"/>
  <c r="H70" i="12"/>
  <c r="H72" i="12"/>
  <c r="F76" i="12"/>
  <c r="E76" i="12" s="1"/>
  <c r="D76" i="12" s="1"/>
  <c r="B76" i="12" s="1"/>
  <c r="H76" i="12"/>
  <c r="G78" i="12"/>
  <c r="C78" i="12"/>
  <c r="H91" i="12"/>
  <c r="N95" i="12"/>
  <c r="N91" i="12" s="1"/>
  <c r="G102" i="12"/>
  <c r="AC118" i="12"/>
  <c r="C118" i="12" s="1"/>
  <c r="AD115" i="12"/>
  <c r="AC115" i="12" s="1"/>
  <c r="O121" i="12"/>
  <c r="R120" i="12"/>
  <c r="R115" i="12" s="1"/>
  <c r="CK122" i="12"/>
  <c r="BR132" i="12"/>
  <c r="BS129" i="12"/>
  <c r="BR129" i="12" s="1"/>
  <c r="BZ139" i="12"/>
  <c r="BU141" i="12"/>
  <c r="N140" i="12"/>
  <c r="BV140" i="12" s="1"/>
  <c r="BA144" i="12"/>
  <c r="AZ144" i="12" s="1"/>
  <c r="AZ145" i="12"/>
  <c r="AY159" i="12"/>
  <c r="AX159" i="12" s="1"/>
  <c r="AX160" i="12"/>
  <c r="C44" i="12"/>
  <c r="H45" i="12"/>
  <c r="E47" i="12"/>
  <c r="D47" i="12" s="1"/>
  <c r="B47" i="12" s="1"/>
  <c r="O50" i="12"/>
  <c r="M50" i="12" s="1"/>
  <c r="CW53" i="12"/>
  <c r="CX54" i="12"/>
  <c r="H56" i="12"/>
  <c r="F59" i="12"/>
  <c r="CW60" i="12"/>
  <c r="AF69" i="12"/>
  <c r="M79" i="12"/>
  <c r="F79" i="12"/>
  <c r="V81" i="12"/>
  <c r="CW90" i="12"/>
  <c r="P91" i="12"/>
  <c r="G95" i="12"/>
  <c r="H102" i="12"/>
  <c r="H103" i="12"/>
  <c r="H104" i="12"/>
  <c r="J115" i="12"/>
  <c r="AI133" i="12"/>
  <c r="AG133" i="12"/>
  <c r="AJ132" i="12"/>
  <c r="P141" i="12"/>
  <c r="O141" i="12"/>
  <c r="CA141" i="12" s="1"/>
  <c r="R140" i="12"/>
  <c r="P140" i="12" s="1"/>
  <c r="P158" i="12"/>
  <c r="N158" i="12"/>
  <c r="M158" i="12" s="1"/>
  <c r="BF160" i="12"/>
  <c r="BG159" i="12"/>
  <c r="BF159" i="12" s="1"/>
  <c r="P172" i="12"/>
  <c r="N172" i="12"/>
  <c r="BV172" i="12" s="1"/>
  <c r="Q169" i="12"/>
  <c r="P185" i="12"/>
  <c r="N185" i="12"/>
  <c r="M185" i="12" s="1"/>
  <c r="H37" i="12"/>
  <c r="H38" i="12"/>
  <c r="F38" i="12"/>
  <c r="N44" i="12"/>
  <c r="CX44" i="12"/>
  <c r="C49" i="12"/>
  <c r="G50" i="12"/>
  <c r="BU50" i="12"/>
  <c r="C53" i="12"/>
  <c r="CV53" i="12"/>
  <c r="G54" i="12"/>
  <c r="E54" i="12" s="1"/>
  <c r="D54" i="12" s="1"/>
  <c r="B54" i="12" s="1"/>
  <c r="C57" i="12"/>
  <c r="C60" i="12"/>
  <c r="CV60" i="12"/>
  <c r="N61" i="12"/>
  <c r="M61" i="12" s="1"/>
  <c r="CV61" i="12"/>
  <c r="G62" i="12"/>
  <c r="C64" i="12"/>
  <c r="AQ41" i="12"/>
  <c r="AQ28" i="12" s="1"/>
  <c r="G71" i="12"/>
  <c r="F75" i="12"/>
  <c r="CU77" i="12"/>
  <c r="BY79" i="12"/>
  <c r="AL80" i="12"/>
  <c r="AI81" i="12"/>
  <c r="I81" i="12"/>
  <c r="G84" i="12"/>
  <c r="H88" i="12"/>
  <c r="G89" i="12"/>
  <c r="CV90" i="12"/>
  <c r="C92" i="12"/>
  <c r="CG103" i="12"/>
  <c r="CK105" i="12"/>
  <c r="AG135" i="12"/>
  <c r="AI135" i="12"/>
  <c r="AJ134" i="12"/>
  <c r="AI134" i="12" s="1"/>
  <c r="BZ138" i="12"/>
  <c r="AS144" i="12"/>
  <c r="AR145" i="12"/>
  <c r="J147" i="12"/>
  <c r="C147" i="12" s="1"/>
  <c r="L144" i="12"/>
  <c r="CQ176" i="12"/>
  <c r="CS176" i="12"/>
  <c r="CR176" i="12"/>
  <c r="CP176" i="12"/>
  <c r="CO176" i="12"/>
  <c r="BP187" i="12"/>
  <c r="C40" i="12"/>
  <c r="H40" i="12"/>
  <c r="CW46" i="12"/>
  <c r="G48" i="12"/>
  <c r="CU56" i="12"/>
  <c r="CU62" i="12"/>
  <c r="AC63" i="12"/>
  <c r="F66" i="12"/>
  <c r="E66" i="12" s="1"/>
  <c r="P68" i="12"/>
  <c r="H68" i="12"/>
  <c r="CD72" i="12"/>
  <c r="BW74" i="12"/>
  <c r="BW77" i="12"/>
  <c r="CX90" i="12"/>
  <c r="G99" i="12"/>
  <c r="V106" i="12"/>
  <c r="AN108" i="12"/>
  <c r="CM108" i="12" s="1"/>
  <c r="BE108" i="12"/>
  <c r="BD108" i="12" s="1"/>
  <c r="F109" i="12"/>
  <c r="E109" i="12" s="1"/>
  <c r="P120" i="12"/>
  <c r="P133" i="12"/>
  <c r="N133" i="12"/>
  <c r="M133" i="12" s="1"/>
  <c r="P142" i="12"/>
  <c r="AR152" i="12"/>
  <c r="H152" i="12" s="1"/>
  <c r="G152" i="12"/>
  <c r="V160" i="12"/>
  <c r="W159" i="12"/>
  <c r="V159" i="12" s="1"/>
  <c r="AL169" i="12"/>
  <c r="F169" i="12" s="1"/>
  <c r="BY170" i="12"/>
  <c r="BU170" i="12"/>
  <c r="M181" i="12"/>
  <c r="C188" i="12"/>
  <c r="AL191" i="12"/>
  <c r="AH41" i="12"/>
  <c r="CX42" i="12"/>
  <c r="CV46" i="12"/>
  <c r="CV47" i="12"/>
  <c r="F51" i="12"/>
  <c r="H51" i="12"/>
  <c r="F55" i="12"/>
  <c r="E55" i="12" s="1"/>
  <c r="H58" i="12"/>
  <c r="CT59" i="12"/>
  <c r="G61" i="12"/>
  <c r="E61" i="12" s="1"/>
  <c r="D61" i="12" s="1"/>
  <c r="B61" i="12" s="1"/>
  <c r="AF63" i="12"/>
  <c r="CV69" i="12"/>
  <c r="F72" i="12"/>
  <c r="H74" i="12"/>
  <c r="CW74" i="12"/>
  <c r="CW76" i="12"/>
  <c r="H77" i="12"/>
  <c r="BZ81" i="12"/>
  <c r="F82" i="12"/>
  <c r="H82" i="12"/>
  <c r="F83" i="12"/>
  <c r="E83" i="12" s="1"/>
  <c r="H83" i="12"/>
  <c r="AJ100" i="12"/>
  <c r="AI100" i="12" s="1"/>
  <c r="E103" i="12"/>
  <c r="D103" i="12" s="1"/>
  <c r="G103" i="12"/>
  <c r="CM109" i="12"/>
  <c r="BJ130" i="12"/>
  <c r="BK129" i="12"/>
  <c r="BJ129" i="12" s="1"/>
  <c r="F136" i="12"/>
  <c r="AH145" i="12"/>
  <c r="CJ145" i="12" s="1"/>
  <c r="AR161" i="12"/>
  <c r="AS160" i="12"/>
  <c r="AS159" i="12" s="1"/>
  <c r="BL160" i="12"/>
  <c r="BM159" i="12"/>
  <c r="BL159" i="12" s="1"/>
  <c r="G37" i="12"/>
  <c r="G38" i="12"/>
  <c r="I42" i="12"/>
  <c r="CV43" i="12"/>
  <c r="CT44" i="12"/>
  <c r="P49" i="12"/>
  <c r="H49" i="12"/>
  <c r="P53" i="12"/>
  <c r="H53" i="12"/>
  <c r="CW56" i="12"/>
  <c r="P57" i="12"/>
  <c r="P60" i="12"/>
  <c r="V63" i="12"/>
  <c r="F64" i="12"/>
  <c r="H64" i="12"/>
  <c r="C73" i="12"/>
  <c r="CV74" i="12"/>
  <c r="G75" i="12"/>
  <c r="CV76" i="12"/>
  <c r="CV77" i="12"/>
  <c r="F78" i="12"/>
  <c r="CX78" i="12"/>
  <c r="BW83" i="12"/>
  <c r="Y87" i="12"/>
  <c r="AR87" i="12"/>
  <c r="H90" i="12"/>
  <c r="AO91" i="12"/>
  <c r="G105" i="12"/>
  <c r="E105" i="12" s="1"/>
  <c r="D105" i="12" s="1"/>
  <c r="B105" i="12" s="1"/>
  <c r="J106" i="12"/>
  <c r="C106" i="12" s="1"/>
  <c r="CN110" i="12"/>
  <c r="CK110" i="12"/>
  <c r="CJ111" i="12"/>
  <c r="CN111" i="12"/>
  <c r="F133" i="12"/>
  <c r="AZ150" i="12"/>
  <c r="BA149" i="12"/>
  <c r="AZ149" i="12" s="1"/>
  <c r="C165" i="12"/>
  <c r="AC197" i="12"/>
  <c r="AO191" i="12"/>
  <c r="G191" i="12" s="1"/>
  <c r="H113" i="12"/>
  <c r="CG116" i="12"/>
  <c r="H117" i="12"/>
  <c r="C119" i="12"/>
  <c r="AI119" i="12"/>
  <c r="G125" i="12"/>
  <c r="C127" i="12"/>
  <c r="BI129" i="12"/>
  <c r="BH129" i="12" s="1"/>
  <c r="AQ129" i="12"/>
  <c r="AY129" i="12"/>
  <c r="AX129" i="12" s="1"/>
  <c r="S142" i="12"/>
  <c r="F142" i="12" s="1"/>
  <c r="G148" i="12"/>
  <c r="C148" i="12"/>
  <c r="AI153" i="12"/>
  <c r="C155" i="12"/>
  <c r="H155" i="12"/>
  <c r="AI161" i="12"/>
  <c r="BW163" i="12"/>
  <c r="N165" i="12"/>
  <c r="M165" i="12" s="1"/>
  <c r="E177" i="12"/>
  <c r="D177" i="12" s="1"/>
  <c r="B177" i="12" s="1"/>
  <c r="CQ178" i="12"/>
  <c r="G179" i="12"/>
  <c r="F111" i="12"/>
  <c r="C114" i="12"/>
  <c r="H120" i="12"/>
  <c r="CL122" i="12"/>
  <c r="BA129" i="12"/>
  <c r="AZ129" i="12" s="1"/>
  <c r="C138" i="12"/>
  <c r="BW141" i="12"/>
  <c r="G142" i="12"/>
  <c r="AK145" i="12"/>
  <c r="AK144" i="12" s="1"/>
  <c r="AI144" i="12" s="1"/>
  <c r="F148" i="12"/>
  <c r="C151" i="12"/>
  <c r="G154" i="12"/>
  <c r="G155" i="12"/>
  <c r="BM156" i="12"/>
  <c r="BL156" i="12" s="1"/>
  <c r="Y160" i="12"/>
  <c r="AP160" i="12"/>
  <c r="C162" i="12"/>
  <c r="F164" i="12"/>
  <c r="E164" i="12" s="1"/>
  <c r="H164" i="12"/>
  <c r="C171" i="12"/>
  <c r="F174" i="12"/>
  <c r="E174" i="12" s="1"/>
  <c r="D174" i="12" s="1"/>
  <c r="C180" i="12"/>
  <c r="C182" i="12"/>
  <c r="C186" i="12"/>
  <c r="T188" i="12"/>
  <c r="T187" i="12" s="1"/>
  <c r="V189" i="12"/>
  <c r="G192" i="12"/>
  <c r="F194" i="12"/>
  <c r="AR195" i="12"/>
  <c r="H195" i="12" s="1"/>
  <c r="F196" i="12"/>
  <c r="CM111" i="12"/>
  <c r="P114" i="12"/>
  <c r="F117" i="12"/>
  <c r="E117" i="12" s="1"/>
  <c r="D117" i="12" s="1"/>
  <c r="B117" i="12" s="1"/>
  <c r="AN115" i="12"/>
  <c r="AI124" i="12"/>
  <c r="G127" i="12"/>
  <c r="E127" i="12" s="1"/>
  <c r="CE127" i="12"/>
  <c r="G133" i="12"/>
  <c r="AH137" i="12"/>
  <c r="AH136" i="12" s="1"/>
  <c r="BG144" i="12"/>
  <c r="BF144" i="12" s="1"/>
  <c r="BS144" i="12"/>
  <c r="BR144" i="12" s="1"/>
  <c r="N146" i="12"/>
  <c r="M146" i="12" s="1"/>
  <c r="S147" i="12"/>
  <c r="F147" i="12" s="1"/>
  <c r="N151" i="12"/>
  <c r="M151" i="12" s="1"/>
  <c r="AN149" i="12"/>
  <c r="AE156" i="12"/>
  <c r="AC156" i="12" s="1"/>
  <c r="C156" i="12" s="1"/>
  <c r="BA156" i="12"/>
  <c r="AZ156" i="12" s="1"/>
  <c r="F162" i="12"/>
  <c r="G170" i="12"/>
  <c r="E170" i="12" s="1"/>
  <c r="D170" i="12" s="1"/>
  <c r="BW174" i="12"/>
  <c r="M175" i="12"/>
  <c r="G185" i="12"/>
  <c r="E185" i="12" s="1"/>
  <c r="D185" i="12" s="1"/>
  <c r="B185" i="12" s="1"/>
  <c r="M186" i="12"/>
  <c r="AL192" i="12"/>
  <c r="G196" i="12"/>
  <c r="J198" i="12"/>
  <c r="AC198" i="12"/>
  <c r="P199" i="12"/>
  <c r="G110" i="12"/>
  <c r="E110" i="12" s="1"/>
  <c r="D110" i="12" s="1"/>
  <c r="M119" i="12"/>
  <c r="CN122" i="12"/>
  <c r="F127" i="12"/>
  <c r="H127" i="12"/>
  <c r="CF127" i="12"/>
  <c r="C128" i="12"/>
  <c r="AI128" i="12"/>
  <c r="G128" i="12"/>
  <c r="F131" i="12"/>
  <c r="E131" i="12" s="1"/>
  <c r="D131" i="12" s="1"/>
  <c r="B131" i="12" s="1"/>
  <c r="AS129" i="12"/>
  <c r="H133" i="12"/>
  <c r="C137" i="12"/>
  <c r="G137" i="12"/>
  <c r="BW143" i="12"/>
  <c r="H145" i="12"/>
  <c r="AI146" i="12"/>
  <c r="BF150" i="12"/>
  <c r="AS156" i="12"/>
  <c r="AR156" i="12" s="1"/>
  <c r="H158" i="12"/>
  <c r="Y159" i="12"/>
  <c r="P168" i="12"/>
  <c r="BE160" i="12"/>
  <c r="D183" i="12"/>
  <c r="C189" i="12"/>
  <c r="CL111" i="12"/>
  <c r="F113" i="12"/>
  <c r="AI117" i="12"/>
  <c r="F119" i="12"/>
  <c r="N128" i="12"/>
  <c r="M128" i="12" s="1"/>
  <c r="G161" i="12"/>
  <c r="CR177" i="12"/>
  <c r="P180" i="12"/>
  <c r="G181" i="12"/>
  <c r="E181" i="12" s="1"/>
  <c r="K187" i="12"/>
  <c r="J187" i="12" s="1"/>
  <c r="AI188" i="12"/>
  <c r="AI191" i="12"/>
  <c r="H199" i="12"/>
  <c r="D199" i="12" s="1"/>
  <c r="B199" i="12" s="1"/>
  <c r="G114" i="12"/>
  <c r="P115" i="12"/>
  <c r="CH117" i="12"/>
  <c r="P121" i="12"/>
  <c r="G121" i="12"/>
  <c r="CM124" i="12"/>
  <c r="P126" i="12"/>
  <c r="C126" i="12"/>
  <c r="AL130" i="12"/>
  <c r="F130" i="12" s="1"/>
  <c r="F135" i="12"/>
  <c r="BO129" i="12"/>
  <c r="BN129" i="12" s="1"/>
  <c r="G141" i="12"/>
  <c r="E141" i="12" s="1"/>
  <c r="D141" i="12" s="1"/>
  <c r="B141" i="12" s="1"/>
  <c r="AI157" i="12"/>
  <c r="AC161" i="12"/>
  <c r="F166" i="12"/>
  <c r="H168" i="12"/>
  <c r="C173" i="12"/>
  <c r="H175" i="12"/>
  <c r="G176" i="12"/>
  <c r="F179" i="12"/>
  <c r="E179" i="12" s="1"/>
  <c r="D179" i="12" s="1"/>
  <c r="G180" i="12"/>
  <c r="E180" i="12" s="1"/>
  <c r="D180" i="12" s="1"/>
  <c r="B180" i="12" s="1"/>
  <c r="H181" i="12"/>
  <c r="P182" i="12"/>
  <c r="G182" i="12"/>
  <c r="E182" i="12" s="1"/>
  <c r="D182" i="12" s="1"/>
  <c r="B182" i="12" s="1"/>
  <c r="CR183" i="12"/>
  <c r="G186" i="12"/>
  <c r="E186" i="12" s="1"/>
  <c r="D186" i="12" s="1"/>
  <c r="B186" i="12" s="1"/>
  <c r="AW197" i="12"/>
  <c r="E114" i="12"/>
  <c r="D114" i="12" s="1"/>
  <c r="B114" i="12" s="1"/>
  <c r="H121" i="12"/>
  <c r="CM122" i="12"/>
  <c r="M126" i="12"/>
  <c r="H132" i="12"/>
  <c r="V138" i="12"/>
  <c r="G138" i="12" s="1"/>
  <c r="E138" i="12" s="1"/>
  <c r="D138" i="12" s="1"/>
  <c r="B138" i="12" s="1"/>
  <c r="F139" i="12"/>
  <c r="H143" i="12"/>
  <c r="G146" i="12"/>
  <c r="E146" i="12" s="1"/>
  <c r="D146" i="12" s="1"/>
  <c r="B146" i="12" s="1"/>
  <c r="AP149" i="12"/>
  <c r="F151" i="12"/>
  <c r="E151" i="12" s="1"/>
  <c r="AF161" i="12"/>
  <c r="H165" i="12"/>
  <c r="G167" i="12"/>
  <c r="E167" i="12" s="1"/>
  <c r="D167" i="12" s="1"/>
  <c r="B167" i="12" s="1"/>
  <c r="BK160" i="12"/>
  <c r="F173" i="12"/>
  <c r="F176" i="12"/>
  <c r="E176" i="12" s="1"/>
  <c r="D176" i="12" s="1"/>
  <c r="E178" i="12"/>
  <c r="D178" i="12" s="1"/>
  <c r="CO178" i="12"/>
  <c r="CP184" i="12"/>
  <c r="H193" i="12"/>
  <c r="CP199" i="12"/>
  <c r="U8" i="12"/>
  <c r="AI9" i="12"/>
  <c r="AK8" i="12"/>
  <c r="AI8" i="12" s="1"/>
  <c r="AS8" i="12"/>
  <c r="BU64" i="12"/>
  <c r="M64" i="12"/>
  <c r="BY64" i="12"/>
  <c r="BX64" i="12"/>
  <c r="BV64" i="12"/>
  <c r="H15" i="12"/>
  <c r="BW21" i="12"/>
  <c r="G26" i="12"/>
  <c r="BA8" i="12"/>
  <c r="BI9" i="12"/>
  <c r="BV12" i="12"/>
  <c r="BU12" i="12"/>
  <c r="M12" i="12"/>
  <c r="BY12" i="12"/>
  <c r="BU16" i="12"/>
  <c r="BV16" i="12"/>
  <c r="N15" i="12"/>
  <c r="BY15" i="12" s="1"/>
  <c r="BX16" i="12"/>
  <c r="M16" i="12"/>
  <c r="BY16" i="12"/>
  <c r="F22" i="12"/>
  <c r="M24" i="12"/>
  <c r="BY24" i="12"/>
  <c r="BX24" i="12"/>
  <c r="BV24" i="12"/>
  <c r="BU24" i="12"/>
  <c r="CD16" i="12"/>
  <c r="O15" i="12"/>
  <c r="CC16" i="12"/>
  <c r="CB16" i="12"/>
  <c r="CA16" i="12"/>
  <c r="BZ16" i="12"/>
  <c r="H26" i="12"/>
  <c r="CB11" i="12"/>
  <c r="CA11" i="12"/>
  <c r="BZ11" i="12"/>
  <c r="O10" i="12"/>
  <c r="CD11" i="12"/>
  <c r="G18" i="12"/>
  <c r="E18" i="12" s="1"/>
  <c r="BQ9" i="12"/>
  <c r="M11" i="12"/>
  <c r="BY11" i="12"/>
  <c r="BX11" i="12"/>
  <c r="BV11" i="12"/>
  <c r="BW16" i="12"/>
  <c r="BY19" i="12"/>
  <c r="M19" i="12"/>
  <c r="BX19" i="12"/>
  <c r="BV19" i="12"/>
  <c r="BU19" i="12"/>
  <c r="BW24" i="12"/>
  <c r="CC11" i="12"/>
  <c r="CC27" i="12"/>
  <c r="CA27" i="12"/>
  <c r="CB27" i="12"/>
  <c r="BZ27" i="12"/>
  <c r="CD27" i="12"/>
  <c r="O26" i="12"/>
  <c r="CC26" i="12" s="1"/>
  <c r="Y10" i="12"/>
  <c r="H10" i="12" s="1"/>
  <c r="AI10" i="12"/>
  <c r="G15" i="12"/>
  <c r="E15" i="12" s="1"/>
  <c r="B16" i="12"/>
  <c r="CD17" i="12"/>
  <c r="CC17" i="12"/>
  <c r="M17" i="12"/>
  <c r="CB17" i="12"/>
  <c r="BZ17" i="12"/>
  <c r="CA17" i="12"/>
  <c r="C18" i="12"/>
  <c r="BU21" i="12"/>
  <c r="BV21" i="12"/>
  <c r="M21" i="12"/>
  <c r="BX21" i="12"/>
  <c r="BY21" i="12"/>
  <c r="G25" i="12"/>
  <c r="BD29" i="12"/>
  <c r="CW45" i="12"/>
  <c r="F45" i="12"/>
  <c r="E45" i="12" s="1"/>
  <c r="D45" i="12" s="1"/>
  <c r="D66" i="12"/>
  <c r="CU71" i="12"/>
  <c r="CT71" i="12"/>
  <c r="CV71" i="12"/>
  <c r="C71" i="12"/>
  <c r="AV100" i="12"/>
  <c r="AW97" i="12"/>
  <c r="AD9" i="12"/>
  <c r="P11" i="12"/>
  <c r="N13" i="12"/>
  <c r="N10" i="12" s="1"/>
  <c r="CB13" i="12"/>
  <c r="J15" i="12"/>
  <c r="C15" i="12" s="1"/>
  <c r="R15" i="12"/>
  <c r="R9" i="12" s="1"/>
  <c r="R8" i="12" s="1"/>
  <c r="P19" i="12"/>
  <c r="CC19" i="12"/>
  <c r="N23" i="12"/>
  <c r="P24" i="12"/>
  <c r="CC24" i="12"/>
  <c r="BW31" i="12"/>
  <c r="U29" i="12"/>
  <c r="S34" i="12"/>
  <c r="AZ34" i="12"/>
  <c r="BA29" i="12"/>
  <c r="H36" i="12"/>
  <c r="Y39" i="12"/>
  <c r="H39" i="12" s="1"/>
  <c r="Z29" i="12"/>
  <c r="CA40" i="12"/>
  <c r="BZ40" i="12"/>
  <c r="CD40" i="12"/>
  <c r="O39" i="12"/>
  <c r="CB39" i="12" s="1"/>
  <c r="CC40" i="12"/>
  <c r="BK41" i="12"/>
  <c r="CU48" i="12"/>
  <c r="BL52" i="12"/>
  <c r="BM41" i="12"/>
  <c r="BL41" i="12" s="1"/>
  <c r="C56" i="12"/>
  <c r="BU57" i="12"/>
  <c r="M57" i="12"/>
  <c r="BY57" i="12"/>
  <c r="BX57" i="12"/>
  <c r="BV57" i="12"/>
  <c r="CA67" i="12"/>
  <c r="BZ67" i="12"/>
  <c r="CD67" i="12"/>
  <c r="CC67" i="12"/>
  <c r="AR86" i="12"/>
  <c r="AS85" i="12"/>
  <c r="AR85" i="12" s="1"/>
  <c r="CB19" i="12"/>
  <c r="P35" i="12"/>
  <c r="R34" i="12"/>
  <c r="R29" i="12" s="1"/>
  <c r="BW36" i="12"/>
  <c r="P46" i="12"/>
  <c r="N46" i="12"/>
  <c r="M46" i="12" s="1"/>
  <c r="CT48" i="12"/>
  <c r="C48" i="12"/>
  <c r="BW59" i="12"/>
  <c r="G59" i="12"/>
  <c r="E59" i="12" s="1"/>
  <c r="AI98" i="12"/>
  <c r="AJ97" i="12"/>
  <c r="BL100" i="12"/>
  <c r="BM97" i="12"/>
  <c r="CN133" i="12"/>
  <c r="CM133" i="12"/>
  <c r="AH132" i="12"/>
  <c r="CL132" i="12" s="1"/>
  <c r="CL133" i="12"/>
  <c r="CK133" i="12"/>
  <c r="CJ133" i="12"/>
  <c r="AF133" i="12"/>
  <c r="P196" i="12"/>
  <c r="N196" i="12"/>
  <c r="M196" i="12" s="1"/>
  <c r="W8" i="12"/>
  <c r="AE8" i="12"/>
  <c r="AM8" i="12"/>
  <c r="BC8" i="12"/>
  <c r="BK8" i="12"/>
  <c r="BZ12" i="12"/>
  <c r="CC13" i="12"/>
  <c r="BX14" i="12"/>
  <c r="O18" i="12"/>
  <c r="CD18" i="12" s="1"/>
  <c r="G19" i="12"/>
  <c r="E19" i="12" s="1"/>
  <c r="D19" i="12" s="1"/>
  <c r="B19" i="12" s="1"/>
  <c r="CD19" i="12"/>
  <c r="BZ21" i="12"/>
  <c r="O23" i="12"/>
  <c r="G24" i="12"/>
  <c r="E24" i="12" s="1"/>
  <c r="D24" i="12" s="1"/>
  <c r="B24" i="12" s="1"/>
  <c r="CD24" i="12"/>
  <c r="Q26" i="12"/>
  <c r="S30" i="12"/>
  <c r="F30" i="12" s="1"/>
  <c r="T29" i="12"/>
  <c r="CW32" i="12"/>
  <c r="BW33" i="12"/>
  <c r="V34" i="12"/>
  <c r="M37" i="12"/>
  <c r="BY37" i="12"/>
  <c r="BV37" i="12"/>
  <c r="BU37" i="12"/>
  <c r="BX37" i="12"/>
  <c r="CD39" i="12"/>
  <c r="M40" i="12"/>
  <c r="BX40" i="12"/>
  <c r="BV40" i="12"/>
  <c r="BU40" i="12"/>
  <c r="N39" i="12"/>
  <c r="CB40" i="12"/>
  <c r="C42" i="12"/>
  <c r="CX45" i="12"/>
  <c r="M51" i="12"/>
  <c r="BX51" i="12"/>
  <c r="BV51" i="12"/>
  <c r="BU51" i="12"/>
  <c r="AF52" i="12"/>
  <c r="AG41" i="12"/>
  <c r="AF41" i="12" s="1"/>
  <c r="CW52" i="12"/>
  <c r="P56" i="12"/>
  <c r="N56" i="12"/>
  <c r="BW56" i="12" s="1"/>
  <c r="E57" i="12"/>
  <c r="N60" i="12"/>
  <c r="CX61" i="12"/>
  <c r="P62" i="12"/>
  <c r="M67" i="12"/>
  <c r="BX67" i="12"/>
  <c r="BV67" i="12"/>
  <c r="BU67" i="12"/>
  <c r="CB67" i="12"/>
  <c r="F68" i="12"/>
  <c r="E68" i="12" s="1"/>
  <c r="D68" i="12" s="1"/>
  <c r="AO69" i="12"/>
  <c r="G69" i="12" s="1"/>
  <c r="S91" i="12"/>
  <c r="F91" i="12" s="1"/>
  <c r="T86" i="12"/>
  <c r="I91" i="12"/>
  <c r="AB86" i="12"/>
  <c r="CB24" i="12"/>
  <c r="BW64" i="12"/>
  <c r="AC69" i="12"/>
  <c r="AD41" i="12"/>
  <c r="AC41" i="12" s="1"/>
  <c r="R87" i="12"/>
  <c r="R86" i="12" s="1"/>
  <c r="R85" i="12" s="1"/>
  <c r="P89" i="12"/>
  <c r="O89" i="12"/>
  <c r="M89" i="12" s="1"/>
  <c r="CT89" i="12"/>
  <c r="C89" i="12"/>
  <c r="CU89" i="12"/>
  <c r="AL100" i="12"/>
  <c r="AM97" i="12"/>
  <c r="X9" i="12"/>
  <c r="AN9" i="12"/>
  <c r="AN8" i="12" s="1"/>
  <c r="CA12" i="12"/>
  <c r="CD13" i="12"/>
  <c r="BY14" i="12"/>
  <c r="BU17" i="12"/>
  <c r="CC18" i="12"/>
  <c r="CA21" i="12"/>
  <c r="J25" i="12"/>
  <c r="C25" i="12" s="1"/>
  <c r="I29" i="12"/>
  <c r="CT30" i="12"/>
  <c r="CX30" i="12"/>
  <c r="CV32" i="12"/>
  <c r="X29" i="12"/>
  <c r="AR34" i="12"/>
  <c r="AS29" i="12"/>
  <c r="BP34" i="12"/>
  <c r="BQ29" i="12"/>
  <c r="C36" i="12"/>
  <c r="AB41" i="12"/>
  <c r="I41" i="12" s="1"/>
  <c r="Y42" i="12"/>
  <c r="H42" i="12" s="1"/>
  <c r="Z41" i="12"/>
  <c r="CV45" i="12"/>
  <c r="CW48" i="12"/>
  <c r="N49" i="12"/>
  <c r="BW49" i="12" s="1"/>
  <c r="CC56" i="12"/>
  <c r="CB56" i="12"/>
  <c r="CA56" i="12"/>
  <c r="BZ56" i="12"/>
  <c r="CD56" i="12"/>
  <c r="F58" i="12"/>
  <c r="E58" i="12" s="1"/>
  <c r="D58" i="12" s="1"/>
  <c r="B58" i="12" s="1"/>
  <c r="C59" i="12"/>
  <c r="H59" i="12"/>
  <c r="CX59" i="12"/>
  <c r="CT62" i="12"/>
  <c r="C62" i="12"/>
  <c r="G63" i="12"/>
  <c r="H63" i="12"/>
  <c r="J69" i="12"/>
  <c r="K41" i="12"/>
  <c r="CU69" i="12"/>
  <c r="BV70" i="12"/>
  <c r="M70" i="12"/>
  <c r="BY70" i="12"/>
  <c r="BU70" i="12"/>
  <c r="CT75" i="12"/>
  <c r="C75" i="12"/>
  <c r="CV75" i="12"/>
  <c r="Y81" i="12"/>
  <c r="H81" i="12" s="1"/>
  <c r="Z80" i="12"/>
  <c r="BN87" i="12"/>
  <c r="CW87" i="12" s="1"/>
  <c r="BO86" i="12"/>
  <c r="CW89" i="12"/>
  <c r="CB33" i="12"/>
  <c r="CA33" i="12"/>
  <c r="O30" i="12"/>
  <c r="CD30" i="12" s="1"/>
  <c r="CD33" i="12"/>
  <c r="Q42" i="12"/>
  <c r="P43" i="12"/>
  <c r="N43" i="12"/>
  <c r="AX69" i="12"/>
  <c r="AY41" i="12"/>
  <c r="O71" i="12"/>
  <c r="O69" i="12" s="1"/>
  <c r="CA69" i="12" s="1"/>
  <c r="R69" i="12"/>
  <c r="P69" i="12" s="1"/>
  <c r="H79" i="12"/>
  <c r="CX79" i="12"/>
  <c r="AG9" i="12"/>
  <c r="AW9" i="12"/>
  <c r="BE9" i="12"/>
  <c r="BM9" i="12"/>
  <c r="CB12" i="12"/>
  <c r="BZ14" i="12"/>
  <c r="BV17" i="12"/>
  <c r="Q18" i="12"/>
  <c r="P18" i="12" s="1"/>
  <c r="Y18" i="12"/>
  <c r="H18" i="12" s="1"/>
  <c r="BZ20" i="12"/>
  <c r="CB21" i="12"/>
  <c r="S25" i="12"/>
  <c r="F25" i="12" s="1"/>
  <c r="E25" i="12" s="1"/>
  <c r="AI25" i="12"/>
  <c r="S26" i="12"/>
  <c r="F26" i="12" s="1"/>
  <c r="E26" i="12" s="1"/>
  <c r="D26" i="12" s="1"/>
  <c r="B26" i="12" s="1"/>
  <c r="AV29" i="12"/>
  <c r="BL29" i="12"/>
  <c r="G30" i="12"/>
  <c r="BU31" i="12"/>
  <c r="M31" i="12"/>
  <c r="BY31" i="12"/>
  <c r="BX31" i="12"/>
  <c r="N30" i="12"/>
  <c r="BX30" i="12" s="1"/>
  <c r="CX32" i="12"/>
  <c r="BZ37" i="12"/>
  <c r="CD37" i="12"/>
  <c r="CC37" i="12"/>
  <c r="CB37" i="12"/>
  <c r="AE28" i="12"/>
  <c r="BR41" i="12"/>
  <c r="BS28" i="12"/>
  <c r="BR28" i="12" s="1"/>
  <c r="CV44" i="12"/>
  <c r="G44" i="12"/>
  <c r="E44" i="12" s="1"/>
  <c r="D44" i="12" s="1"/>
  <c r="H52" i="12"/>
  <c r="BD52" i="12"/>
  <c r="G52" i="12" s="1"/>
  <c r="BE41" i="12"/>
  <c r="BD41" i="12" s="1"/>
  <c r="J63" i="12"/>
  <c r="C63" i="12" s="1"/>
  <c r="P66" i="12"/>
  <c r="BN69" i="12"/>
  <c r="BO41" i="12"/>
  <c r="CX69" i="12"/>
  <c r="X85" i="12"/>
  <c r="J87" i="12"/>
  <c r="C87" i="12" s="1"/>
  <c r="K86" i="12"/>
  <c r="CC12" i="12"/>
  <c r="N20" i="12"/>
  <c r="BW20" i="12" s="1"/>
  <c r="N27" i="12"/>
  <c r="AF29" i="12"/>
  <c r="AG28" i="12"/>
  <c r="P36" i="12"/>
  <c r="N36" i="12"/>
  <c r="Q34" i="12"/>
  <c r="P34" i="12" s="1"/>
  <c r="BX39" i="12"/>
  <c r="BW40" i="12"/>
  <c r="G40" i="12"/>
  <c r="E40" i="12" s="1"/>
  <c r="P45" i="12"/>
  <c r="O45" i="12"/>
  <c r="CX48" i="12"/>
  <c r="E49" i="12"/>
  <c r="D49" i="12" s="1"/>
  <c r="J52" i="12"/>
  <c r="CX52" i="12"/>
  <c r="E64" i="12"/>
  <c r="D64" i="12" s="1"/>
  <c r="B64" i="12" s="1"/>
  <c r="B68" i="12"/>
  <c r="AT41" i="12"/>
  <c r="AR69" i="12"/>
  <c r="CX71" i="12"/>
  <c r="BW79" i="12"/>
  <c r="G79" i="12"/>
  <c r="E79" i="12" s="1"/>
  <c r="K9" i="12"/>
  <c r="S9" i="12"/>
  <c r="AA9" i="12"/>
  <c r="AQ9" i="12"/>
  <c r="AQ8" i="12" s="1"/>
  <c r="AY9" i="12"/>
  <c r="BG9" i="12"/>
  <c r="BO9" i="12"/>
  <c r="S10" i="12"/>
  <c r="F10" i="12" s="1"/>
  <c r="CB14" i="12"/>
  <c r="BX17" i="12"/>
  <c r="BZ19" i="12"/>
  <c r="CB20" i="12"/>
  <c r="Y22" i="12"/>
  <c r="H22" i="12" s="1"/>
  <c r="BZ24" i="12"/>
  <c r="Q29" i="12"/>
  <c r="E31" i="12"/>
  <c r="D31" i="12" s="1"/>
  <c r="B31" i="12" s="1"/>
  <c r="BV32" i="12"/>
  <c r="M32" i="12"/>
  <c r="BY32" i="12"/>
  <c r="BX32" i="12"/>
  <c r="AK29" i="12"/>
  <c r="AK28" i="12" s="1"/>
  <c r="AI34" i="12"/>
  <c r="BH34" i="12"/>
  <c r="C34" i="12" s="1"/>
  <c r="BI29" i="12"/>
  <c r="O35" i="12"/>
  <c r="S39" i="12"/>
  <c r="CC39" i="12"/>
  <c r="BC41" i="12"/>
  <c r="R42" i="12"/>
  <c r="AO42" i="12"/>
  <c r="G42" i="12" s="1"/>
  <c r="AP41" i="12"/>
  <c r="AO41" i="12" s="1"/>
  <c r="CW44" i="12"/>
  <c r="CU45" i="12"/>
  <c r="CX47" i="12"/>
  <c r="O48" i="12"/>
  <c r="M48" i="12" s="1"/>
  <c r="CV48" i="12"/>
  <c r="CT52" i="12"/>
  <c r="BU53" i="12"/>
  <c r="M53" i="12"/>
  <c r="BY53" i="12"/>
  <c r="BX53" i="12"/>
  <c r="BV53" i="12"/>
  <c r="BW60" i="12"/>
  <c r="H62" i="12"/>
  <c r="CW62" i="12"/>
  <c r="CD65" i="12"/>
  <c r="CB65" i="12"/>
  <c r="CA65" i="12"/>
  <c r="BZ65" i="12"/>
  <c r="CC65" i="12"/>
  <c r="AA41" i="12"/>
  <c r="CD69" i="12"/>
  <c r="BF69" i="12"/>
  <c r="BG41" i="12"/>
  <c r="CW75" i="12"/>
  <c r="AO81" i="12"/>
  <c r="AP80" i="12"/>
  <c r="AO80" i="12" s="1"/>
  <c r="G80" i="12" s="1"/>
  <c r="CW81" i="12"/>
  <c r="CA81" i="12"/>
  <c r="O80" i="12"/>
  <c r="CA80" i="12" s="1"/>
  <c r="CT87" i="12"/>
  <c r="CU87" i="12"/>
  <c r="CB30" i="12"/>
  <c r="M33" i="12"/>
  <c r="AO39" i="12"/>
  <c r="G39" i="12" s="1"/>
  <c r="AP29" i="12"/>
  <c r="M44" i="12"/>
  <c r="BW51" i="12"/>
  <c r="G51" i="12"/>
  <c r="E51" i="12" s="1"/>
  <c r="D51" i="12" s="1"/>
  <c r="B51" i="12" s="1"/>
  <c r="M59" i="12"/>
  <c r="BX59" i="12"/>
  <c r="BV59" i="12"/>
  <c r="BU59" i="12"/>
  <c r="P64" i="12"/>
  <c r="Q63" i="12"/>
  <c r="R63" i="12"/>
  <c r="O66" i="12"/>
  <c r="BW67" i="12"/>
  <c r="G67" i="12"/>
  <c r="E67" i="12" s="1"/>
  <c r="D67" i="12" s="1"/>
  <c r="AN129" i="12"/>
  <c r="L29" i="12"/>
  <c r="BZ30" i="12"/>
  <c r="AI30" i="12"/>
  <c r="AJ29" i="12"/>
  <c r="CW30" i="12"/>
  <c r="CT32" i="12"/>
  <c r="BY33" i="12"/>
  <c r="BX33" i="12"/>
  <c r="BV33" i="12"/>
  <c r="BZ33" i="12"/>
  <c r="AL34" i="12"/>
  <c r="C39" i="12"/>
  <c r="AF39" i="12"/>
  <c r="S41" i="12"/>
  <c r="AM41" i="12"/>
  <c r="C43" i="12"/>
  <c r="C45" i="12"/>
  <c r="B45" i="12" s="1"/>
  <c r="C46" i="12"/>
  <c r="CT47" i="12"/>
  <c r="S52" i="12"/>
  <c r="F52" i="12" s="1"/>
  <c r="AV52" i="12"/>
  <c r="AW41" i="12"/>
  <c r="AV41" i="12" s="1"/>
  <c r="E53" i="12"/>
  <c r="D53" i="12" s="1"/>
  <c r="B53" i="12" s="1"/>
  <c r="BV54" i="12"/>
  <c r="M54" i="12"/>
  <c r="BY54" i="12"/>
  <c r="BX54" i="12"/>
  <c r="R52" i="12"/>
  <c r="P52" i="12" s="1"/>
  <c r="O55" i="12"/>
  <c r="O52" i="12" s="1"/>
  <c r="G56" i="12"/>
  <c r="E56" i="12" s="1"/>
  <c r="D56" i="12" s="1"/>
  <c r="G60" i="12"/>
  <c r="E60" i="12" s="1"/>
  <c r="D60" i="12" s="1"/>
  <c r="S63" i="12"/>
  <c r="F63" i="12" s="1"/>
  <c r="E63" i="12" s="1"/>
  <c r="N68" i="12"/>
  <c r="BW68" i="12" s="1"/>
  <c r="Y34" i="12"/>
  <c r="BX35" i="12"/>
  <c r="BZ36" i="12"/>
  <c r="P40" i="12"/>
  <c r="S42" i="12"/>
  <c r="F42" i="12" s="1"/>
  <c r="BV50" i="12"/>
  <c r="P51" i="12"/>
  <c r="N55" i="12"/>
  <c r="P59" i="12"/>
  <c r="BY65" i="12"/>
  <c r="N66" i="12"/>
  <c r="N63" i="12" s="1"/>
  <c r="P67" i="12"/>
  <c r="M73" i="12"/>
  <c r="BY73" i="12"/>
  <c r="BV73" i="12"/>
  <c r="BU73" i="12"/>
  <c r="CD78" i="12"/>
  <c r="CC78" i="12"/>
  <c r="CA78" i="12"/>
  <c r="BZ78" i="12"/>
  <c r="S80" i="12"/>
  <c r="M88" i="12"/>
  <c r="CV89" i="12"/>
  <c r="BN108" i="12"/>
  <c r="BO96" i="12"/>
  <c r="BN96" i="12" s="1"/>
  <c r="BZ32" i="12"/>
  <c r="BY35" i="12"/>
  <c r="CA36" i="12"/>
  <c r="M65" i="12"/>
  <c r="CX75" i="12"/>
  <c r="CB78" i="12"/>
  <c r="AU80" i="12"/>
  <c r="AU28" i="12" s="1"/>
  <c r="CC81" i="12"/>
  <c r="CV81" i="12"/>
  <c r="AL85" i="12"/>
  <c r="BQ85" i="12"/>
  <c r="BP85" i="12" s="1"/>
  <c r="CV85" i="12" s="1"/>
  <c r="AL86" i="12"/>
  <c r="AX87" i="12"/>
  <c r="AY86" i="12"/>
  <c r="F89" i="12"/>
  <c r="N90" i="12"/>
  <c r="M90" i="12" s="1"/>
  <c r="P90" i="12"/>
  <c r="Q87" i="12"/>
  <c r="O110" i="12"/>
  <c r="M110" i="12" s="1"/>
  <c r="P110" i="12"/>
  <c r="CA32" i="12"/>
  <c r="CB36" i="12"/>
  <c r="BX50" i="12"/>
  <c r="Y69" i="12"/>
  <c r="H69" i="12" s="1"/>
  <c r="BW70" i="12"/>
  <c r="CW71" i="12"/>
  <c r="BX73" i="12"/>
  <c r="E77" i="12"/>
  <c r="D77" i="12" s="1"/>
  <c r="B77" i="12" s="1"/>
  <c r="CT78" i="12"/>
  <c r="C81" i="12"/>
  <c r="AF81" i="12"/>
  <c r="AH80" i="12"/>
  <c r="AF80" i="12" s="1"/>
  <c r="CX81" i="12"/>
  <c r="E84" i="12"/>
  <c r="D84" i="12" s="1"/>
  <c r="B84" i="12" s="1"/>
  <c r="CV86" i="12"/>
  <c r="BY88" i="12"/>
  <c r="BX88" i="12"/>
  <c r="BW88" i="12"/>
  <c r="BV88" i="12"/>
  <c r="AO118" i="12"/>
  <c r="AP115" i="12"/>
  <c r="BZ31" i="12"/>
  <c r="CB32" i="12"/>
  <c r="N62" i="12"/>
  <c r="M62" i="12" s="1"/>
  <c r="BZ64" i="12"/>
  <c r="P72" i="12"/>
  <c r="N72" i="12"/>
  <c r="E72" i="12"/>
  <c r="D72" i="12" s="1"/>
  <c r="B72" i="12" s="1"/>
  <c r="P75" i="12"/>
  <c r="M82" i="12"/>
  <c r="BX82" i="12"/>
  <c r="BV82" i="12"/>
  <c r="BU82" i="12"/>
  <c r="CB87" i="12"/>
  <c r="V87" i="12"/>
  <c r="AO87" i="12"/>
  <c r="AQ86" i="12"/>
  <c r="AQ85" i="12" s="1"/>
  <c r="AO85" i="12" s="1"/>
  <c r="CB88" i="12"/>
  <c r="CA88" i="12"/>
  <c r="O87" i="12"/>
  <c r="CD87" i="12" s="1"/>
  <c r="CD88" i="12"/>
  <c r="CC88" i="12"/>
  <c r="E92" i="12"/>
  <c r="D92" i="12" s="1"/>
  <c r="B92" i="12" s="1"/>
  <c r="CI104" i="12"/>
  <c r="CE104" i="12"/>
  <c r="CF104" i="12"/>
  <c r="CB31" i="12"/>
  <c r="BU35" i="12"/>
  <c r="CB64" i="12"/>
  <c r="CX70" i="12"/>
  <c r="E73" i="12"/>
  <c r="D73" i="12" s="1"/>
  <c r="F74" i="12"/>
  <c r="E74" i="12" s="1"/>
  <c r="CU75" i="12"/>
  <c r="CW78" i="12"/>
  <c r="J80" i="12"/>
  <c r="I80" i="12"/>
  <c r="CD81" i="12"/>
  <c r="CU81" i="12"/>
  <c r="CU85" i="12"/>
  <c r="BZ87" i="12"/>
  <c r="AA86" i="12"/>
  <c r="Y86" i="12" s="1"/>
  <c r="CV87" i="12"/>
  <c r="E88" i="12"/>
  <c r="D88" i="12" s="1"/>
  <c r="B88" i="12" s="1"/>
  <c r="BF97" i="12"/>
  <c r="AV111" i="12"/>
  <c r="AW108" i="12"/>
  <c r="AV108" i="12" s="1"/>
  <c r="P71" i="12"/>
  <c r="F71" i="12"/>
  <c r="E71" i="12" s="1"/>
  <c r="D71" i="12" s="1"/>
  <c r="BW72" i="12"/>
  <c r="BW73" i="12"/>
  <c r="CV78" i="12"/>
  <c r="C79" i="12"/>
  <c r="BK80" i="12"/>
  <c r="BJ80" i="12" s="1"/>
  <c r="CU80" i="12" s="1"/>
  <c r="P81" i="12"/>
  <c r="BW82" i="12"/>
  <c r="G82" i="12"/>
  <c r="E82" i="12" s="1"/>
  <c r="D82" i="12" s="1"/>
  <c r="B82" i="12" s="1"/>
  <c r="M83" i="12"/>
  <c r="BY83" i="12"/>
  <c r="BV83" i="12"/>
  <c r="BU83" i="12"/>
  <c r="CT86" i="12"/>
  <c r="BF87" i="12"/>
  <c r="BG86" i="12"/>
  <c r="CX87" i="12"/>
  <c r="N71" i="12"/>
  <c r="BZ72" i="12"/>
  <c r="CB73" i="12"/>
  <c r="BV74" i="12"/>
  <c r="BV77" i="12"/>
  <c r="BX78" i="12"/>
  <c r="BU79" i="12"/>
  <c r="S81" i="12"/>
  <c r="F81" i="12" s="1"/>
  <c r="P82" i="12"/>
  <c r="CB83" i="12"/>
  <c r="BX89" i="12"/>
  <c r="BV89" i="12"/>
  <c r="BY92" i="12"/>
  <c r="BX92" i="12"/>
  <c r="BV92" i="12"/>
  <c r="BX94" i="12"/>
  <c r="BV94" i="12"/>
  <c r="BU94" i="12"/>
  <c r="M94" i="12"/>
  <c r="CM98" i="12"/>
  <c r="CN99" i="12"/>
  <c r="CM99" i="12"/>
  <c r="AH98" i="12"/>
  <c r="CL99" i="12"/>
  <c r="CK99" i="12"/>
  <c r="CJ99" i="12"/>
  <c r="C101" i="12"/>
  <c r="CN103" i="12"/>
  <c r="CM103" i="12"/>
  <c r="AH102" i="12"/>
  <c r="CK102" i="12" s="1"/>
  <c r="CL103" i="12"/>
  <c r="CK103" i="12"/>
  <c r="CJ103" i="12"/>
  <c r="AL104" i="12"/>
  <c r="F104" i="12" s="1"/>
  <c r="CH104" i="12"/>
  <c r="CA72" i="12"/>
  <c r="CC73" i="12"/>
  <c r="BY78" i="12"/>
  <c r="BV79" i="12"/>
  <c r="CC83" i="12"/>
  <c r="CT88" i="12"/>
  <c r="CX89" i="12"/>
  <c r="G92" i="12"/>
  <c r="F93" i="12"/>
  <c r="E93" i="12" s="1"/>
  <c r="D93" i="12" s="1"/>
  <c r="B93" i="12" s="1"/>
  <c r="M95" i="12"/>
  <c r="BY95" i="12"/>
  <c r="BX95" i="12"/>
  <c r="BV95" i="12"/>
  <c r="H98" i="12"/>
  <c r="G100" i="12"/>
  <c r="M101" i="12"/>
  <c r="CF101" i="12"/>
  <c r="CE101" i="12"/>
  <c r="CH101" i="12"/>
  <c r="AF101" i="12"/>
  <c r="F102" i="12"/>
  <c r="E102" i="12" s="1"/>
  <c r="Y108" i="12"/>
  <c r="CB72" i="12"/>
  <c r="CD73" i="12"/>
  <c r="BX74" i="12"/>
  <c r="BX77" i="12"/>
  <c r="M78" i="12"/>
  <c r="CD83" i="12"/>
  <c r="BU89" i="12"/>
  <c r="BU95" i="12"/>
  <c r="AD97" i="12"/>
  <c r="AC98" i="12"/>
  <c r="C98" i="12" s="1"/>
  <c r="BB100" i="12"/>
  <c r="BC97" i="12"/>
  <c r="BR100" i="12"/>
  <c r="BS97" i="12"/>
  <c r="G104" i="12"/>
  <c r="AI112" i="12"/>
  <c r="AG112" i="12"/>
  <c r="AJ111" i="12"/>
  <c r="AI111" i="12" s="1"/>
  <c r="Y115" i="12"/>
  <c r="BP145" i="12"/>
  <c r="BQ144" i="12"/>
  <c r="BP144" i="12" s="1"/>
  <c r="N75" i="12"/>
  <c r="M75" i="12" s="1"/>
  <c r="BX79" i="12"/>
  <c r="AC100" i="12"/>
  <c r="C100" i="12" s="1"/>
  <c r="AE97" i="12"/>
  <c r="AC104" i="12"/>
  <c r="C104" i="12" s="1"/>
  <c r="CG104" i="12"/>
  <c r="BU78" i="12"/>
  <c r="BW92" i="12"/>
  <c r="C99" i="12"/>
  <c r="AC102" i="12"/>
  <c r="C102" i="12" s="1"/>
  <c r="C103" i="12"/>
  <c r="B103" i="12" s="1"/>
  <c r="AZ116" i="12"/>
  <c r="BA115" i="12"/>
  <c r="CM132" i="12"/>
  <c r="BW89" i="12"/>
  <c r="F90" i="12"/>
  <c r="E90" i="12" s="1"/>
  <c r="G91" i="12"/>
  <c r="BW94" i="12"/>
  <c r="G94" i="12"/>
  <c r="E94" i="12" s="1"/>
  <c r="D94" i="12" s="1"/>
  <c r="B94" i="12" s="1"/>
  <c r="BW95" i="12"/>
  <c r="J97" i="12"/>
  <c r="BE97" i="12"/>
  <c r="AT97" i="12"/>
  <c r="M99" i="12"/>
  <c r="AF99" i="12"/>
  <c r="I100" i="12"/>
  <c r="AU97" i="12"/>
  <c r="BJ100" i="12"/>
  <c r="BK97" i="12"/>
  <c r="CF103" i="12"/>
  <c r="CE103" i="12"/>
  <c r="AG102" i="12"/>
  <c r="CE102" i="12" s="1"/>
  <c r="CH103" i="12"/>
  <c r="AF103" i="12"/>
  <c r="G106" i="12"/>
  <c r="X115" i="12"/>
  <c r="V120" i="12"/>
  <c r="BB134" i="12"/>
  <c r="BC129" i="12"/>
  <c r="BB129" i="12" s="1"/>
  <c r="BZ94" i="12"/>
  <c r="CI116" i="12"/>
  <c r="AR116" i="12"/>
  <c r="AS115" i="12"/>
  <c r="BC115" i="12"/>
  <c r="BB115" i="12" s="1"/>
  <c r="BB116" i="12"/>
  <c r="CJ117" i="12"/>
  <c r="G118" i="12"/>
  <c r="E118" i="12" s="1"/>
  <c r="BD150" i="12"/>
  <c r="BE149" i="12"/>
  <c r="BD149" i="12" s="1"/>
  <c r="BU93" i="12"/>
  <c r="CB94" i="12"/>
  <c r="AR97" i="12"/>
  <c r="P107" i="12"/>
  <c r="N107" i="12"/>
  <c r="BW107" i="12" s="1"/>
  <c r="Q106" i="12"/>
  <c r="AD108" i="12"/>
  <c r="AC109" i="12"/>
  <c r="AU115" i="12"/>
  <c r="I115" i="12" s="1"/>
  <c r="I116" i="12"/>
  <c r="BG129" i="12"/>
  <c r="BF129" i="12" s="1"/>
  <c r="BF136" i="12"/>
  <c r="H136" i="12" s="1"/>
  <c r="BV93" i="12"/>
  <c r="CC94" i="12"/>
  <c r="C110" i="12"/>
  <c r="AO111" i="12"/>
  <c r="G111" i="12" s="1"/>
  <c r="BP116" i="12"/>
  <c r="BQ115" i="12"/>
  <c r="CI119" i="12"/>
  <c r="CH119" i="12"/>
  <c r="CG119" i="12"/>
  <c r="CF119" i="12"/>
  <c r="AG118" i="12"/>
  <c r="CG118" i="12" s="1"/>
  <c r="AO136" i="12"/>
  <c r="AR100" i="12"/>
  <c r="H100" i="12" s="1"/>
  <c r="E107" i="12"/>
  <c r="D107" i="12" s="1"/>
  <c r="B107" i="12" s="1"/>
  <c r="AT108" i="12"/>
  <c r="CN109" i="12"/>
  <c r="CH110" i="12"/>
  <c r="AF110" i="12"/>
  <c r="CG110" i="12"/>
  <c r="CF110" i="12"/>
  <c r="AG109" i="12"/>
  <c r="CH109" i="12" s="1"/>
  <c r="CE110" i="12"/>
  <c r="F112" i="12"/>
  <c r="E112" i="12" s="1"/>
  <c r="CH116" i="12"/>
  <c r="AM115" i="12"/>
  <c r="AL116" i="12"/>
  <c r="BS115" i="12"/>
  <c r="BR115" i="12" s="1"/>
  <c r="BR116" i="12"/>
  <c r="P119" i="12"/>
  <c r="AH119" i="12"/>
  <c r="AK118" i="12"/>
  <c r="AK115" i="12" s="1"/>
  <c r="E121" i="12"/>
  <c r="D121" i="12" s="1"/>
  <c r="AP129" i="12"/>
  <c r="AO130" i="12"/>
  <c r="BX93" i="12"/>
  <c r="CI105" i="12"/>
  <c r="CH105" i="12"/>
  <c r="AF105" i="12"/>
  <c r="CG105" i="12"/>
  <c r="CF105" i="12"/>
  <c r="AI109" i="12"/>
  <c r="V113" i="12"/>
  <c r="W108" i="12"/>
  <c r="BH116" i="12"/>
  <c r="BI115" i="12"/>
  <c r="N117" i="12"/>
  <c r="M117" i="12" s="1"/>
  <c r="P117" i="12"/>
  <c r="CN117" i="12"/>
  <c r="CM117" i="12"/>
  <c r="AH116" i="12"/>
  <c r="CN116" i="12" s="1"/>
  <c r="CL117" i="12"/>
  <c r="CK117" i="12"/>
  <c r="BV120" i="12"/>
  <c r="N115" i="12"/>
  <c r="BY115" i="12" s="1"/>
  <c r="BY120" i="12"/>
  <c r="CD138" i="12"/>
  <c r="AA129" i="12"/>
  <c r="CJ105" i="12"/>
  <c r="CN105" i="12"/>
  <c r="CL105" i="12"/>
  <c r="CE105" i="12"/>
  <c r="J108" i="12"/>
  <c r="AY108" i="12"/>
  <c r="AX108" i="12" s="1"/>
  <c r="BM108" i="12"/>
  <c r="BL108" i="12" s="1"/>
  <c r="H112" i="12"/>
  <c r="O114" i="12"/>
  <c r="R113" i="12"/>
  <c r="R108" i="12" s="1"/>
  <c r="BX115" i="12"/>
  <c r="S115" i="12"/>
  <c r="AC116" i="12"/>
  <c r="BK115" i="12"/>
  <c r="BJ115" i="12" s="1"/>
  <c r="BJ116" i="12"/>
  <c r="E119" i="12"/>
  <c r="D119" i="12" s="1"/>
  <c r="B119" i="12" s="1"/>
  <c r="AC129" i="12"/>
  <c r="BQ129" i="12"/>
  <c r="BP129" i="12" s="1"/>
  <c r="BP132" i="12"/>
  <c r="G132" i="12" s="1"/>
  <c r="CJ110" i="12"/>
  <c r="CM112" i="12"/>
  <c r="CI117" i="12"/>
  <c r="CG126" i="12"/>
  <c r="CF126" i="12"/>
  <c r="CE126" i="12"/>
  <c r="Y138" i="12"/>
  <c r="H138" i="12" s="1"/>
  <c r="Z129" i="12"/>
  <c r="BB160" i="12"/>
  <c r="BC159" i="12"/>
  <c r="BB159" i="12" s="1"/>
  <c r="Y106" i="12"/>
  <c r="H106" i="12" s="1"/>
  <c r="CL110" i="12"/>
  <c r="AR111" i="12"/>
  <c r="H111" i="12" s="1"/>
  <c r="N112" i="12"/>
  <c r="M112" i="12" s="1"/>
  <c r="BY121" i="12"/>
  <c r="BX121" i="12"/>
  <c r="BV121" i="12"/>
  <c r="F122" i="12"/>
  <c r="AR122" i="12"/>
  <c r="H122" i="12" s="1"/>
  <c r="G122" i="12"/>
  <c r="H124" i="12"/>
  <c r="D125" i="12"/>
  <c r="B125" i="12" s="1"/>
  <c r="BL130" i="12"/>
  <c r="BM129" i="12"/>
  <c r="BL129" i="12" s="1"/>
  <c r="C132" i="12"/>
  <c r="C133" i="12"/>
  <c r="AC134" i="12"/>
  <c r="C134" i="12" s="1"/>
  <c r="CN135" i="12"/>
  <c r="CM135" i="12"/>
  <c r="AH134" i="12"/>
  <c r="CK134" i="12" s="1"/>
  <c r="CL135" i="12"/>
  <c r="E135" i="12"/>
  <c r="D135" i="12" s="1"/>
  <c r="B135" i="12" s="1"/>
  <c r="P137" i="12"/>
  <c r="N137" i="12"/>
  <c r="M137" i="12" s="1"/>
  <c r="CI137" i="12"/>
  <c r="AG136" i="12"/>
  <c r="CG136" i="12" s="1"/>
  <c r="CH137" i="12"/>
  <c r="AF137" i="12"/>
  <c r="CG137" i="12"/>
  <c r="CF137" i="12"/>
  <c r="CE137" i="12"/>
  <c r="P138" i="12"/>
  <c r="R129" i="12"/>
  <c r="P129" i="12" s="1"/>
  <c r="AI156" i="12"/>
  <c r="CM110" i="12"/>
  <c r="AC111" i="12"/>
  <c r="C111" i="12" s="1"/>
  <c r="N114" i="12"/>
  <c r="BW114" i="12" s="1"/>
  <c r="AO116" i="12"/>
  <c r="G116" i="12" s="1"/>
  <c r="AJ118" i="12"/>
  <c r="AR118" i="12"/>
  <c r="H118" i="12" s="1"/>
  <c r="B121" i="12"/>
  <c r="CI125" i="12"/>
  <c r="CH125" i="12"/>
  <c r="CG125" i="12"/>
  <c r="CF125" i="12"/>
  <c r="CE125" i="12"/>
  <c r="CI128" i="12"/>
  <c r="CH128" i="12"/>
  <c r="AF128" i="12"/>
  <c r="CG128" i="12"/>
  <c r="CF128" i="12"/>
  <c r="CE128" i="12"/>
  <c r="J140" i="12"/>
  <c r="C140" i="12" s="1"/>
  <c r="L129" i="12"/>
  <c r="C145" i="12"/>
  <c r="BR154" i="12"/>
  <c r="H154" i="12" s="1"/>
  <c r="BS149" i="12"/>
  <c r="BR149" i="12" s="1"/>
  <c r="H149" i="12" s="1"/>
  <c r="BB157" i="12"/>
  <c r="BC156" i="12"/>
  <c r="BB156" i="12" s="1"/>
  <c r="CE117" i="12"/>
  <c r="BU120" i="12"/>
  <c r="CH126" i="12"/>
  <c r="CJ128" i="12"/>
  <c r="CN128" i="12"/>
  <c r="CM128" i="12"/>
  <c r="CK128" i="12"/>
  <c r="BD130" i="12"/>
  <c r="BE129" i="12"/>
  <c r="BD129" i="12" s="1"/>
  <c r="P135" i="12"/>
  <c r="N135" i="12"/>
  <c r="M135" i="12" s="1"/>
  <c r="CI135" i="12"/>
  <c r="CH135" i="12"/>
  <c r="AF135" i="12"/>
  <c r="CG135" i="12"/>
  <c r="CF135" i="12"/>
  <c r="CE135" i="12"/>
  <c r="AG134" i="12"/>
  <c r="CG134" i="12" s="1"/>
  <c r="F137" i="12"/>
  <c r="E137" i="12" s="1"/>
  <c r="D137" i="12" s="1"/>
  <c r="AR144" i="12"/>
  <c r="G147" i="12"/>
  <c r="E147" i="12" s="1"/>
  <c r="BW175" i="12"/>
  <c r="G175" i="12"/>
  <c r="AR109" i="12"/>
  <c r="CJ112" i="12"/>
  <c r="CF117" i="12"/>
  <c r="BX120" i="12"/>
  <c r="BW121" i="12"/>
  <c r="G123" i="12"/>
  <c r="E123" i="12" s="1"/>
  <c r="D123" i="12" s="1"/>
  <c r="CI126" i="12"/>
  <c r="CL128" i="12"/>
  <c r="AI131" i="12"/>
  <c r="AG131" i="12"/>
  <c r="AJ130" i="12"/>
  <c r="CJ135" i="12"/>
  <c r="AI155" i="12"/>
  <c r="AG155" i="12"/>
  <c r="AJ154" i="12"/>
  <c r="AD122" i="12"/>
  <c r="CF122" i="12" s="1"/>
  <c r="CL124" i="12"/>
  <c r="CK124" i="12"/>
  <c r="CJ124" i="12"/>
  <c r="F128" i="12"/>
  <c r="E128" i="12" s="1"/>
  <c r="D128" i="12" s="1"/>
  <c r="B128" i="12" s="1"/>
  <c r="AU129" i="12"/>
  <c r="AV130" i="12"/>
  <c r="AW129" i="12"/>
  <c r="AV129" i="12" s="1"/>
  <c r="AH131" i="12"/>
  <c r="AK130" i="12"/>
  <c r="AK129" i="12" s="1"/>
  <c r="AI132" i="12"/>
  <c r="AR129" i="12"/>
  <c r="AL134" i="12"/>
  <c r="F134" i="12" s="1"/>
  <c r="CK135" i="12"/>
  <c r="G136" i="12"/>
  <c r="E136" i="12" s="1"/>
  <c r="D136" i="12" s="1"/>
  <c r="K129" i="12"/>
  <c r="BL150" i="12"/>
  <c r="BM149" i="12"/>
  <c r="BL149" i="12" s="1"/>
  <c r="AH155" i="12"/>
  <c r="AK154" i="12"/>
  <c r="CI123" i="12"/>
  <c r="CG124" i="12"/>
  <c r="CJ126" i="12"/>
  <c r="CG127" i="12"/>
  <c r="AL132" i="12"/>
  <c r="F132" i="12" s="1"/>
  <c r="CI133" i="12"/>
  <c r="AO134" i="12"/>
  <c r="G134" i="12" s="1"/>
  <c r="CI136" i="12"/>
  <c r="K144" i="12"/>
  <c r="F150" i="12"/>
  <c r="AV150" i="12"/>
  <c r="AW149" i="12"/>
  <c r="AV149" i="12" s="1"/>
  <c r="G153" i="12"/>
  <c r="E153" i="12" s="1"/>
  <c r="D153" i="12" s="1"/>
  <c r="AC154" i="12"/>
  <c r="C154" i="12" s="1"/>
  <c r="AE149" i="12"/>
  <c r="BJ154" i="12"/>
  <c r="BK149" i="12"/>
  <c r="BJ149" i="12" s="1"/>
  <c r="I157" i="12"/>
  <c r="AU156" i="12"/>
  <c r="I156" i="12" s="1"/>
  <c r="J160" i="12"/>
  <c r="L159" i="12"/>
  <c r="I160" i="12"/>
  <c r="AB159" i="12"/>
  <c r="I159" i="12" s="1"/>
  <c r="AD160" i="12"/>
  <c r="AC169" i="12"/>
  <c r="AV169" i="12"/>
  <c r="AW160" i="12"/>
  <c r="BJ160" i="12"/>
  <c r="BK159" i="12"/>
  <c r="BJ159" i="12" s="1"/>
  <c r="AF122" i="12"/>
  <c r="O124" i="12"/>
  <c r="M124" i="12" s="1"/>
  <c r="AF124" i="12"/>
  <c r="CH124" i="12"/>
  <c r="CK126" i="12"/>
  <c r="CH127" i="12"/>
  <c r="AR130" i="12"/>
  <c r="H130" i="12" s="1"/>
  <c r="AC136" i="12"/>
  <c r="C136" i="12" s="1"/>
  <c r="CC138" i="12"/>
  <c r="CD139" i="12"/>
  <c r="CC139" i="12"/>
  <c r="CB139" i="12"/>
  <c r="CA139" i="12"/>
  <c r="S144" i="12"/>
  <c r="Y147" i="12"/>
  <c r="H147" i="12" s="1"/>
  <c r="Z144" i="12"/>
  <c r="H151" i="12"/>
  <c r="D151" i="12" s="1"/>
  <c r="B151" i="12" s="1"/>
  <c r="C153" i="12"/>
  <c r="B153" i="12" s="1"/>
  <c r="BB154" i="12"/>
  <c r="BC149" i="12"/>
  <c r="BB149" i="12" s="1"/>
  <c r="G169" i="12"/>
  <c r="CL126" i="12"/>
  <c r="CI127" i="12"/>
  <c r="AC130" i="12"/>
  <c r="H150" i="12"/>
  <c r="AO150" i="12"/>
  <c r="G150" i="12" s="1"/>
  <c r="M153" i="12"/>
  <c r="AL154" i="12"/>
  <c r="AM149" i="12"/>
  <c r="I154" i="12"/>
  <c r="AU149" i="12"/>
  <c r="I149" i="12" s="1"/>
  <c r="F155" i="12"/>
  <c r="E155" i="12" s="1"/>
  <c r="S159" i="12"/>
  <c r="J161" i="12"/>
  <c r="C161" i="12" s="1"/>
  <c r="C164" i="12"/>
  <c r="CM126" i="12"/>
  <c r="S129" i="12"/>
  <c r="AR134" i="12"/>
  <c r="H134" i="12" s="1"/>
  <c r="S140" i="12"/>
  <c r="F140" i="12" s="1"/>
  <c r="BX140" i="12"/>
  <c r="G144" i="12"/>
  <c r="R144" i="12"/>
  <c r="BV148" i="12"/>
  <c r="BU148" i="12"/>
  <c r="N147" i="12"/>
  <c r="BW147" i="12" s="1"/>
  <c r="BY148" i="12"/>
  <c r="BX148" i="12"/>
  <c r="AO149" i="12"/>
  <c r="AI151" i="12"/>
  <c r="AG151" i="12"/>
  <c r="AJ150" i="12"/>
  <c r="CE123" i="12"/>
  <c r="CE133" i="12"/>
  <c r="CB138" i="12"/>
  <c r="N142" i="12"/>
  <c r="BW142" i="12" s="1"/>
  <c r="M143" i="12"/>
  <c r="BY143" i="12"/>
  <c r="BX143" i="12"/>
  <c r="BV143" i="12"/>
  <c r="P148" i="12"/>
  <c r="O148" i="12"/>
  <c r="O147" i="12" s="1"/>
  <c r="O144" i="12" s="1"/>
  <c r="AH151" i="12"/>
  <c r="AK150" i="12"/>
  <c r="F154" i="12"/>
  <c r="BX168" i="12"/>
  <c r="BU168" i="12"/>
  <c r="M168" i="12"/>
  <c r="BY168" i="12"/>
  <c r="BV168" i="12"/>
  <c r="P170" i="12"/>
  <c r="O170" i="12"/>
  <c r="R169" i="12"/>
  <c r="R160" i="12" s="1"/>
  <c r="R159" i="12" s="1"/>
  <c r="AR198" i="12"/>
  <c r="H198" i="12" s="1"/>
  <c r="AS197" i="12"/>
  <c r="AR197" i="12" s="1"/>
  <c r="H197" i="12" s="1"/>
  <c r="G139" i="12"/>
  <c r="E139" i="12" s="1"/>
  <c r="G140" i="12"/>
  <c r="E148" i="12"/>
  <c r="D148" i="12" s="1"/>
  <c r="B148" i="12" s="1"/>
  <c r="E152" i="12"/>
  <c r="CN153" i="12"/>
  <c r="CM153" i="12"/>
  <c r="AH152" i="12"/>
  <c r="CL153" i="12"/>
  <c r="CK153" i="12"/>
  <c r="CJ153" i="12"/>
  <c r="C158" i="12"/>
  <c r="CC163" i="12"/>
  <c r="CB163" i="12"/>
  <c r="CA163" i="12"/>
  <c r="BZ163" i="12"/>
  <c r="CD163" i="12"/>
  <c r="BV167" i="12"/>
  <c r="BU167" i="12"/>
  <c r="M167" i="12"/>
  <c r="BY167" i="12"/>
  <c r="BX167" i="12"/>
  <c r="B170" i="12"/>
  <c r="CD171" i="12"/>
  <c r="BZ171" i="12"/>
  <c r="CC171" i="12"/>
  <c r="CB171" i="12"/>
  <c r="AK195" i="12"/>
  <c r="AH196" i="12"/>
  <c r="AH195" i="12" s="1"/>
  <c r="AH194" i="12" s="1"/>
  <c r="AH187" i="12" s="1"/>
  <c r="N139" i="12"/>
  <c r="BV141" i="12"/>
  <c r="Y142" i="12"/>
  <c r="H142" i="12" s="1"/>
  <c r="AL144" i="12"/>
  <c r="AL145" i="12"/>
  <c r="AG146" i="12"/>
  <c r="AG153" i="12"/>
  <c r="AL157" i="12"/>
  <c r="F157" i="12" s="1"/>
  <c r="AI158" i="12"/>
  <c r="AG158" i="12"/>
  <c r="S160" i="12"/>
  <c r="S161" i="12"/>
  <c r="D165" i="12"/>
  <c r="AF169" i="12"/>
  <c r="AG160" i="12"/>
  <c r="N179" i="12"/>
  <c r="M179" i="12" s="1"/>
  <c r="P179" i="12"/>
  <c r="CW192" i="12"/>
  <c r="BN191" i="12"/>
  <c r="F191" i="12" s="1"/>
  <c r="F192" i="12"/>
  <c r="E192" i="12" s="1"/>
  <c r="BX142" i="12"/>
  <c r="CJ146" i="12"/>
  <c r="AM156" i="12"/>
  <c r="AJ160" i="12"/>
  <c r="P162" i="12"/>
  <c r="N162" i="12"/>
  <c r="Q161" i="12"/>
  <c r="BV163" i="12"/>
  <c r="O166" i="12"/>
  <c r="BX141" i="12"/>
  <c r="CK146" i="12"/>
  <c r="AC150" i="12"/>
  <c r="C150" i="12" s="1"/>
  <c r="BR157" i="12"/>
  <c r="BS156" i="12"/>
  <c r="BR156" i="12" s="1"/>
  <c r="H156" i="12" s="1"/>
  <c r="AM159" i="12"/>
  <c r="AL159" i="12" s="1"/>
  <c r="CA162" i="12"/>
  <c r="BZ162" i="12"/>
  <c r="CD162" i="12"/>
  <c r="CC162" i="12"/>
  <c r="P166" i="12"/>
  <c r="BW167" i="12"/>
  <c r="F168" i="12"/>
  <c r="E168" i="12" s="1"/>
  <c r="D168" i="12" s="1"/>
  <c r="B168" i="12" s="1"/>
  <c r="P171" i="12"/>
  <c r="AI198" i="12"/>
  <c r="AK197" i="12"/>
  <c r="AI197" i="12" s="1"/>
  <c r="Y140" i="12"/>
  <c r="H140" i="12" s="1"/>
  <c r="BY141" i="12"/>
  <c r="AO145" i="12"/>
  <c r="CL146" i="12"/>
  <c r="H157" i="12"/>
  <c r="BW168" i="12"/>
  <c r="BE159" i="12"/>
  <c r="BD159" i="12" s="1"/>
  <c r="BD160" i="12"/>
  <c r="CQ179" i="12"/>
  <c r="CP179" i="12"/>
  <c r="CO179" i="12"/>
  <c r="CS179" i="12"/>
  <c r="CR179" i="12"/>
  <c r="AC194" i="12"/>
  <c r="AD187" i="12"/>
  <c r="CM146" i="12"/>
  <c r="BJ157" i="12"/>
  <c r="BK156" i="12"/>
  <c r="BJ156" i="12" s="1"/>
  <c r="F158" i="12"/>
  <c r="BX163" i="12"/>
  <c r="BU163" i="12"/>
  <c r="M163" i="12"/>
  <c r="AT160" i="12"/>
  <c r="AR169" i="12"/>
  <c r="H169" i="12" s="1"/>
  <c r="G173" i="12"/>
  <c r="E173" i="12" s="1"/>
  <c r="D173" i="12" s="1"/>
  <c r="S188" i="12"/>
  <c r="U187" i="12"/>
  <c r="G158" i="12"/>
  <c r="G162" i="12"/>
  <c r="E162" i="12" s="1"/>
  <c r="D162" i="12" s="1"/>
  <c r="G166" i="12"/>
  <c r="E166" i="12" s="1"/>
  <c r="D166" i="12" s="1"/>
  <c r="B166" i="12" s="1"/>
  <c r="B172" i="12"/>
  <c r="AO187" i="12"/>
  <c r="BY165" i="12"/>
  <c r="P167" i="12"/>
  <c r="BV170" i="12"/>
  <c r="P173" i="12"/>
  <c r="BY190" i="12"/>
  <c r="BX190" i="12"/>
  <c r="BV190" i="12"/>
  <c r="BU190" i="12"/>
  <c r="M190" i="12"/>
  <c r="N189" i="12"/>
  <c r="BY189" i="12" s="1"/>
  <c r="AR191" i="12"/>
  <c r="H191" i="12" s="1"/>
  <c r="AF192" i="12"/>
  <c r="AG191" i="12"/>
  <c r="AF191" i="12" s="1"/>
  <c r="F195" i="12"/>
  <c r="BB197" i="12"/>
  <c r="CR198" i="12"/>
  <c r="AO157" i="12"/>
  <c r="G157" i="12" s="1"/>
  <c r="Y161" i="12"/>
  <c r="H161" i="12" s="1"/>
  <c r="BY172" i="12"/>
  <c r="BX172" i="12"/>
  <c r="BU172" i="12"/>
  <c r="M172" i="12"/>
  <c r="BW172" i="12"/>
  <c r="BV173" i="12"/>
  <c r="BU173" i="12"/>
  <c r="M173" i="12"/>
  <c r="B174" i="12"/>
  <c r="CQ181" i="12"/>
  <c r="CP181" i="12"/>
  <c r="CS181" i="12"/>
  <c r="Z187" i="12"/>
  <c r="AL189" i="12"/>
  <c r="F189" i="12" s="1"/>
  <c r="E189" i="12" s="1"/>
  <c r="AN188" i="12"/>
  <c r="AL188" i="12" s="1"/>
  <c r="R189" i="12"/>
  <c r="P190" i="12"/>
  <c r="AV197" i="12"/>
  <c r="AW187" i="12"/>
  <c r="AV187" i="12" s="1"/>
  <c r="CQ187" i="12" s="1"/>
  <c r="BX170" i="12"/>
  <c r="B178" i="12"/>
  <c r="C179" i="12"/>
  <c r="CO181" i="12"/>
  <c r="BW189" i="12"/>
  <c r="AP197" i="12"/>
  <c r="AO197" i="12" s="1"/>
  <c r="G197" i="12" s="1"/>
  <c r="AO198" i="12"/>
  <c r="G198" i="12" s="1"/>
  <c r="N166" i="12"/>
  <c r="N171" i="12"/>
  <c r="BW171" i="12" s="1"/>
  <c r="BU174" i="12"/>
  <c r="M174" i="12"/>
  <c r="BY174" i="12"/>
  <c r="BX174" i="12"/>
  <c r="C176" i="12"/>
  <c r="CR181" i="12"/>
  <c r="C184" i="12"/>
  <c r="AO189" i="12"/>
  <c r="G189" i="12" s="1"/>
  <c r="AQ188" i="12"/>
  <c r="AO188" i="12" s="1"/>
  <c r="G188" i="12" s="1"/>
  <c r="G190" i="12"/>
  <c r="E190" i="12" s="1"/>
  <c r="D190" i="12" s="1"/>
  <c r="B190" i="12" s="1"/>
  <c r="AR192" i="12"/>
  <c r="H192" i="12" s="1"/>
  <c r="E193" i="12"/>
  <c r="D193" i="12" s="1"/>
  <c r="AC195" i="12"/>
  <c r="AI196" i="12"/>
  <c r="F197" i="12"/>
  <c r="BX173" i="12"/>
  <c r="CQ177" i="12"/>
  <c r="CP177" i="12"/>
  <c r="CO177" i="12"/>
  <c r="CQ183" i="12"/>
  <c r="CP183" i="12"/>
  <c r="CO183" i="12"/>
  <c r="AR187" i="12"/>
  <c r="BR187" i="12"/>
  <c r="Y189" i="12"/>
  <c r="H189" i="12" s="1"/>
  <c r="AA188" i="12"/>
  <c r="AA187" i="12" s="1"/>
  <c r="AH197" i="12"/>
  <c r="AF197" i="12" s="1"/>
  <c r="AF198" i="12"/>
  <c r="G171" i="12"/>
  <c r="E171" i="12" s="1"/>
  <c r="D171" i="12" s="1"/>
  <c r="BY173" i="12"/>
  <c r="M180" i="12"/>
  <c r="P184" i="12"/>
  <c r="O184" i="12"/>
  <c r="M184" i="12" s="1"/>
  <c r="CQ185" i="12"/>
  <c r="CP185" i="12"/>
  <c r="CS185" i="12"/>
  <c r="AC192" i="12"/>
  <c r="AD191" i="12"/>
  <c r="AC191" i="12" s="1"/>
  <c r="E196" i="12"/>
  <c r="D196" i="12" s="1"/>
  <c r="C197" i="12"/>
  <c r="F198" i="12"/>
  <c r="CQ198" i="12"/>
  <c r="CP198" i="12"/>
  <c r="CO198" i="12"/>
  <c r="BY175" i="12"/>
  <c r="CQ180" i="12"/>
  <c r="CQ184" i="12"/>
  <c r="AL187" i="12"/>
  <c r="CQ199" i="12"/>
  <c r="CR180" i="12"/>
  <c r="CR184" i="12"/>
  <c r="CR199" i="12"/>
  <c r="CO182" i="12"/>
  <c r="CS184" i="12"/>
  <c r="CO186" i="12"/>
  <c r="CT192" i="12"/>
  <c r="AO194" i="12"/>
  <c r="G194" i="12" s="1"/>
  <c r="E194" i="12" s="1"/>
  <c r="AO195" i="12"/>
  <c r="G195" i="12" s="1"/>
  <c r="CS199" i="12"/>
  <c r="CU192" i="12"/>
  <c r="AG196" i="12"/>
  <c r="CR186" i="12"/>
  <c r="AR194" i="12"/>
  <c r="H194" i="12" s="1"/>
  <c r="AN35" i="4"/>
  <c r="J27" i="4"/>
  <c r="DA35" i="4"/>
  <c r="I27" i="4"/>
  <c r="CG32" i="4"/>
  <c r="BI27" i="4"/>
  <c r="K27" i="4"/>
  <c r="AQ32" i="4"/>
  <c r="BC32" i="4"/>
  <c r="BO32" i="4"/>
  <c r="DE35" i="4"/>
  <c r="DG35" i="4"/>
  <c r="EE35" i="4"/>
  <c r="CZ27" i="4"/>
  <c r="DA53" i="4"/>
  <c r="DE53" i="4" s="1"/>
  <c r="DM35" i="4"/>
  <c r="DL35" i="4"/>
  <c r="DS35" i="4"/>
  <c r="EH35" i="4"/>
  <c r="DD27" i="4"/>
  <c r="AN53" i="4"/>
  <c r="BH27" i="4"/>
  <c r="BF27" i="4" s="1"/>
  <c r="DR35" i="4"/>
  <c r="DF35" i="4"/>
  <c r="DJ35" i="4"/>
  <c r="CD27" i="4"/>
  <c r="DI35" i="4"/>
  <c r="F27" i="4"/>
  <c r="DA27" i="4"/>
  <c r="DC27" i="4"/>
  <c r="H27" i="4"/>
  <c r="G27" i="4" s="1"/>
  <c r="E27" i="4" s="1"/>
  <c r="S27" i="4"/>
  <c r="P27" i="4"/>
  <c r="AE27" i="4"/>
  <c r="CT27" i="4" s="1"/>
  <c r="AK27" i="4"/>
  <c r="AZ27" i="4"/>
  <c r="DF27" i="4" s="1"/>
  <c r="AN27" i="4"/>
  <c r="BA27" i="4"/>
  <c r="DL27" i="4" s="1"/>
  <c r="DR27" i="4"/>
  <c r="DV27" i="4"/>
  <c r="DT27" i="4"/>
  <c r="DS27" i="4"/>
  <c r="CA27" i="4"/>
  <c r="CP27" i="4"/>
  <c r="ED27" i="4" s="1"/>
  <c r="CQ27" i="4"/>
  <c r="BR32" i="4"/>
  <c r="K53" i="4"/>
  <c r="F53" i="4"/>
  <c r="BU53" i="4"/>
  <c r="AW32" i="4"/>
  <c r="BA53" i="4"/>
  <c r="DO35" i="4"/>
  <c r="AL53" i="4"/>
  <c r="AK53" i="4" s="1"/>
  <c r="AT32" i="4"/>
  <c r="CP53" i="4"/>
  <c r="EE53" i="4" s="1"/>
  <c r="DD53" i="4"/>
  <c r="DC53" i="4"/>
  <c r="DB53" i="4"/>
  <c r="I53" i="4"/>
  <c r="S53" i="4"/>
  <c r="EG53" i="4"/>
  <c r="CD53" i="4"/>
  <c r="CA53" i="4"/>
  <c r="BI53" i="4"/>
  <c r="J53" i="4"/>
  <c r="BH53" i="4"/>
  <c r="Q53" i="4"/>
  <c r="DD35" i="4"/>
  <c r="AB32" i="4"/>
  <c r="DC35" i="4"/>
  <c r="Y32" i="4"/>
  <c r="S35" i="4"/>
  <c r="DB35" i="4"/>
  <c r="P35" i="4"/>
  <c r="AE35" i="4"/>
  <c r="V32" i="4"/>
  <c r="AH32" i="4"/>
  <c r="DP35" i="4"/>
  <c r="I35" i="4"/>
  <c r="F35" i="4"/>
  <c r="DV35" i="4"/>
  <c r="DU35" i="4"/>
  <c r="BL32" i="4"/>
  <c r="J35" i="4"/>
  <c r="K35" i="4"/>
  <c r="ED35" i="4"/>
  <c r="EI35" i="4" s="1"/>
  <c r="CJ32" i="4"/>
  <c r="CM32" i="4"/>
  <c r="BX32" i="4"/>
  <c r="CT191" i="12" l="1"/>
  <c r="BH187" i="12"/>
  <c r="CX187" i="12"/>
  <c r="BW164" i="12"/>
  <c r="B173" i="12"/>
  <c r="AK149" i="12"/>
  <c r="BX164" i="12"/>
  <c r="CL134" i="12"/>
  <c r="I129" i="12"/>
  <c r="CH99" i="12"/>
  <c r="D102" i="12"/>
  <c r="F80" i="12"/>
  <c r="CM134" i="12"/>
  <c r="B49" i="12"/>
  <c r="D15" i="12"/>
  <c r="E142" i="12"/>
  <c r="D142" i="12" s="1"/>
  <c r="B142" i="12" s="1"/>
  <c r="BW38" i="12"/>
  <c r="E101" i="12"/>
  <c r="D101" i="12" s="1"/>
  <c r="P169" i="12"/>
  <c r="G187" i="12"/>
  <c r="CD141" i="12"/>
  <c r="BY164" i="12"/>
  <c r="B137" i="12"/>
  <c r="CE109" i="12"/>
  <c r="AG98" i="12"/>
  <c r="CG98" i="12" s="1"/>
  <c r="D181" i="12"/>
  <c r="B181" i="12" s="1"/>
  <c r="CV42" i="12"/>
  <c r="AB8" i="12"/>
  <c r="I8" i="12" s="1"/>
  <c r="AP8" i="12"/>
  <c r="B123" i="12"/>
  <c r="O140" i="12"/>
  <c r="CB140" i="12" s="1"/>
  <c r="M164" i="12"/>
  <c r="M148" i="12"/>
  <c r="CN132" i="12"/>
  <c r="AJ108" i="12"/>
  <c r="AI108" i="12" s="1"/>
  <c r="CE99" i="12"/>
  <c r="BV38" i="12"/>
  <c r="B67" i="12"/>
  <c r="CT42" i="12"/>
  <c r="BW165" i="12"/>
  <c r="CX191" i="12"/>
  <c r="E38" i="12"/>
  <c r="D38" i="12" s="1"/>
  <c r="B38" i="12" s="1"/>
  <c r="E62" i="12"/>
  <c r="AB96" i="12"/>
  <c r="AL160" i="12"/>
  <c r="BM85" i="12"/>
  <c r="BL85" i="12" s="1"/>
  <c r="BL86" i="12"/>
  <c r="BZ141" i="12"/>
  <c r="BU164" i="12"/>
  <c r="Z96" i="12"/>
  <c r="N81" i="12"/>
  <c r="N87" i="12"/>
  <c r="BY87" i="12" s="1"/>
  <c r="G81" i="12"/>
  <c r="F39" i="12"/>
  <c r="D57" i="12"/>
  <c r="B57" i="12" s="1"/>
  <c r="CU42" i="12"/>
  <c r="C91" i="12"/>
  <c r="B162" i="12"/>
  <c r="H109" i="12"/>
  <c r="D109" i="12" s="1"/>
  <c r="B102" i="12"/>
  <c r="M92" i="12"/>
  <c r="H87" i="12"/>
  <c r="B44" i="12"/>
  <c r="CU191" i="12"/>
  <c r="D127" i="12"/>
  <c r="B127" i="12" s="1"/>
  <c r="E99" i="12"/>
  <c r="D99" i="12" s="1"/>
  <c r="BB86" i="12"/>
  <c r="BC85" i="12"/>
  <c r="BB85" i="12" s="1"/>
  <c r="AI86" i="12"/>
  <c r="AJ85" i="12"/>
  <c r="AI85" i="12" s="1"/>
  <c r="AI116" i="12"/>
  <c r="CM105" i="12"/>
  <c r="AH104" i="12"/>
  <c r="M141" i="12"/>
  <c r="D139" i="12"/>
  <c r="B139" i="12" s="1"/>
  <c r="F161" i="12"/>
  <c r="E161" i="12" s="1"/>
  <c r="E169" i="12"/>
  <c r="C109" i="12"/>
  <c r="E106" i="12"/>
  <c r="B101" i="12"/>
  <c r="B73" i="12"/>
  <c r="N52" i="12"/>
  <c r="BW52" i="12" s="1"/>
  <c r="CB69" i="12"/>
  <c r="BM28" i="12"/>
  <c r="BL28" i="12" s="1"/>
  <c r="D143" i="12"/>
  <c r="B143" i="12" s="1"/>
  <c r="CV191" i="12"/>
  <c r="S8" i="12"/>
  <c r="D163" i="12"/>
  <c r="B163" i="12" s="1"/>
  <c r="F145" i="12"/>
  <c r="AI145" i="12"/>
  <c r="D194" i="12"/>
  <c r="S187" i="12"/>
  <c r="E191" i="12"/>
  <c r="D191" i="12" s="1"/>
  <c r="C169" i="12"/>
  <c r="P63" i="12"/>
  <c r="AL29" i="12"/>
  <c r="E10" i="12"/>
  <c r="D79" i="12"/>
  <c r="BZ69" i="12"/>
  <c r="D164" i="12"/>
  <c r="B164" i="12" s="1"/>
  <c r="AQ96" i="12"/>
  <c r="E17" i="12"/>
  <c r="D17" i="12" s="1"/>
  <c r="B17" i="12" s="1"/>
  <c r="S97" i="12"/>
  <c r="T96" i="12"/>
  <c r="S96" i="12" s="1"/>
  <c r="BU52" i="12"/>
  <c r="BX52" i="12"/>
  <c r="BV91" i="12"/>
  <c r="BU91" i="12"/>
  <c r="BY91" i="12"/>
  <c r="BX91" i="12"/>
  <c r="BW91" i="12"/>
  <c r="E75" i="12"/>
  <c r="D75" i="12" s="1"/>
  <c r="CB121" i="12"/>
  <c r="CC121" i="12"/>
  <c r="O120" i="12"/>
  <c r="CD121" i="12"/>
  <c r="E154" i="12"/>
  <c r="CC140" i="12"/>
  <c r="E140" i="12"/>
  <c r="D140" i="12" s="1"/>
  <c r="D155" i="12"/>
  <c r="B155" i="12" s="1"/>
  <c r="AI154" i="12"/>
  <c r="M121" i="12"/>
  <c r="C116" i="12"/>
  <c r="CI109" i="12"/>
  <c r="P113" i="12"/>
  <c r="CH102" i="12"/>
  <c r="BS8" i="12"/>
  <c r="CC69" i="12"/>
  <c r="BX15" i="12"/>
  <c r="D83" i="12"/>
  <c r="B83" i="12" s="1"/>
  <c r="CB141" i="12"/>
  <c r="CC141" i="12"/>
  <c r="D43" i="12"/>
  <c r="AZ86" i="12"/>
  <c r="BA85" i="12"/>
  <c r="AZ85" i="12" s="1"/>
  <c r="D20" i="12"/>
  <c r="B20" i="12" s="1"/>
  <c r="E21" i="12"/>
  <c r="D21" i="12" s="1"/>
  <c r="B21" i="12" s="1"/>
  <c r="AF86" i="12"/>
  <c r="AG85" i="12"/>
  <c r="AF85" i="12" s="1"/>
  <c r="D33" i="12"/>
  <c r="B33" i="12" s="1"/>
  <c r="CD107" i="12"/>
  <c r="D90" i="12"/>
  <c r="B90" i="12" s="1"/>
  <c r="CG102" i="12"/>
  <c r="B66" i="12"/>
  <c r="BY140" i="12"/>
  <c r="D152" i="12"/>
  <c r="B184" i="12"/>
  <c r="B179" i="12"/>
  <c r="D189" i="12"/>
  <c r="B189" i="12" s="1"/>
  <c r="D161" i="12"/>
  <c r="B161" i="12" s="1"/>
  <c r="E134" i="12"/>
  <c r="D134" i="12" s="1"/>
  <c r="B140" i="12"/>
  <c r="O106" i="12"/>
  <c r="H116" i="12"/>
  <c r="C80" i="12"/>
  <c r="H34" i="12"/>
  <c r="AQ200" i="12"/>
  <c r="C198" i="12"/>
  <c r="AL108" i="12"/>
  <c r="F108" i="12" s="1"/>
  <c r="D32" i="12"/>
  <c r="B32" i="12" s="1"/>
  <c r="D70" i="12"/>
  <c r="B70" i="12" s="1"/>
  <c r="E150" i="12"/>
  <c r="D150" i="12" s="1"/>
  <c r="B150" i="12" s="1"/>
  <c r="CK145" i="12"/>
  <c r="AH144" i="12"/>
  <c r="J196" i="12"/>
  <c r="C196" i="12" s="1"/>
  <c r="K195" i="12"/>
  <c r="B171" i="12"/>
  <c r="F188" i="12"/>
  <c r="BW140" i="12"/>
  <c r="D147" i="12"/>
  <c r="B147" i="12" s="1"/>
  <c r="F116" i="12"/>
  <c r="E116" i="12" s="1"/>
  <c r="D124" i="12"/>
  <c r="B124" i="12" s="1"/>
  <c r="BZ107" i="12"/>
  <c r="E104" i="12"/>
  <c r="D104" i="12" s="1"/>
  <c r="B104" i="12" s="1"/>
  <c r="E30" i="12"/>
  <c r="D30" i="12" s="1"/>
  <c r="B30" i="12" s="1"/>
  <c r="D59" i="12"/>
  <c r="F34" i="12"/>
  <c r="BZ26" i="12"/>
  <c r="BW13" i="12"/>
  <c r="CL145" i="12"/>
  <c r="AO160" i="12"/>
  <c r="G160" i="12" s="1"/>
  <c r="AP159" i="12"/>
  <c r="AO159" i="12" s="1"/>
  <c r="G159" i="12" s="1"/>
  <c r="CF133" i="12"/>
  <c r="AG132" i="12"/>
  <c r="CH133" i="12"/>
  <c r="CG133" i="12"/>
  <c r="AG100" i="12"/>
  <c r="CI101" i="12"/>
  <c r="CG101" i="12"/>
  <c r="CL108" i="12"/>
  <c r="AO108" i="12"/>
  <c r="D27" i="12"/>
  <c r="B27" i="12" s="1"/>
  <c r="BE85" i="12"/>
  <c r="BD85" i="12" s="1"/>
  <c r="BD86" i="12"/>
  <c r="E91" i="12"/>
  <c r="D91" i="12" s="1"/>
  <c r="B91" i="12" s="1"/>
  <c r="B176" i="12"/>
  <c r="CA121" i="12"/>
  <c r="P144" i="12"/>
  <c r="BZ121" i="12"/>
  <c r="E132" i="12"/>
  <c r="D132" i="12" s="1"/>
  <c r="E122" i="12"/>
  <c r="CA107" i="12"/>
  <c r="CL102" i="12"/>
  <c r="B99" i="12"/>
  <c r="V86" i="12"/>
  <c r="E80" i="12"/>
  <c r="D63" i="12"/>
  <c r="B46" i="12"/>
  <c r="O42" i="12"/>
  <c r="CC30" i="12"/>
  <c r="BW15" i="12"/>
  <c r="CB18" i="12"/>
  <c r="BV165" i="12"/>
  <c r="BU165" i="12"/>
  <c r="BX165" i="12"/>
  <c r="CN145" i="12"/>
  <c r="E133" i="12"/>
  <c r="D133" i="12" s="1"/>
  <c r="B133" i="12" s="1"/>
  <c r="E78" i="12"/>
  <c r="D78" i="12" s="1"/>
  <c r="B78" i="12" s="1"/>
  <c r="CI99" i="12"/>
  <c r="CG99" i="12"/>
  <c r="B196" i="12"/>
  <c r="B165" i="12"/>
  <c r="P147" i="12"/>
  <c r="CG122" i="12"/>
  <c r="CL116" i="12"/>
  <c r="CB107" i="12"/>
  <c r="D118" i="12"/>
  <c r="B118" i="12" s="1"/>
  <c r="E111" i="12"/>
  <c r="D111" i="12" s="1"/>
  <c r="CJ102" i="12"/>
  <c r="D74" i="12"/>
  <c r="B74" i="12" s="1"/>
  <c r="E89" i="12"/>
  <c r="D89" i="12" s="1"/>
  <c r="B89" i="12" s="1"/>
  <c r="E42" i="12"/>
  <c r="D42" i="12" s="1"/>
  <c r="B60" i="12"/>
  <c r="B75" i="12"/>
  <c r="I25" i="12"/>
  <c r="E22" i="12"/>
  <c r="CM145" i="12"/>
  <c r="E48" i="12"/>
  <c r="D48" i="12" s="1"/>
  <c r="B48" i="12" s="1"/>
  <c r="E50" i="12"/>
  <c r="D50" i="12" s="1"/>
  <c r="B50" i="12" s="1"/>
  <c r="H25" i="12"/>
  <c r="D25" i="12" s="1"/>
  <c r="B25" i="12" s="1"/>
  <c r="BR86" i="12"/>
  <c r="CX86" i="12" s="1"/>
  <c r="BS85" i="12"/>
  <c r="BR85" i="12" s="1"/>
  <c r="CX85" i="12" s="1"/>
  <c r="BY38" i="12"/>
  <c r="BU38" i="12"/>
  <c r="M38" i="12"/>
  <c r="B134" i="12"/>
  <c r="B110" i="12"/>
  <c r="E157" i="12"/>
  <c r="D157" i="12" s="1"/>
  <c r="B157" i="12" s="1"/>
  <c r="B152" i="12"/>
  <c r="D169" i="12"/>
  <c r="F144" i="12"/>
  <c r="E144" i="12" s="1"/>
  <c r="D112" i="12"/>
  <c r="B112" i="12" s="1"/>
  <c r="D106" i="12"/>
  <c r="B106" i="12" s="1"/>
  <c r="BG96" i="12"/>
  <c r="BF96" i="12" s="1"/>
  <c r="B43" i="12"/>
  <c r="D62" i="12"/>
  <c r="G41" i="12"/>
  <c r="D10" i="12"/>
  <c r="B10" i="12" s="1"/>
  <c r="D40" i="12"/>
  <c r="B40" i="12" s="1"/>
  <c r="B15" i="12"/>
  <c r="BE28" i="12"/>
  <c r="BD28" i="12" s="1"/>
  <c r="D18" i="12"/>
  <c r="B18" i="12" s="1"/>
  <c r="BU140" i="12"/>
  <c r="E11" i="12"/>
  <c r="D11" i="12" s="1"/>
  <c r="B11" i="12" s="1"/>
  <c r="Z8" i="12"/>
  <c r="BV63" i="12"/>
  <c r="BY63" i="12"/>
  <c r="BX63" i="12"/>
  <c r="BW63" i="12"/>
  <c r="BU63" i="12"/>
  <c r="CA52" i="12"/>
  <c r="CD52" i="12"/>
  <c r="CB52" i="12"/>
  <c r="CC52" i="12"/>
  <c r="BZ52" i="12"/>
  <c r="E195" i="12"/>
  <c r="D195" i="12" s="1"/>
  <c r="G113" i="12"/>
  <c r="E113" i="12" s="1"/>
  <c r="D113" i="12" s="1"/>
  <c r="B113" i="12" s="1"/>
  <c r="BX72" i="12"/>
  <c r="BU72" i="12"/>
  <c r="M72" i="12"/>
  <c r="BY72" i="12"/>
  <c r="BV72" i="12"/>
  <c r="Q86" i="12"/>
  <c r="P87" i="12"/>
  <c r="BE8" i="12"/>
  <c r="BD9" i="12"/>
  <c r="X8" i="12"/>
  <c r="CS197" i="12"/>
  <c r="CP197" i="12"/>
  <c r="CO197" i="12"/>
  <c r="CQ197" i="12"/>
  <c r="Y188" i="12"/>
  <c r="H188" i="12" s="1"/>
  <c r="AI160" i="12"/>
  <c r="AJ159" i="12"/>
  <c r="AI159" i="12" s="1"/>
  <c r="CN152" i="12"/>
  <c r="CK152" i="12"/>
  <c r="CJ152" i="12"/>
  <c r="CB170" i="12"/>
  <c r="CA170" i="12"/>
  <c r="O169" i="12"/>
  <c r="CD170" i="12"/>
  <c r="CC170" i="12"/>
  <c r="BZ170" i="12"/>
  <c r="M170" i="12"/>
  <c r="D154" i="12"/>
  <c r="AI150" i="12"/>
  <c r="AJ149" i="12"/>
  <c r="AI149" i="12" s="1"/>
  <c r="CL152" i="12"/>
  <c r="CJ134" i="12"/>
  <c r="CI122" i="12"/>
  <c r="BV115" i="12"/>
  <c r="AF109" i="12"/>
  <c r="CF109" i="12"/>
  <c r="AG115" i="12"/>
  <c r="CH118" i="12"/>
  <c r="CF118" i="12"/>
  <c r="CE118" i="12"/>
  <c r="BD97" i="12"/>
  <c r="G97" i="12" s="1"/>
  <c r="BE96" i="12"/>
  <c r="BD96" i="12" s="1"/>
  <c r="CD91" i="12"/>
  <c r="B98" i="12"/>
  <c r="AY96" i="12"/>
  <c r="AX96" i="12" s="1"/>
  <c r="CW80" i="12"/>
  <c r="AJ28" i="12"/>
  <c r="AI29" i="12"/>
  <c r="AA28" i="12"/>
  <c r="BI28" i="12"/>
  <c r="BH28" i="12" s="1"/>
  <c r="BH29" i="12"/>
  <c r="AA8" i="12"/>
  <c r="BU27" i="12"/>
  <c r="N26" i="12"/>
  <c r="M27" i="12"/>
  <c r="BY27" i="12"/>
  <c r="BX27" i="12"/>
  <c r="BV27" i="12"/>
  <c r="BW27" i="12"/>
  <c r="AW28" i="12"/>
  <c r="AV28" i="12" s="1"/>
  <c r="AW8" i="12"/>
  <c r="AV9" i="12"/>
  <c r="BV39" i="12"/>
  <c r="BW39" i="12"/>
  <c r="M39" i="12"/>
  <c r="BJ8" i="12"/>
  <c r="AI97" i="12"/>
  <c r="U28" i="12"/>
  <c r="AD8" i="12"/>
  <c r="AC9" i="12"/>
  <c r="D22" i="12"/>
  <c r="B22" i="12" s="1"/>
  <c r="BH9" i="12"/>
  <c r="BI8" i="12"/>
  <c r="AR8" i="12"/>
  <c r="Y129" i="12"/>
  <c r="H129" i="12" s="1"/>
  <c r="AO129" i="12"/>
  <c r="G129" i="12" s="1"/>
  <c r="AR108" i="12"/>
  <c r="H108" i="12" s="1"/>
  <c r="CN108" i="12"/>
  <c r="BV87" i="12"/>
  <c r="N86" i="12"/>
  <c r="BY86" i="12" s="1"/>
  <c r="M87" i="12"/>
  <c r="CD35" i="12"/>
  <c r="O34" i="12"/>
  <c r="CC35" i="12"/>
  <c r="CA35" i="12"/>
  <c r="BZ35" i="12"/>
  <c r="CB35" i="12"/>
  <c r="K85" i="12"/>
  <c r="J86" i="12"/>
  <c r="C86" i="12" s="1"/>
  <c r="M30" i="12"/>
  <c r="BY30" i="12"/>
  <c r="BV30" i="12"/>
  <c r="Y80" i="12"/>
  <c r="H80" i="12" s="1"/>
  <c r="B59" i="12"/>
  <c r="BU49" i="12"/>
  <c r="M49" i="12"/>
  <c r="BY49" i="12"/>
  <c r="BX49" i="12"/>
  <c r="BV49" i="12"/>
  <c r="CD23" i="12"/>
  <c r="O22" i="12"/>
  <c r="CC23" i="12"/>
  <c r="CB23" i="12"/>
  <c r="CA23" i="12"/>
  <c r="BZ23" i="12"/>
  <c r="BR8" i="12"/>
  <c r="BY23" i="12"/>
  <c r="BX23" i="12"/>
  <c r="BW23" i="12"/>
  <c r="BV23" i="12"/>
  <c r="BU23" i="12"/>
  <c r="N22" i="12"/>
  <c r="M23" i="12"/>
  <c r="BV10" i="12"/>
  <c r="M10" i="12"/>
  <c r="CA10" i="12"/>
  <c r="BZ10" i="12"/>
  <c r="CA15" i="12"/>
  <c r="CD15" i="12"/>
  <c r="BX10" i="12"/>
  <c r="CG196" i="12"/>
  <c r="CF196" i="12"/>
  <c r="AF196" i="12"/>
  <c r="AG195" i="12"/>
  <c r="CI196" i="12"/>
  <c r="CH196" i="12"/>
  <c r="CE196" i="12"/>
  <c r="Y187" i="12"/>
  <c r="H187" i="12" s="1"/>
  <c r="CD166" i="12"/>
  <c r="CC166" i="12"/>
  <c r="CB166" i="12"/>
  <c r="CA166" i="12"/>
  <c r="O161" i="12"/>
  <c r="BZ166" i="12"/>
  <c r="F160" i="12"/>
  <c r="CF153" i="12"/>
  <c r="CE153" i="12"/>
  <c r="AG152" i="12"/>
  <c r="CI153" i="12"/>
  <c r="CG153" i="12"/>
  <c r="AF153" i="12"/>
  <c r="CH153" i="12"/>
  <c r="AK194" i="12"/>
  <c r="AI194" i="12" s="1"/>
  <c r="AI195" i="12"/>
  <c r="CA140" i="12"/>
  <c r="M140" i="12"/>
  <c r="O129" i="12"/>
  <c r="CA129" i="12" s="1"/>
  <c r="CI151" i="12"/>
  <c r="CH151" i="12"/>
  <c r="AF151" i="12"/>
  <c r="CG151" i="12"/>
  <c r="CF151" i="12"/>
  <c r="AG150" i="12"/>
  <c r="CE151" i="12"/>
  <c r="AW159" i="12"/>
  <c r="AV159" i="12" s="1"/>
  <c r="AV160" i="12"/>
  <c r="J159" i="12"/>
  <c r="AC149" i="12"/>
  <c r="C149" i="12" s="1"/>
  <c r="J129" i="12"/>
  <c r="C129" i="12" s="1"/>
  <c r="K96" i="12"/>
  <c r="D122" i="12"/>
  <c r="CE136" i="12"/>
  <c r="AL115" i="12"/>
  <c r="F115" i="12" s="1"/>
  <c r="CH115" i="12"/>
  <c r="AK96" i="12"/>
  <c r="AK200" i="12" s="1"/>
  <c r="B109" i="12"/>
  <c r="CF98" i="12"/>
  <c r="AF98" i="12"/>
  <c r="CI98" i="12"/>
  <c r="BR97" i="12"/>
  <c r="H97" i="12" s="1"/>
  <c r="BS96" i="12"/>
  <c r="BR96" i="12" s="1"/>
  <c r="CE98" i="12"/>
  <c r="CB80" i="12"/>
  <c r="AA85" i="12"/>
  <c r="BV81" i="12"/>
  <c r="N80" i="12"/>
  <c r="BY80" i="12" s="1"/>
  <c r="M81" i="12"/>
  <c r="BW81" i="12"/>
  <c r="BY55" i="12"/>
  <c r="BX55" i="12"/>
  <c r="BV55" i="12"/>
  <c r="BU55" i="12"/>
  <c r="BW55" i="12"/>
  <c r="M55" i="12"/>
  <c r="CD66" i="12"/>
  <c r="CC66" i="12"/>
  <c r="CB66" i="12"/>
  <c r="CA66" i="12"/>
  <c r="O63" i="12"/>
  <c r="M63" i="12" s="1"/>
  <c r="BZ66" i="12"/>
  <c r="AT28" i="12"/>
  <c r="AR41" i="12"/>
  <c r="C52" i="12"/>
  <c r="V85" i="12"/>
  <c r="AG8" i="12"/>
  <c r="AF9" i="12"/>
  <c r="BX43" i="12"/>
  <c r="BU43" i="12"/>
  <c r="N42" i="12"/>
  <c r="M43" i="12"/>
  <c r="BV43" i="12"/>
  <c r="BY43" i="12"/>
  <c r="CH98" i="12"/>
  <c r="AL97" i="12"/>
  <c r="AM96" i="12"/>
  <c r="CX80" i="12"/>
  <c r="AH28" i="12"/>
  <c r="CD80" i="12"/>
  <c r="BB8" i="12"/>
  <c r="Z28" i="12"/>
  <c r="Y29" i="12"/>
  <c r="AV97" i="12"/>
  <c r="AW96" i="12"/>
  <c r="AV96" i="12" s="1"/>
  <c r="BY10" i="12"/>
  <c r="AL9" i="12"/>
  <c r="CD10" i="12"/>
  <c r="BP115" i="12"/>
  <c r="BQ96" i="12"/>
  <c r="BP96" i="12" s="1"/>
  <c r="AT159" i="12"/>
  <c r="AR159" i="12" s="1"/>
  <c r="H159" i="12" s="1"/>
  <c r="AR160" i="12"/>
  <c r="H160" i="12" s="1"/>
  <c r="BY171" i="12"/>
  <c r="BV171" i="12"/>
  <c r="BU171" i="12"/>
  <c r="M171" i="12"/>
  <c r="N169" i="12"/>
  <c r="BX171" i="12"/>
  <c r="D192" i="12"/>
  <c r="AG159" i="12"/>
  <c r="AF159" i="12" s="1"/>
  <c r="AF160" i="12"/>
  <c r="CF146" i="12"/>
  <c r="CE146" i="12"/>
  <c r="AG145" i="12"/>
  <c r="CI146" i="12"/>
  <c r="CH146" i="12"/>
  <c r="CG146" i="12"/>
  <c r="AF146" i="12"/>
  <c r="CK151" i="12"/>
  <c r="CJ151" i="12"/>
  <c r="CN151" i="12"/>
  <c r="CL151" i="12"/>
  <c r="CM151" i="12"/>
  <c r="AH150" i="12"/>
  <c r="BV147" i="12"/>
  <c r="M147" i="12"/>
  <c r="N144" i="12"/>
  <c r="BU144" i="12" s="1"/>
  <c r="BY147" i="12"/>
  <c r="BX147" i="12"/>
  <c r="B154" i="12"/>
  <c r="BU147" i="12"/>
  <c r="CN134" i="12"/>
  <c r="B132" i="12"/>
  <c r="R96" i="12"/>
  <c r="CJ116" i="12"/>
  <c r="CG109" i="12"/>
  <c r="CM102" i="12"/>
  <c r="BU115" i="12"/>
  <c r="AC97" i="12"/>
  <c r="AD96" i="12"/>
  <c r="CN102" i="12"/>
  <c r="M71" i="12"/>
  <c r="N69" i="12"/>
  <c r="BZ80" i="12"/>
  <c r="K8" i="12"/>
  <c r="J9" i="12"/>
  <c r="BU20" i="12"/>
  <c r="M20" i="12"/>
  <c r="BY20" i="12"/>
  <c r="BX20" i="12"/>
  <c r="BV20" i="12"/>
  <c r="B63" i="12"/>
  <c r="Q9" i="12"/>
  <c r="B62" i="12"/>
  <c r="BW43" i="12"/>
  <c r="B36" i="12"/>
  <c r="F100" i="12"/>
  <c r="E100" i="12" s="1"/>
  <c r="D100" i="12" s="1"/>
  <c r="B100" i="12" s="1"/>
  <c r="BX56" i="12"/>
  <c r="BU56" i="12"/>
  <c r="M56" i="12"/>
  <c r="BY56" i="12"/>
  <c r="BV56" i="12"/>
  <c r="AD28" i="12"/>
  <c r="AC28" i="12" s="1"/>
  <c r="AL8" i="12"/>
  <c r="B56" i="12"/>
  <c r="BJ41" i="12"/>
  <c r="CX41" i="12" s="1"/>
  <c r="BK28" i="12"/>
  <c r="BJ28" i="12" s="1"/>
  <c r="CU28" i="12" s="1"/>
  <c r="P15" i="12"/>
  <c r="V9" i="12"/>
  <c r="AO8" i="12"/>
  <c r="M45" i="12"/>
  <c r="CP187" i="12"/>
  <c r="CO187" i="12"/>
  <c r="CS187" i="12"/>
  <c r="AX41" i="12"/>
  <c r="AY28" i="12"/>
  <c r="AX28" i="12" s="1"/>
  <c r="X28" i="12"/>
  <c r="V29" i="12"/>
  <c r="BY166" i="12"/>
  <c r="BX166" i="12"/>
  <c r="BV166" i="12"/>
  <c r="BU166" i="12"/>
  <c r="M166" i="12"/>
  <c r="BW166" i="12"/>
  <c r="BV189" i="12"/>
  <c r="M189" i="12"/>
  <c r="N188" i="12"/>
  <c r="BX189" i="12"/>
  <c r="BU189" i="12"/>
  <c r="E158" i="12"/>
  <c r="D158" i="12" s="1"/>
  <c r="B158" i="12" s="1"/>
  <c r="AC187" i="12"/>
  <c r="C187" i="12" s="1"/>
  <c r="CW191" i="12"/>
  <c r="BN187" i="12"/>
  <c r="CW187" i="12" s="1"/>
  <c r="G149" i="12"/>
  <c r="J144" i="12"/>
  <c r="C144" i="12" s="1"/>
  <c r="CK155" i="12"/>
  <c r="CJ155" i="12"/>
  <c r="AH154" i="12"/>
  <c r="CN155" i="12"/>
  <c r="CM155" i="12"/>
  <c r="CL155" i="12"/>
  <c r="CK131" i="12"/>
  <c r="CJ131" i="12"/>
  <c r="CN131" i="12"/>
  <c r="AH130" i="12"/>
  <c r="CM131" i="12"/>
  <c r="CL131" i="12"/>
  <c r="CE122" i="12"/>
  <c r="AC122" i="12"/>
  <c r="C122" i="12" s="1"/>
  <c r="B122" i="12" s="1"/>
  <c r="AJ129" i="12"/>
  <c r="AI129" i="12" s="1"/>
  <c r="AI130" i="12"/>
  <c r="CH122" i="12"/>
  <c r="AI118" i="12"/>
  <c r="AJ115" i="12"/>
  <c r="AI115" i="12" s="1"/>
  <c r="CM152" i="12"/>
  <c r="CD114" i="12"/>
  <c r="CC114" i="12"/>
  <c r="CB114" i="12"/>
  <c r="CA114" i="12"/>
  <c r="BZ114" i="12"/>
  <c r="O113" i="12"/>
  <c r="AA96" i="12"/>
  <c r="BH115" i="12"/>
  <c r="C115" i="12" s="1"/>
  <c r="BI96" i="12"/>
  <c r="BH96" i="12" s="1"/>
  <c r="CJ119" i="12"/>
  <c r="CN119" i="12"/>
  <c r="CL119" i="12"/>
  <c r="CM119" i="12"/>
  <c r="AH118" i="12"/>
  <c r="AF118" i="12" s="1"/>
  <c r="CK119" i="12"/>
  <c r="AF119" i="12"/>
  <c r="AC108" i="12"/>
  <c r="C108" i="12" s="1"/>
  <c r="BJ97" i="12"/>
  <c r="BK96" i="12"/>
  <c r="BJ96" i="12" s="1"/>
  <c r="C97" i="12"/>
  <c r="CC91" i="12"/>
  <c r="AE96" i="12"/>
  <c r="AE200" i="12" s="1"/>
  <c r="BB97" i="12"/>
  <c r="BC96" i="12"/>
  <c r="BB96" i="12" s="1"/>
  <c r="CB91" i="12"/>
  <c r="E81" i="12"/>
  <c r="D81" i="12" s="1"/>
  <c r="B81" i="12" s="1"/>
  <c r="B79" i="12"/>
  <c r="BW87" i="12"/>
  <c r="G87" i="12"/>
  <c r="AY85" i="12"/>
  <c r="AX85" i="12" s="1"/>
  <c r="AX86" i="12"/>
  <c r="E52" i="12"/>
  <c r="D52" i="12" s="1"/>
  <c r="AL41" i="12"/>
  <c r="AM28" i="12"/>
  <c r="AL28" i="12" s="1"/>
  <c r="J29" i="12"/>
  <c r="C29" i="12" s="1"/>
  <c r="L28" i="12"/>
  <c r="R41" i="12"/>
  <c r="R28" i="12" s="1"/>
  <c r="P29" i="12"/>
  <c r="BX36" i="12"/>
  <c r="N34" i="12"/>
  <c r="BU36" i="12"/>
  <c r="M36" i="12"/>
  <c r="BY36" i="12"/>
  <c r="BV36" i="12"/>
  <c r="P42" i="12"/>
  <c r="Q41" i="12"/>
  <c r="BO85" i="12"/>
  <c r="BN85" i="12" s="1"/>
  <c r="CW85" i="12" s="1"/>
  <c r="BN86" i="12"/>
  <c r="CW86" i="12" s="1"/>
  <c r="BQ28" i="12"/>
  <c r="BP28" i="12" s="1"/>
  <c r="BP29" i="12"/>
  <c r="CV29" i="12" s="1"/>
  <c r="G34" i="12"/>
  <c r="E34" i="12" s="1"/>
  <c r="Q25" i="12"/>
  <c r="P25" i="12" s="1"/>
  <c r="P26" i="12"/>
  <c r="CA18" i="12"/>
  <c r="BZ18" i="12"/>
  <c r="AF132" i="12"/>
  <c r="CK132" i="12"/>
  <c r="CJ132" i="12"/>
  <c r="BU39" i="12"/>
  <c r="BY39" i="12"/>
  <c r="AB28" i="12"/>
  <c r="B71" i="12"/>
  <c r="CA26" i="12"/>
  <c r="CB26" i="12"/>
  <c r="O25" i="12"/>
  <c r="AZ8" i="12"/>
  <c r="BZ15" i="12"/>
  <c r="CI112" i="12"/>
  <c r="CH112" i="12"/>
  <c r="AF112" i="12"/>
  <c r="CG112" i="12"/>
  <c r="CE112" i="12"/>
  <c r="AG111" i="12"/>
  <c r="AG108" i="12" s="1"/>
  <c r="CF112" i="12"/>
  <c r="M91" i="12"/>
  <c r="AH97" i="12"/>
  <c r="CL97" i="12" s="1"/>
  <c r="CK98" i="12"/>
  <c r="BZ91" i="12"/>
  <c r="BU68" i="12"/>
  <c r="M68" i="12"/>
  <c r="BY68" i="12"/>
  <c r="BX68" i="12"/>
  <c r="BV68" i="12"/>
  <c r="M52" i="12"/>
  <c r="BY52" i="12"/>
  <c r="BV52" i="12"/>
  <c r="BB41" i="12"/>
  <c r="BC28" i="12"/>
  <c r="BB28" i="12" s="1"/>
  <c r="BO8" i="12"/>
  <c r="BN9" i="12"/>
  <c r="F9" i="12" s="1"/>
  <c r="BN41" i="12"/>
  <c r="BO28" i="12"/>
  <c r="BN28" i="12" s="1"/>
  <c r="AB85" i="12"/>
  <c r="I85" i="12" s="1"/>
  <c r="I86" i="12"/>
  <c r="V8" i="12"/>
  <c r="CB10" i="12"/>
  <c r="CC10" i="12"/>
  <c r="U200" i="12"/>
  <c r="P189" i="12"/>
  <c r="R188" i="12"/>
  <c r="E188" i="12"/>
  <c r="Q160" i="12"/>
  <c r="P161" i="12"/>
  <c r="CF158" i="12"/>
  <c r="CE158" i="12"/>
  <c r="CI158" i="12"/>
  <c r="AG157" i="12"/>
  <c r="CH158" i="12"/>
  <c r="AF158" i="12"/>
  <c r="CG158" i="12"/>
  <c r="CI131" i="12"/>
  <c r="CH131" i="12"/>
  <c r="AF131" i="12"/>
  <c r="CG131" i="12"/>
  <c r="CF131" i="12"/>
  <c r="CE131" i="12"/>
  <c r="AG130" i="12"/>
  <c r="CF136" i="12"/>
  <c r="AF136" i="12"/>
  <c r="CH136" i="12"/>
  <c r="CI115" i="12"/>
  <c r="AR115" i="12"/>
  <c r="H115" i="12" s="1"/>
  <c r="AS96" i="12"/>
  <c r="BW120" i="12"/>
  <c r="G120" i="12"/>
  <c r="E120" i="12" s="1"/>
  <c r="D120" i="12" s="1"/>
  <c r="B120" i="12" s="1"/>
  <c r="CR197" i="12"/>
  <c r="BB187" i="12"/>
  <c r="CR187" i="12" s="1"/>
  <c r="N161" i="12"/>
  <c r="BX162" i="12"/>
  <c r="BV162" i="12"/>
  <c r="BU162" i="12"/>
  <c r="M162" i="12"/>
  <c r="BY162" i="12"/>
  <c r="CF134" i="12"/>
  <c r="CE134" i="12"/>
  <c r="AF134" i="12"/>
  <c r="BZ129" i="12"/>
  <c r="L96" i="12"/>
  <c r="BV114" i="12"/>
  <c r="N113" i="12"/>
  <c r="BW113" i="12" s="1"/>
  <c r="BU114" i="12"/>
  <c r="M114" i="12"/>
  <c r="BX114" i="12"/>
  <c r="BY114" i="12"/>
  <c r="AF116" i="12"/>
  <c r="CK116" i="12"/>
  <c r="AH115" i="12"/>
  <c r="CM116" i="12"/>
  <c r="G130" i="12"/>
  <c r="E130" i="12" s="1"/>
  <c r="D130" i="12" s="1"/>
  <c r="CA106" i="12"/>
  <c r="CD106" i="12"/>
  <c r="O97" i="12"/>
  <c r="CB106" i="12"/>
  <c r="P106" i="12"/>
  <c r="Q97" i="12"/>
  <c r="AU96" i="12"/>
  <c r="I96" i="12" s="1"/>
  <c r="I97" i="12"/>
  <c r="AT96" i="12"/>
  <c r="CL98" i="12"/>
  <c r="BU30" i="12"/>
  <c r="M35" i="12"/>
  <c r="BY66" i="12"/>
  <c r="BX66" i="12"/>
  <c r="BV66" i="12"/>
  <c r="BU66" i="12"/>
  <c r="BW66" i="12"/>
  <c r="M66" i="12"/>
  <c r="AL129" i="12"/>
  <c r="F129" i="12" s="1"/>
  <c r="E129" i="12" s="1"/>
  <c r="D129" i="12" s="1"/>
  <c r="AN96" i="12"/>
  <c r="AP28" i="12"/>
  <c r="AO29" i="12"/>
  <c r="BF41" i="12"/>
  <c r="BG28" i="12"/>
  <c r="BF28" i="12" s="1"/>
  <c r="BG8" i="12"/>
  <c r="BF9" i="12"/>
  <c r="BU87" i="12"/>
  <c r="CW69" i="12"/>
  <c r="F69" i="12"/>
  <c r="E69" i="12" s="1"/>
  <c r="D69" i="12" s="1"/>
  <c r="BW30" i="12"/>
  <c r="J41" i="12"/>
  <c r="C41" i="12" s="1"/>
  <c r="K28" i="12"/>
  <c r="Y41" i="12"/>
  <c r="AS28" i="12"/>
  <c r="AR28" i="12" s="1"/>
  <c r="AR29" i="12"/>
  <c r="CV80" i="12"/>
  <c r="CA39" i="12"/>
  <c r="BZ39" i="12"/>
  <c r="BA28" i="12"/>
  <c r="AZ28" i="12" s="1"/>
  <c r="AZ29" i="12"/>
  <c r="BW10" i="12"/>
  <c r="BU10" i="12"/>
  <c r="AO9" i="12"/>
  <c r="M15" i="12"/>
  <c r="BV15" i="12"/>
  <c r="CB15" i="12"/>
  <c r="BX139" i="12"/>
  <c r="BV139" i="12"/>
  <c r="BU139" i="12"/>
  <c r="N138" i="12"/>
  <c r="BY139" i="12"/>
  <c r="M139" i="12"/>
  <c r="AL156" i="12"/>
  <c r="F156" i="12" s="1"/>
  <c r="E156" i="12" s="1"/>
  <c r="D156" i="12" s="1"/>
  <c r="B156" i="12" s="1"/>
  <c r="B169" i="12"/>
  <c r="BW139" i="12"/>
  <c r="AL149" i="12"/>
  <c r="F149" i="12" s="1"/>
  <c r="E149" i="12" s="1"/>
  <c r="D149" i="12" s="1"/>
  <c r="Y144" i="12"/>
  <c r="H144" i="12" s="1"/>
  <c r="D144" i="12" s="1"/>
  <c r="BY144" i="12"/>
  <c r="AD159" i="12"/>
  <c r="AC159" i="12" s="1"/>
  <c r="AC160" i="12"/>
  <c r="C160" i="12" s="1"/>
  <c r="E197" i="12"/>
  <c r="D197" i="12" s="1"/>
  <c r="B197" i="12" s="1"/>
  <c r="E198" i="12"/>
  <c r="D198" i="12" s="1"/>
  <c r="BW162" i="12"/>
  <c r="G145" i="12"/>
  <c r="E145" i="12" s="1"/>
  <c r="D145" i="12" s="1"/>
  <c r="B145" i="12" s="1"/>
  <c r="M142" i="12"/>
  <c r="BV142" i="12"/>
  <c r="BU142" i="12"/>
  <c r="F159" i="12"/>
  <c r="C130" i="12"/>
  <c r="B130" i="12" s="1"/>
  <c r="B136" i="12"/>
  <c r="CD140" i="12"/>
  <c r="CH134" i="12"/>
  <c r="CI155" i="12"/>
  <c r="CH155" i="12"/>
  <c r="AF155" i="12"/>
  <c r="CG155" i="12"/>
  <c r="CF155" i="12"/>
  <c r="AG154" i="12"/>
  <c r="CE155" i="12"/>
  <c r="BZ140" i="12"/>
  <c r="B111" i="12"/>
  <c r="CI134" i="12"/>
  <c r="V108" i="12"/>
  <c r="W96" i="12"/>
  <c r="W200" i="12" s="1"/>
  <c r="CI118" i="12"/>
  <c r="BU107" i="12"/>
  <c r="M107" i="12"/>
  <c r="BY107" i="12"/>
  <c r="N106" i="12"/>
  <c r="BX107" i="12"/>
  <c r="BV107" i="12"/>
  <c r="BY142" i="12"/>
  <c r="P108" i="12"/>
  <c r="V115" i="12"/>
  <c r="X96" i="12"/>
  <c r="CF102" i="12"/>
  <c r="AF102" i="12"/>
  <c r="CI102" i="12"/>
  <c r="CN98" i="12"/>
  <c r="AZ115" i="12"/>
  <c r="BA96" i="12"/>
  <c r="AZ96" i="12" s="1"/>
  <c r="CJ98" i="12"/>
  <c r="BG85" i="12"/>
  <c r="BF85" i="12" s="1"/>
  <c r="BF86" i="12"/>
  <c r="H86" i="12" s="1"/>
  <c r="O86" i="12"/>
  <c r="CA87" i="12"/>
  <c r="CC87" i="12"/>
  <c r="AO86" i="12"/>
  <c r="G86" i="12" s="1"/>
  <c r="AO115" i="12"/>
  <c r="AP96" i="12"/>
  <c r="CG115" i="12"/>
  <c r="CC80" i="12"/>
  <c r="F87" i="12"/>
  <c r="E87" i="12" s="1"/>
  <c r="D87" i="12" s="1"/>
  <c r="B87" i="12" s="1"/>
  <c r="E39" i="12"/>
  <c r="D39" i="12" s="1"/>
  <c r="B39" i="12" s="1"/>
  <c r="AY8" i="12"/>
  <c r="AX9" i="12"/>
  <c r="AF28" i="12"/>
  <c r="BX87" i="12"/>
  <c r="BM8" i="12"/>
  <c r="BL9" i="12"/>
  <c r="O29" i="12"/>
  <c r="CD29" i="12" s="1"/>
  <c r="CA30" i="12"/>
  <c r="BY81" i="12"/>
  <c r="C69" i="12"/>
  <c r="B69" i="12" s="1"/>
  <c r="AN200" i="12"/>
  <c r="T85" i="12"/>
  <c r="S86" i="12"/>
  <c r="BU60" i="12"/>
  <c r="M60" i="12"/>
  <c r="BY60" i="12"/>
  <c r="BX60" i="12"/>
  <c r="BV60" i="12"/>
  <c r="B42" i="12"/>
  <c r="S29" i="12"/>
  <c r="F29" i="12" s="1"/>
  <c r="T28" i="12"/>
  <c r="BL97" i="12"/>
  <c r="BM96" i="12"/>
  <c r="BL96" i="12" s="1"/>
  <c r="CT80" i="12"/>
  <c r="BY13" i="12"/>
  <c r="BX13" i="12"/>
  <c r="BV13" i="12"/>
  <c r="BU13" i="12"/>
  <c r="M13" i="12"/>
  <c r="CD26" i="12"/>
  <c r="N18" i="12"/>
  <c r="N9" i="12" s="1"/>
  <c r="BX9" i="12" s="1"/>
  <c r="CC15" i="12"/>
  <c r="BP9" i="12"/>
  <c r="BQ8" i="12"/>
  <c r="Y9" i="12"/>
  <c r="BU15" i="12"/>
  <c r="DQ35" i="4"/>
  <c r="CX35" i="4"/>
  <c r="CT35" i="4"/>
  <c r="CV35" i="4"/>
  <c r="CW35" i="4"/>
  <c r="DN53" i="4"/>
  <c r="DL53" i="4"/>
  <c r="DP53" i="4"/>
  <c r="DO53" i="4"/>
  <c r="DK35" i="4"/>
  <c r="CU35" i="4"/>
  <c r="DW35" i="4"/>
  <c r="DR53" i="4"/>
  <c r="DT53" i="4"/>
  <c r="DU53" i="4"/>
  <c r="DV53" i="4"/>
  <c r="DS53" i="4"/>
  <c r="CU27" i="4"/>
  <c r="CY27" i="4" s="1"/>
  <c r="ED53" i="4"/>
  <c r="EI53" i="4" s="1"/>
  <c r="EF53" i="4"/>
  <c r="EH53" i="4"/>
  <c r="BV27" i="4"/>
  <c r="DG27" i="4"/>
  <c r="DK27" i="4" s="1"/>
  <c r="DE27" i="4"/>
  <c r="DM53" i="4"/>
  <c r="DJ27" i="4"/>
  <c r="CW27" i="4"/>
  <c r="CX27" i="4"/>
  <c r="CV27" i="4"/>
  <c r="D27" i="4"/>
  <c r="DI27" i="4"/>
  <c r="DH27" i="4"/>
  <c r="DP27" i="4"/>
  <c r="DN27" i="4"/>
  <c r="DO27" i="4"/>
  <c r="DM27" i="4"/>
  <c r="DQ27" i="4" s="1"/>
  <c r="DW27" i="4"/>
  <c r="EE27" i="4"/>
  <c r="EI27" i="4"/>
  <c r="EH27" i="4"/>
  <c r="EF27" i="4"/>
  <c r="BV53" i="4"/>
  <c r="AZ53" i="4"/>
  <c r="AE53" i="4"/>
  <c r="BF53" i="4"/>
  <c r="H53" i="4"/>
  <c r="P53" i="4"/>
  <c r="H35" i="4"/>
  <c r="G35" i="4" s="1"/>
  <c r="E35" i="4" s="1"/>
  <c r="D35" i="4" s="1"/>
  <c r="F86" i="12" l="1"/>
  <c r="F187" i="12"/>
  <c r="E187" i="12" s="1"/>
  <c r="D80" i="12"/>
  <c r="B80" i="12" s="1"/>
  <c r="B198" i="12"/>
  <c r="BX81" i="12"/>
  <c r="BU81" i="12"/>
  <c r="CV187" i="12"/>
  <c r="CT187" i="12"/>
  <c r="CU187" i="12"/>
  <c r="CM104" i="12"/>
  <c r="CL104" i="12"/>
  <c r="AF104" i="12"/>
  <c r="CJ104" i="12"/>
  <c r="CK104" i="12"/>
  <c r="CN104" i="12"/>
  <c r="CE100" i="12"/>
  <c r="CG100" i="12"/>
  <c r="CI100" i="12"/>
  <c r="CH100" i="12"/>
  <c r="AF100" i="12"/>
  <c r="CF100" i="12"/>
  <c r="CK144" i="12"/>
  <c r="CM144" i="12"/>
  <c r="CJ144" i="12"/>
  <c r="CN144" i="12"/>
  <c r="CL144" i="12"/>
  <c r="CW41" i="12"/>
  <c r="CJ97" i="12"/>
  <c r="D116" i="12"/>
  <c r="B116" i="12" s="1"/>
  <c r="D34" i="12"/>
  <c r="B34" i="12" s="1"/>
  <c r="BB200" i="12"/>
  <c r="H9" i="12"/>
  <c r="BZ29" i="12"/>
  <c r="CF132" i="12"/>
  <c r="CI132" i="12"/>
  <c r="CH132" i="12"/>
  <c r="CE132" i="12"/>
  <c r="CG132" i="12"/>
  <c r="CC106" i="12"/>
  <c r="BZ106" i="12"/>
  <c r="O115" i="12"/>
  <c r="CA120" i="12"/>
  <c r="BZ120" i="12"/>
  <c r="M120" i="12"/>
  <c r="CB120" i="12"/>
  <c r="CC120" i="12"/>
  <c r="CD120" i="12"/>
  <c r="CN97" i="12"/>
  <c r="AG97" i="12"/>
  <c r="E159" i="12"/>
  <c r="D159" i="12" s="1"/>
  <c r="D188" i="12"/>
  <c r="B188" i="12" s="1"/>
  <c r="F41" i="12"/>
  <c r="E41" i="12" s="1"/>
  <c r="AM200" i="12"/>
  <c r="CC29" i="12"/>
  <c r="E160" i="12"/>
  <c r="D160" i="12" s="1"/>
  <c r="B160" i="12" s="1"/>
  <c r="K194" i="12"/>
  <c r="J195" i="12"/>
  <c r="C195" i="12" s="1"/>
  <c r="B195" i="12" s="1"/>
  <c r="E86" i="12"/>
  <c r="D86" i="12" s="1"/>
  <c r="P97" i="12"/>
  <c r="Q96" i="12"/>
  <c r="P96" i="12" s="1"/>
  <c r="BV42" i="12"/>
  <c r="N41" i="12"/>
  <c r="M42" i="12"/>
  <c r="BY42" i="12"/>
  <c r="BX42" i="12"/>
  <c r="BU42" i="12"/>
  <c r="BW42" i="12"/>
  <c r="Y85" i="12"/>
  <c r="H85" i="12" s="1"/>
  <c r="BV9" i="12"/>
  <c r="BY9" i="12"/>
  <c r="CC22" i="12"/>
  <c r="CA22" i="12"/>
  <c r="CB22" i="12"/>
  <c r="BZ22" i="12"/>
  <c r="CD22" i="12"/>
  <c r="BV86" i="12"/>
  <c r="N85" i="12"/>
  <c r="BW85" i="12" s="1"/>
  <c r="M86" i="12"/>
  <c r="BX86" i="12"/>
  <c r="M106" i="12"/>
  <c r="N97" i="12"/>
  <c r="BV106" i="12"/>
  <c r="BY106" i="12"/>
  <c r="BU106" i="12"/>
  <c r="BW106" i="12"/>
  <c r="BX106" i="12"/>
  <c r="H41" i="12"/>
  <c r="AF130" i="12"/>
  <c r="AG129" i="12"/>
  <c r="CF130" i="12"/>
  <c r="CG130" i="12"/>
  <c r="CE130" i="12"/>
  <c r="CI130" i="12"/>
  <c r="CH130" i="12"/>
  <c r="BO200" i="12"/>
  <c r="BN8" i="12"/>
  <c r="AZ200" i="12"/>
  <c r="P41" i="12"/>
  <c r="CK130" i="12"/>
  <c r="AH129" i="12"/>
  <c r="CN130" i="12"/>
  <c r="CM130" i="12"/>
  <c r="CL130" i="12"/>
  <c r="CJ130" i="12"/>
  <c r="V28" i="12"/>
  <c r="BV144" i="12"/>
  <c r="M144" i="12"/>
  <c r="BW144" i="12"/>
  <c r="BX144" i="12"/>
  <c r="H29" i="12"/>
  <c r="AL96" i="12"/>
  <c r="F96" i="12" s="1"/>
  <c r="AT200" i="12"/>
  <c r="AF97" i="12"/>
  <c r="CF97" i="12"/>
  <c r="CI97" i="12"/>
  <c r="CG97" i="12"/>
  <c r="C159" i="12"/>
  <c r="B159" i="12" s="1"/>
  <c r="AS200" i="12"/>
  <c r="AW200" i="12"/>
  <c r="AV8" i="12"/>
  <c r="AV200" i="12" s="1"/>
  <c r="N25" i="12"/>
  <c r="M26" i="12"/>
  <c r="BY26" i="12"/>
  <c r="BV26" i="12"/>
  <c r="BW26" i="12"/>
  <c r="BU26" i="12"/>
  <c r="BX26" i="12"/>
  <c r="CA169" i="12"/>
  <c r="BZ169" i="12"/>
  <c r="CC169" i="12"/>
  <c r="CD169" i="12"/>
  <c r="CB169" i="12"/>
  <c r="X200" i="12"/>
  <c r="AU200" i="12"/>
  <c r="Q159" i="12"/>
  <c r="P159" i="12" s="1"/>
  <c r="P160" i="12"/>
  <c r="G29" i="12"/>
  <c r="J85" i="12"/>
  <c r="C85" i="12" s="1"/>
  <c r="BY85" i="12"/>
  <c r="AF108" i="12"/>
  <c r="CF108" i="12"/>
  <c r="CH108" i="12"/>
  <c r="CG108" i="12"/>
  <c r="J28" i="12"/>
  <c r="C28" i="12" s="1"/>
  <c r="BG200" i="12"/>
  <c r="BF8" i="12"/>
  <c r="BF200" i="12" s="1"/>
  <c r="R187" i="12"/>
  <c r="P187" i="12" s="1"/>
  <c r="P188" i="12"/>
  <c r="AF111" i="12"/>
  <c r="CH111" i="12"/>
  <c r="CF111" i="12"/>
  <c r="CG111" i="12"/>
  <c r="CI111" i="12"/>
  <c r="CE111" i="12"/>
  <c r="BA200" i="12"/>
  <c r="Q28" i="12"/>
  <c r="P28" i="12" s="1"/>
  <c r="CB29" i="12"/>
  <c r="G9" i="12"/>
  <c r="E9" i="12" s="1"/>
  <c r="BW9" i="12"/>
  <c r="C9" i="12"/>
  <c r="AC96" i="12"/>
  <c r="Y28" i="12"/>
  <c r="H28" i="12" s="1"/>
  <c r="Z200" i="12"/>
  <c r="BW86" i="12"/>
  <c r="J96" i="12"/>
  <c r="BR200" i="12"/>
  <c r="BI200" i="12"/>
  <c r="BH8" i="12"/>
  <c r="BH200" i="12" s="1"/>
  <c r="AJ96" i="12"/>
  <c r="AI96" i="12" s="1"/>
  <c r="AI28" i="12"/>
  <c r="AI200" i="12" s="1"/>
  <c r="CA86" i="12"/>
  <c r="O85" i="12"/>
  <c r="CD85" i="12" s="1"/>
  <c r="BZ86" i="12"/>
  <c r="CC86" i="12"/>
  <c r="CB86" i="12"/>
  <c r="I28" i="12"/>
  <c r="AB200" i="12"/>
  <c r="BV34" i="12"/>
  <c r="BU34" i="12"/>
  <c r="M34" i="12"/>
  <c r="BX34" i="12"/>
  <c r="BY34" i="12"/>
  <c r="CA113" i="12"/>
  <c r="O108" i="12"/>
  <c r="CC113" i="12"/>
  <c r="CB113" i="12"/>
  <c r="BZ113" i="12"/>
  <c r="CD113" i="12"/>
  <c r="CK154" i="12"/>
  <c r="CL154" i="12"/>
  <c r="CJ154" i="12"/>
  <c r="CM154" i="12"/>
  <c r="CN154" i="12"/>
  <c r="BM200" i="12"/>
  <c r="BL8" i="12"/>
  <c r="BL200" i="12" s="1"/>
  <c r="BQ200" i="12"/>
  <c r="BP8" i="12"/>
  <c r="BP200" i="12" s="1"/>
  <c r="S85" i="12"/>
  <c r="F85" i="12" s="1"/>
  <c r="AO96" i="12"/>
  <c r="G115" i="12"/>
  <c r="E115" i="12" s="1"/>
  <c r="D115" i="12" s="1"/>
  <c r="B115" i="12" s="1"/>
  <c r="BW115" i="12"/>
  <c r="CA97" i="12"/>
  <c r="O96" i="12"/>
  <c r="CA96" i="12" s="1"/>
  <c r="BZ97" i="12"/>
  <c r="CC97" i="12"/>
  <c r="CD97" i="12"/>
  <c r="CB97" i="12"/>
  <c r="CB129" i="12"/>
  <c r="AR96" i="12"/>
  <c r="AR200" i="12" s="1"/>
  <c r="CF157" i="12"/>
  <c r="AF157" i="12"/>
  <c r="CI157" i="12"/>
  <c r="AG156" i="12"/>
  <c r="CH157" i="12"/>
  <c r="CE157" i="12"/>
  <c r="CG157" i="12"/>
  <c r="CA25" i="12"/>
  <c r="CB25" i="12"/>
  <c r="BZ25" i="12"/>
  <c r="CD25" i="12"/>
  <c r="CC25" i="12"/>
  <c r="BW34" i="12"/>
  <c r="CX28" i="12"/>
  <c r="CE108" i="12"/>
  <c r="Q8" i="12"/>
  <c r="P9" i="12"/>
  <c r="BU9" i="12"/>
  <c r="F97" i="12"/>
  <c r="E97" i="12" s="1"/>
  <c r="D97" i="12" s="1"/>
  <c r="B97" i="12" s="1"/>
  <c r="CA161" i="12"/>
  <c r="O160" i="12"/>
  <c r="BZ161" i="12"/>
  <c r="CD161" i="12"/>
  <c r="CB161" i="12"/>
  <c r="CC161" i="12"/>
  <c r="BV22" i="12"/>
  <c r="M22" i="12"/>
  <c r="BW22" i="12"/>
  <c r="BY22" i="12"/>
  <c r="BU22" i="12"/>
  <c r="BX22" i="12"/>
  <c r="BS200" i="12"/>
  <c r="N29" i="12"/>
  <c r="BW29" i="12" s="1"/>
  <c r="BJ200" i="12"/>
  <c r="BE200" i="12"/>
  <c r="BD8" i="12"/>
  <c r="BD200" i="12" s="1"/>
  <c r="O41" i="12"/>
  <c r="O28" i="12" s="1"/>
  <c r="BK200" i="12"/>
  <c r="AA200" i="12"/>
  <c r="Y8" i="12"/>
  <c r="CK115" i="12"/>
  <c r="CM115" i="12"/>
  <c r="CN115" i="12"/>
  <c r="CJ115" i="12"/>
  <c r="CL115" i="12"/>
  <c r="B144" i="12"/>
  <c r="K200" i="12"/>
  <c r="J8" i="12"/>
  <c r="AH149" i="12"/>
  <c r="AH96" i="12" s="1"/>
  <c r="CK150" i="12"/>
  <c r="CN150" i="12"/>
  <c r="CJ150" i="12"/>
  <c r="CM150" i="12"/>
  <c r="CL150" i="12"/>
  <c r="BV18" i="12"/>
  <c r="M18" i="12"/>
  <c r="BW18" i="12"/>
  <c r="BY18" i="12"/>
  <c r="BU18" i="12"/>
  <c r="BX18" i="12"/>
  <c r="AY200" i="12"/>
  <c r="AX8" i="12"/>
  <c r="AX200" i="12" s="1"/>
  <c r="CP200" i="12" s="1"/>
  <c r="BV138" i="12"/>
  <c r="M138" i="12"/>
  <c r="BX138" i="12"/>
  <c r="N129" i="12"/>
  <c r="BY138" i="12"/>
  <c r="BU138" i="12"/>
  <c r="BW138" i="12"/>
  <c r="CU41" i="12"/>
  <c r="CV41" i="12"/>
  <c r="CT41" i="12"/>
  <c r="BC200" i="12"/>
  <c r="G85" i="12"/>
  <c r="CF152" i="12"/>
  <c r="AF152" i="12"/>
  <c r="CH152" i="12"/>
  <c r="CI152" i="12"/>
  <c r="CE152" i="12"/>
  <c r="CG152" i="12"/>
  <c r="CF195" i="12"/>
  <c r="AG194" i="12"/>
  <c r="AF195" i="12"/>
  <c r="CH195" i="12"/>
  <c r="CG195" i="12"/>
  <c r="CE195" i="12"/>
  <c r="CI195" i="12"/>
  <c r="CA34" i="12"/>
  <c r="BZ34" i="12"/>
  <c r="CC34" i="12"/>
  <c r="CD34" i="12"/>
  <c r="CB34" i="12"/>
  <c r="CT29" i="12"/>
  <c r="CX29" i="12"/>
  <c r="CW29" i="12"/>
  <c r="CU29" i="12"/>
  <c r="Q85" i="12"/>
  <c r="P85" i="12" s="1"/>
  <c r="P86" i="12"/>
  <c r="CC129" i="12"/>
  <c r="E29" i="12"/>
  <c r="CI154" i="12"/>
  <c r="CF154" i="12"/>
  <c r="AF154" i="12"/>
  <c r="CE154" i="12"/>
  <c r="CH154" i="12"/>
  <c r="CG154" i="12"/>
  <c r="D187" i="12"/>
  <c r="B187" i="12" s="1"/>
  <c r="AF8" i="12"/>
  <c r="CA63" i="12"/>
  <c r="CB63" i="12"/>
  <c r="CC63" i="12"/>
  <c r="BZ63" i="12"/>
  <c r="CD63" i="12"/>
  <c r="M80" i="12"/>
  <c r="BV80" i="12"/>
  <c r="BX80" i="12"/>
  <c r="BW80" i="12"/>
  <c r="BU80" i="12"/>
  <c r="B129" i="12"/>
  <c r="V96" i="12"/>
  <c r="AO28" i="12"/>
  <c r="AO200" i="12" s="1"/>
  <c r="AP200" i="12"/>
  <c r="BV161" i="12"/>
  <c r="N160" i="12"/>
  <c r="M161" i="12"/>
  <c r="BU161" i="12"/>
  <c r="BY161" i="12"/>
  <c r="BW161" i="12"/>
  <c r="BX161" i="12"/>
  <c r="CW28" i="12"/>
  <c r="CV28" i="12"/>
  <c r="L200" i="12"/>
  <c r="M69" i="12"/>
  <c r="BV69" i="12"/>
  <c r="BY69" i="12"/>
  <c r="BW69" i="12"/>
  <c r="BU69" i="12"/>
  <c r="BX69" i="12"/>
  <c r="AF150" i="12"/>
  <c r="AG149" i="12"/>
  <c r="CF150" i="12"/>
  <c r="CG150" i="12"/>
  <c r="CI150" i="12"/>
  <c r="CH150" i="12"/>
  <c r="CE150" i="12"/>
  <c r="O9" i="12"/>
  <c r="BU86" i="12"/>
  <c r="AD200" i="12"/>
  <c r="AC8" i="12"/>
  <c r="AC200" i="12" s="1"/>
  <c r="CT28" i="12"/>
  <c r="S28" i="12"/>
  <c r="T200" i="12"/>
  <c r="CA29" i="12"/>
  <c r="G108" i="12"/>
  <c r="E108" i="12" s="1"/>
  <c r="D108" i="12" s="1"/>
  <c r="B108" i="12" s="1"/>
  <c r="M113" i="12"/>
  <c r="N108" i="12"/>
  <c r="BV113" i="12"/>
  <c r="BU113" i="12"/>
  <c r="BX113" i="12"/>
  <c r="BY113" i="12"/>
  <c r="CK97" i="12"/>
  <c r="CM97" i="12"/>
  <c r="CK118" i="12"/>
  <c r="CN118" i="12"/>
  <c r="CJ118" i="12"/>
  <c r="CL118" i="12"/>
  <c r="CM118" i="12"/>
  <c r="CD129" i="12"/>
  <c r="BV188" i="12"/>
  <c r="N187" i="12"/>
  <c r="M188" i="12"/>
  <c r="BW188" i="12"/>
  <c r="BX188" i="12"/>
  <c r="BY188" i="12"/>
  <c r="BU188" i="12"/>
  <c r="AL200" i="12"/>
  <c r="CF145" i="12"/>
  <c r="AG144" i="12"/>
  <c r="AF145" i="12"/>
  <c r="CI145" i="12"/>
  <c r="CH145" i="12"/>
  <c r="CE145" i="12"/>
  <c r="CG145" i="12"/>
  <c r="BV169" i="12"/>
  <c r="M169" i="12"/>
  <c r="BX169" i="12"/>
  <c r="BU169" i="12"/>
  <c r="BY169" i="12"/>
  <c r="BW169" i="12"/>
  <c r="B52" i="12"/>
  <c r="CD86" i="12"/>
  <c r="B149" i="12"/>
  <c r="B86" i="12"/>
  <c r="AF115" i="12"/>
  <c r="CF115" i="12"/>
  <c r="CE115" i="12"/>
  <c r="Y96" i="12"/>
  <c r="CI108" i="12"/>
  <c r="DW53" i="4"/>
  <c r="CV53" i="4"/>
  <c r="CT53" i="4"/>
  <c r="DQ53" i="4"/>
  <c r="DH53" i="4"/>
  <c r="DI53" i="4"/>
  <c r="DJ53" i="4"/>
  <c r="DF53" i="4"/>
  <c r="DK53" i="4" s="1"/>
  <c r="DG53" i="4"/>
  <c r="CY35" i="4"/>
  <c r="CU53" i="4"/>
  <c r="CW53" i="4"/>
  <c r="CX53" i="4"/>
  <c r="G53" i="4"/>
  <c r="I200" i="12" l="1"/>
  <c r="BU85" i="12"/>
  <c r="CD96" i="12"/>
  <c r="AG96" i="12"/>
  <c r="CG96" i="12" s="1"/>
  <c r="BX85" i="12"/>
  <c r="D9" i="12"/>
  <c r="C96" i="12"/>
  <c r="CK96" i="12"/>
  <c r="CN96" i="12"/>
  <c r="CL96" i="12"/>
  <c r="AH200" i="12"/>
  <c r="CK200" i="12" s="1"/>
  <c r="CU200" i="12"/>
  <c r="CV200" i="12"/>
  <c r="D41" i="12"/>
  <c r="B41" i="12" s="1"/>
  <c r="AJ200" i="12"/>
  <c r="J194" i="12"/>
  <c r="C194" i="12" s="1"/>
  <c r="B194" i="12" s="1"/>
  <c r="K193" i="12"/>
  <c r="CH97" i="12"/>
  <c r="CE97" i="12"/>
  <c r="BZ115" i="12"/>
  <c r="CC115" i="12"/>
  <c r="CA115" i="12"/>
  <c r="CD115" i="12"/>
  <c r="CB115" i="12"/>
  <c r="M115" i="12"/>
  <c r="CS200" i="12"/>
  <c r="CA28" i="12"/>
  <c r="CB28" i="12"/>
  <c r="BZ28" i="12"/>
  <c r="CC28" i="12"/>
  <c r="CD28" i="12"/>
  <c r="CF149" i="12"/>
  <c r="AF149" i="12"/>
  <c r="CI149" i="12"/>
  <c r="CG149" i="12"/>
  <c r="CE149" i="12"/>
  <c r="CH149" i="12"/>
  <c r="G96" i="12"/>
  <c r="E96" i="12" s="1"/>
  <c r="AG187" i="12"/>
  <c r="CF194" i="12"/>
  <c r="AF194" i="12"/>
  <c r="CE194" i="12"/>
  <c r="CG194" i="12"/>
  <c r="CH194" i="12"/>
  <c r="CI194" i="12"/>
  <c r="CJ96" i="12"/>
  <c r="CQ200" i="12"/>
  <c r="CF156" i="12"/>
  <c r="CG156" i="12"/>
  <c r="AF156" i="12"/>
  <c r="CI156" i="12"/>
  <c r="CE156" i="12"/>
  <c r="CH156" i="12"/>
  <c r="CO200" i="12"/>
  <c r="G8" i="12"/>
  <c r="CA160" i="12"/>
  <c r="O159" i="12"/>
  <c r="BZ160" i="12"/>
  <c r="CD160" i="12"/>
  <c r="CC160" i="12"/>
  <c r="CB160" i="12"/>
  <c r="B9" i="12"/>
  <c r="AF96" i="12"/>
  <c r="CF96" i="12"/>
  <c r="M97" i="12"/>
  <c r="N96" i="12"/>
  <c r="BW96" i="12" s="1"/>
  <c r="BX97" i="12"/>
  <c r="BV97" i="12"/>
  <c r="BU97" i="12"/>
  <c r="BW97" i="12"/>
  <c r="BY97" i="12"/>
  <c r="C8" i="12"/>
  <c r="CM200" i="12"/>
  <c r="CN200" i="12"/>
  <c r="CK129" i="12"/>
  <c r="CJ129" i="12"/>
  <c r="CN129" i="12"/>
  <c r="CL129" i="12"/>
  <c r="CM129" i="12"/>
  <c r="V200" i="12"/>
  <c r="M25" i="12"/>
  <c r="BY25" i="12"/>
  <c r="BV25" i="12"/>
  <c r="BU25" i="12"/>
  <c r="BW25" i="12"/>
  <c r="BX25" i="12"/>
  <c r="CF129" i="12"/>
  <c r="AF129" i="12"/>
  <c r="CI129" i="12"/>
  <c r="CH129" i="12"/>
  <c r="CE129" i="12"/>
  <c r="CG129" i="12"/>
  <c r="O8" i="12"/>
  <c r="CA9" i="12"/>
  <c r="BZ9" i="12"/>
  <c r="CC9" i="12"/>
  <c r="CD9" i="12"/>
  <c r="CB9" i="12"/>
  <c r="E85" i="12"/>
  <c r="D85" i="12" s="1"/>
  <c r="B85" i="12" s="1"/>
  <c r="CA108" i="12"/>
  <c r="BZ108" i="12"/>
  <c r="CC108" i="12"/>
  <c r="CD108" i="12"/>
  <c r="CB108" i="12"/>
  <c r="CH96" i="12"/>
  <c r="G28" i="12"/>
  <c r="CA41" i="12"/>
  <c r="CB41" i="12"/>
  <c r="BZ41" i="12"/>
  <c r="CC41" i="12"/>
  <c r="CD41" i="12"/>
  <c r="H96" i="12"/>
  <c r="AF144" i="12"/>
  <c r="CF144" i="12"/>
  <c r="CE144" i="12"/>
  <c r="CG144" i="12"/>
  <c r="CI144" i="12"/>
  <c r="CH144" i="12"/>
  <c r="BV187" i="12"/>
  <c r="M187" i="12"/>
  <c r="BX187" i="12"/>
  <c r="BW187" i="12"/>
  <c r="BU187" i="12"/>
  <c r="BY187" i="12"/>
  <c r="M108" i="12"/>
  <c r="BX108" i="12"/>
  <c r="BV108" i="12"/>
  <c r="BU108" i="12"/>
  <c r="BY108" i="12"/>
  <c r="F28" i="12"/>
  <c r="E28" i="12" s="1"/>
  <c r="D28" i="12" s="1"/>
  <c r="B28" i="12" s="1"/>
  <c r="S200" i="12"/>
  <c r="J200" i="12"/>
  <c r="C200" i="12" s="1"/>
  <c r="Y200" i="12"/>
  <c r="H200" i="12" s="1"/>
  <c r="H8" i="12"/>
  <c r="M29" i="12"/>
  <c r="N28" i="12"/>
  <c r="BW28" i="12" s="1"/>
  <c r="BV29" i="12"/>
  <c r="BU29" i="12"/>
  <c r="BY29" i="12"/>
  <c r="BX29" i="12"/>
  <c r="CT200" i="12"/>
  <c r="CB96" i="12"/>
  <c r="BV85" i="12"/>
  <c r="M85" i="12"/>
  <c r="M9" i="12"/>
  <c r="CJ200" i="12"/>
  <c r="N159" i="12"/>
  <c r="M160" i="12"/>
  <c r="BV160" i="12"/>
  <c r="BY160" i="12"/>
  <c r="BW160" i="12"/>
  <c r="BX160" i="12"/>
  <c r="BU160" i="12"/>
  <c r="N8" i="12"/>
  <c r="M129" i="12"/>
  <c r="BV129" i="12"/>
  <c r="BW129" i="12"/>
  <c r="BY129" i="12"/>
  <c r="BU129" i="12"/>
  <c r="BX129" i="12"/>
  <c r="CI96" i="12"/>
  <c r="CX200" i="12"/>
  <c r="CC96" i="12"/>
  <c r="BN200" i="12"/>
  <c r="CW200" i="12" s="1"/>
  <c r="F8" i="12"/>
  <c r="M41" i="12"/>
  <c r="BV41" i="12"/>
  <c r="BX41" i="12"/>
  <c r="BU41" i="12"/>
  <c r="BW41" i="12"/>
  <c r="BY41" i="12"/>
  <c r="R200" i="12"/>
  <c r="Q200" i="12"/>
  <c r="P8" i="12"/>
  <c r="P200" i="12" s="1"/>
  <c r="CM96" i="12"/>
  <c r="BW108" i="12"/>
  <c r="CR200" i="12"/>
  <c r="D29" i="12"/>
  <c r="B29" i="12" s="1"/>
  <c r="CK149" i="12"/>
  <c r="CM149" i="12"/>
  <c r="CJ149" i="12"/>
  <c r="CL149" i="12"/>
  <c r="CN149" i="12"/>
  <c r="CA85" i="12"/>
  <c r="BZ85" i="12"/>
  <c r="CC85" i="12"/>
  <c r="CB85" i="12"/>
  <c r="CE96" i="12"/>
  <c r="BZ96" i="12"/>
  <c r="CY53" i="4"/>
  <c r="E53" i="4"/>
  <c r="D96" i="12" l="1"/>
  <c r="B96" i="12" s="1"/>
  <c r="E8" i="12"/>
  <c r="D8" i="12" s="1"/>
  <c r="CL200" i="12"/>
  <c r="K192" i="12"/>
  <c r="J193" i="12"/>
  <c r="C193" i="12" s="1"/>
  <c r="B193" i="12" s="1"/>
  <c r="CF187" i="12"/>
  <c r="AF187" i="12"/>
  <c r="AF200" i="12" s="1"/>
  <c r="CI187" i="12"/>
  <c r="CH187" i="12"/>
  <c r="CG187" i="12"/>
  <c r="CE187" i="12"/>
  <c r="G200" i="12"/>
  <c r="CA159" i="12"/>
  <c r="CC159" i="12"/>
  <c r="CD159" i="12"/>
  <c r="BZ159" i="12"/>
  <c r="CB159" i="12"/>
  <c r="F200" i="12"/>
  <c r="O200" i="12"/>
  <c r="CA8" i="12"/>
  <c r="BZ8" i="12"/>
  <c r="CC8" i="12"/>
  <c r="CD8" i="12"/>
  <c r="CB8" i="12"/>
  <c r="B8" i="12"/>
  <c r="BV28" i="12"/>
  <c r="M28" i="12"/>
  <c r="BY28" i="12"/>
  <c r="BX28" i="12"/>
  <c r="BU28" i="12"/>
  <c r="AG200" i="12"/>
  <c r="M159" i="12"/>
  <c r="BV159" i="12"/>
  <c r="BY159" i="12"/>
  <c r="BX159" i="12"/>
  <c r="BW159" i="12"/>
  <c r="BU159" i="12"/>
  <c r="BV96" i="12"/>
  <c r="M96" i="12"/>
  <c r="BX96" i="12"/>
  <c r="BY96" i="12"/>
  <c r="BU96" i="12"/>
  <c r="N200" i="12"/>
  <c r="BV8" i="12"/>
  <c r="M8" i="12"/>
  <c r="BU8" i="12"/>
  <c r="BW8" i="12"/>
  <c r="BY8" i="12"/>
  <c r="BX8" i="12"/>
  <c r="D53" i="4"/>
  <c r="J192" i="12" l="1"/>
  <c r="C192" i="12" s="1"/>
  <c r="B192" i="12" s="1"/>
  <c r="K191" i="12"/>
  <c r="J191" i="12" s="1"/>
  <c r="C191" i="12" s="1"/>
  <c r="B191" i="12" s="1"/>
  <c r="BV200" i="12"/>
  <c r="BX200" i="12"/>
  <c r="BY200" i="12"/>
  <c r="BU200" i="12"/>
  <c r="BW200" i="12"/>
  <c r="E200" i="12"/>
  <c r="D200" i="12" s="1"/>
  <c r="B200" i="12" s="1"/>
  <c r="CF200" i="12"/>
  <c r="CI200" i="12"/>
  <c r="CG200" i="12"/>
  <c r="CE200" i="12"/>
  <c r="CH200" i="12"/>
  <c r="CA200" i="12"/>
  <c r="BZ200" i="12"/>
  <c r="CD200" i="12"/>
  <c r="CB200" i="12"/>
  <c r="CC200" i="12"/>
  <c r="M200" i="12"/>
  <c r="Q132" i="11"/>
  <c r="N137" i="11"/>
  <c r="L14" i="11" s="1"/>
  <c r="M137" i="11"/>
  <c r="L137" i="11"/>
  <c r="K137" i="11"/>
  <c r="J137" i="11"/>
  <c r="H14" i="11" s="1"/>
  <c r="I137" i="11"/>
  <c r="H137" i="11"/>
  <c r="G137" i="11"/>
  <c r="F137" i="11"/>
  <c r="P137" i="11" s="1"/>
  <c r="N136" i="11"/>
  <c r="M136" i="11"/>
  <c r="L136" i="11"/>
  <c r="K136" i="11"/>
  <c r="K135" i="11" s="1"/>
  <c r="J136" i="11"/>
  <c r="I136" i="11"/>
  <c r="H136" i="11"/>
  <c r="H135" i="11" s="1"/>
  <c r="G136" i="11"/>
  <c r="E13" i="11" s="1"/>
  <c r="F136" i="11"/>
  <c r="N134" i="11"/>
  <c r="M134" i="11"/>
  <c r="L134" i="11"/>
  <c r="Q134" i="11" s="1"/>
  <c r="K134" i="11"/>
  <c r="J134" i="11"/>
  <c r="I134" i="11"/>
  <c r="H134" i="11"/>
  <c r="G134" i="11"/>
  <c r="F134" i="11"/>
  <c r="N133" i="11"/>
  <c r="M133" i="11"/>
  <c r="L133" i="11"/>
  <c r="K133" i="11"/>
  <c r="J133" i="11"/>
  <c r="I133" i="11"/>
  <c r="H133" i="11"/>
  <c r="G133" i="11"/>
  <c r="F133" i="11"/>
  <c r="N132" i="11"/>
  <c r="M132" i="11"/>
  <c r="L132" i="11"/>
  <c r="K132" i="11"/>
  <c r="J132" i="11"/>
  <c r="I132" i="11"/>
  <c r="H132" i="11"/>
  <c r="G132" i="11"/>
  <c r="F132" i="11"/>
  <c r="N131" i="11"/>
  <c r="M131" i="11"/>
  <c r="L131" i="11"/>
  <c r="Q131" i="11" s="1"/>
  <c r="K131" i="11"/>
  <c r="J131" i="11"/>
  <c r="I131" i="11"/>
  <c r="H131" i="11"/>
  <c r="G131" i="11"/>
  <c r="F131" i="11"/>
  <c r="N130" i="11"/>
  <c r="M130" i="11"/>
  <c r="L130" i="11"/>
  <c r="Q130" i="11" s="1"/>
  <c r="K130" i="11"/>
  <c r="J130" i="11"/>
  <c r="I130" i="11"/>
  <c r="H130" i="11"/>
  <c r="G130" i="11"/>
  <c r="F130" i="11"/>
  <c r="N129" i="11"/>
  <c r="M129" i="11"/>
  <c r="L129" i="11"/>
  <c r="K129" i="11"/>
  <c r="J129" i="11"/>
  <c r="I129" i="11"/>
  <c r="H129" i="11"/>
  <c r="G129" i="11"/>
  <c r="F129" i="11"/>
  <c r="N128" i="11"/>
  <c r="M128" i="11"/>
  <c r="L128" i="11"/>
  <c r="K128" i="11"/>
  <c r="J128" i="11"/>
  <c r="I128" i="11"/>
  <c r="H128" i="11"/>
  <c r="G128" i="11"/>
  <c r="F128" i="11"/>
  <c r="O128" i="11" s="1"/>
  <c r="N127" i="11"/>
  <c r="M127" i="11"/>
  <c r="M145" i="11" s="1"/>
  <c r="L127" i="11"/>
  <c r="L145" i="11" s="1"/>
  <c r="K127" i="11"/>
  <c r="K145" i="11" s="1"/>
  <c r="J127" i="11"/>
  <c r="I127" i="11"/>
  <c r="H127" i="11"/>
  <c r="G127" i="11"/>
  <c r="P127" i="11" s="1"/>
  <c r="F127" i="11"/>
  <c r="N126" i="11"/>
  <c r="N144" i="11" s="1"/>
  <c r="M126" i="11"/>
  <c r="M144" i="11" s="1"/>
  <c r="L126" i="11"/>
  <c r="K126" i="11"/>
  <c r="J126" i="11"/>
  <c r="J125" i="11" s="1"/>
  <c r="I126" i="11"/>
  <c r="H126" i="11"/>
  <c r="H125" i="11" s="1"/>
  <c r="G126" i="11"/>
  <c r="F126" i="11"/>
  <c r="F144" i="11" s="1"/>
  <c r="M125" i="11"/>
  <c r="N124" i="11"/>
  <c r="M124" i="11"/>
  <c r="L124" i="11"/>
  <c r="Q124" i="11" s="1"/>
  <c r="K124" i="11"/>
  <c r="J124" i="11"/>
  <c r="I124" i="11"/>
  <c r="H124" i="11"/>
  <c r="G124" i="11"/>
  <c r="F124" i="11"/>
  <c r="N123" i="11"/>
  <c r="M123" i="11"/>
  <c r="L123" i="11"/>
  <c r="Q123" i="11" s="1"/>
  <c r="K123" i="11"/>
  <c r="J123" i="11"/>
  <c r="I123" i="11"/>
  <c r="H123" i="11"/>
  <c r="G123" i="11"/>
  <c r="F123" i="11"/>
  <c r="N122" i="11"/>
  <c r="M122" i="11"/>
  <c r="L122" i="11"/>
  <c r="Q122" i="11" s="1"/>
  <c r="K122" i="11"/>
  <c r="J122" i="11"/>
  <c r="I122" i="11"/>
  <c r="H122" i="11"/>
  <c r="G122" i="11"/>
  <c r="F122" i="11"/>
  <c r="N121" i="11"/>
  <c r="M121" i="11"/>
  <c r="L121" i="11"/>
  <c r="K121" i="11"/>
  <c r="J121" i="11"/>
  <c r="I121" i="11"/>
  <c r="H121" i="11"/>
  <c r="G121" i="11"/>
  <c r="F121" i="11"/>
  <c r="N120" i="11"/>
  <c r="M120" i="11"/>
  <c r="L120" i="11"/>
  <c r="K120" i="11"/>
  <c r="J120" i="11"/>
  <c r="I120" i="11"/>
  <c r="H120" i="11"/>
  <c r="G120" i="11"/>
  <c r="F120" i="11"/>
  <c r="N119" i="11"/>
  <c r="M119" i="11"/>
  <c r="L119" i="11"/>
  <c r="Q119" i="11" s="1"/>
  <c r="K119" i="11"/>
  <c r="J119" i="11"/>
  <c r="I119" i="11"/>
  <c r="H119" i="11"/>
  <c r="G119" i="11"/>
  <c r="F119" i="11"/>
  <c r="N118" i="11"/>
  <c r="M118" i="11"/>
  <c r="L118" i="11"/>
  <c r="K118" i="11"/>
  <c r="J118" i="11"/>
  <c r="I118" i="11"/>
  <c r="H118" i="11"/>
  <c r="G118" i="11"/>
  <c r="F118" i="11"/>
  <c r="N117" i="11"/>
  <c r="M117" i="11"/>
  <c r="L117" i="11"/>
  <c r="K117" i="11"/>
  <c r="J117" i="11"/>
  <c r="I117" i="11"/>
  <c r="H117" i="11"/>
  <c r="G117" i="11"/>
  <c r="F117" i="11"/>
  <c r="N116" i="11"/>
  <c r="M116" i="11"/>
  <c r="L116" i="11"/>
  <c r="Q116" i="11" s="1"/>
  <c r="K116" i="11"/>
  <c r="J116" i="11"/>
  <c r="I116" i="11"/>
  <c r="H116" i="11"/>
  <c r="G116" i="11"/>
  <c r="F116" i="11"/>
  <c r="N115" i="11"/>
  <c r="M115" i="11"/>
  <c r="L115" i="11"/>
  <c r="Q115" i="11" s="1"/>
  <c r="K115" i="11"/>
  <c r="J115" i="11"/>
  <c r="I115" i="11"/>
  <c r="H115" i="11"/>
  <c r="G115" i="11"/>
  <c r="F115" i="11"/>
  <c r="N114" i="11"/>
  <c r="M114" i="11"/>
  <c r="L114" i="11"/>
  <c r="K114" i="11"/>
  <c r="J114" i="11"/>
  <c r="I114" i="11"/>
  <c r="H114" i="11"/>
  <c r="G114" i="11"/>
  <c r="F114" i="11"/>
  <c r="N113" i="11"/>
  <c r="M113" i="11"/>
  <c r="L113" i="11"/>
  <c r="K113" i="11"/>
  <c r="J113" i="11"/>
  <c r="I113" i="11"/>
  <c r="H113" i="11"/>
  <c r="G113" i="11"/>
  <c r="F113" i="11"/>
  <c r="N112" i="11"/>
  <c r="M112" i="11"/>
  <c r="L112" i="11"/>
  <c r="K112" i="11"/>
  <c r="J112" i="11"/>
  <c r="I112" i="11"/>
  <c r="H112" i="11"/>
  <c r="G112" i="11"/>
  <c r="F112" i="11"/>
  <c r="O112" i="11" s="1"/>
  <c r="N111" i="11"/>
  <c r="M111" i="11"/>
  <c r="L111" i="11"/>
  <c r="Q111" i="11" s="1"/>
  <c r="K111" i="11"/>
  <c r="J111" i="11"/>
  <c r="I111" i="11"/>
  <c r="H111" i="11"/>
  <c r="G111" i="11"/>
  <c r="F111" i="11"/>
  <c r="N110" i="11"/>
  <c r="M110" i="11"/>
  <c r="L110" i="11"/>
  <c r="K110" i="11"/>
  <c r="J110" i="11"/>
  <c r="I110" i="11"/>
  <c r="H110" i="11"/>
  <c r="F11" i="11" s="1"/>
  <c r="G110" i="11"/>
  <c r="F110" i="11"/>
  <c r="N109" i="11"/>
  <c r="M109" i="11"/>
  <c r="L109" i="11"/>
  <c r="K109" i="11"/>
  <c r="J109" i="11"/>
  <c r="I109" i="11"/>
  <c r="H109" i="11"/>
  <c r="G109" i="11"/>
  <c r="F109" i="11"/>
  <c r="N108" i="11"/>
  <c r="M108" i="11"/>
  <c r="L108" i="11"/>
  <c r="Q108" i="11" s="1"/>
  <c r="K108" i="11"/>
  <c r="J108" i="11"/>
  <c r="I108" i="11"/>
  <c r="H108" i="11"/>
  <c r="G108" i="11"/>
  <c r="F108" i="11"/>
  <c r="N107" i="11"/>
  <c r="M107" i="11"/>
  <c r="L107" i="11"/>
  <c r="Q107" i="11" s="1"/>
  <c r="K107" i="11"/>
  <c r="J107" i="11"/>
  <c r="I107" i="11"/>
  <c r="H107" i="11"/>
  <c r="G107" i="11"/>
  <c r="F107" i="11"/>
  <c r="N106" i="11"/>
  <c r="M106" i="11"/>
  <c r="L106" i="11"/>
  <c r="Q106" i="11" s="1"/>
  <c r="K106" i="11"/>
  <c r="J106" i="11"/>
  <c r="I106" i="11"/>
  <c r="H106" i="11"/>
  <c r="G106" i="11"/>
  <c r="F106" i="11"/>
  <c r="N105" i="11"/>
  <c r="M105" i="11"/>
  <c r="L105" i="11"/>
  <c r="K105" i="11"/>
  <c r="J105" i="11"/>
  <c r="I105" i="11"/>
  <c r="H105" i="11"/>
  <c r="G105" i="11"/>
  <c r="F105" i="11"/>
  <c r="N104" i="11"/>
  <c r="M104" i="11"/>
  <c r="L104" i="11"/>
  <c r="K104" i="11"/>
  <c r="J104" i="11"/>
  <c r="I104" i="11"/>
  <c r="H104" i="11"/>
  <c r="G104" i="11"/>
  <c r="F104" i="11"/>
  <c r="N103" i="11"/>
  <c r="M103" i="11"/>
  <c r="L103" i="11"/>
  <c r="Q103" i="11" s="1"/>
  <c r="K103" i="11"/>
  <c r="J103" i="11"/>
  <c r="I103" i="11"/>
  <c r="H103" i="11"/>
  <c r="G103" i="11"/>
  <c r="F103" i="11"/>
  <c r="N102" i="11"/>
  <c r="M102" i="11"/>
  <c r="L102" i="11"/>
  <c r="K102" i="11"/>
  <c r="J102" i="11"/>
  <c r="I102" i="11"/>
  <c r="H102" i="11"/>
  <c r="G102" i="11"/>
  <c r="F102" i="11"/>
  <c r="N101" i="11"/>
  <c r="M101" i="11"/>
  <c r="L101" i="11"/>
  <c r="K101" i="11"/>
  <c r="J101" i="11"/>
  <c r="I101" i="11"/>
  <c r="H101" i="11"/>
  <c r="G101" i="11"/>
  <c r="F101" i="11"/>
  <c r="N100" i="11"/>
  <c r="M100" i="11"/>
  <c r="L100" i="11"/>
  <c r="Q100" i="11" s="1"/>
  <c r="K100" i="11"/>
  <c r="J100" i="11"/>
  <c r="I100" i="11"/>
  <c r="H100" i="11"/>
  <c r="G100" i="11"/>
  <c r="F100" i="11"/>
  <c r="N99" i="11"/>
  <c r="M99" i="11"/>
  <c r="L99" i="11"/>
  <c r="Q99" i="11" s="1"/>
  <c r="K99" i="11"/>
  <c r="J99" i="11"/>
  <c r="I99" i="11"/>
  <c r="H99" i="11"/>
  <c r="G99" i="11"/>
  <c r="F99" i="11"/>
  <c r="N98" i="11"/>
  <c r="M98" i="11"/>
  <c r="L98" i="11"/>
  <c r="Q98" i="11" s="1"/>
  <c r="K98" i="11"/>
  <c r="J98" i="11"/>
  <c r="I98" i="11"/>
  <c r="H98" i="11"/>
  <c r="G98" i="11"/>
  <c r="F98" i="11"/>
  <c r="N97" i="11"/>
  <c r="M97" i="11"/>
  <c r="L97" i="11"/>
  <c r="K97" i="11"/>
  <c r="J97" i="11"/>
  <c r="I97" i="11"/>
  <c r="H97" i="11"/>
  <c r="G97" i="11"/>
  <c r="F97" i="11"/>
  <c r="N96" i="11"/>
  <c r="M96" i="11"/>
  <c r="L96" i="11"/>
  <c r="K96" i="11"/>
  <c r="J96" i="11"/>
  <c r="I96" i="11"/>
  <c r="H96" i="11"/>
  <c r="G96" i="11"/>
  <c r="F96" i="11"/>
  <c r="O96" i="11" s="1"/>
  <c r="N95" i="11"/>
  <c r="M95" i="11"/>
  <c r="L95" i="11"/>
  <c r="K95" i="11"/>
  <c r="J95" i="11"/>
  <c r="I95" i="11"/>
  <c r="H95" i="11"/>
  <c r="G95" i="11"/>
  <c r="F95" i="11"/>
  <c r="N94" i="11"/>
  <c r="M94" i="11"/>
  <c r="L94" i="11"/>
  <c r="K94" i="11"/>
  <c r="J94" i="11"/>
  <c r="I94" i="11"/>
  <c r="H94" i="11"/>
  <c r="G94" i="11"/>
  <c r="F94" i="11"/>
  <c r="N93" i="11"/>
  <c r="M93" i="11"/>
  <c r="L93" i="11"/>
  <c r="K93" i="11"/>
  <c r="J93" i="11"/>
  <c r="I93" i="11"/>
  <c r="H93" i="11"/>
  <c r="G93" i="11"/>
  <c r="F93" i="11"/>
  <c r="N92" i="11"/>
  <c r="M92" i="11"/>
  <c r="L92" i="11"/>
  <c r="Q92" i="11" s="1"/>
  <c r="K92" i="11"/>
  <c r="J92" i="11"/>
  <c r="I92" i="11"/>
  <c r="H92" i="11"/>
  <c r="G92" i="11"/>
  <c r="F92" i="11"/>
  <c r="N91" i="11"/>
  <c r="M91" i="11"/>
  <c r="L91" i="11"/>
  <c r="Q91" i="11" s="1"/>
  <c r="K91" i="11"/>
  <c r="J91" i="11"/>
  <c r="I91" i="11"/>
  <c r="H91" i="11"/>
  <c r="G91" i="11"/>
  <c r="F91" i="11"/>
  <c r="N90" i="11"/>
  <c r="M90" i="11"/>
  <c r="L90" i="11"/>
  <c r="Q90" i="11" s="1"/>
  <c r="K90" i="11"/>
  <c r="J90" i="11"/>
  <c r="I90" i="11"/>
  <c r="H90" i="11"/>
  <c r="G90" i="11"/>
  <c r="F90" i="11"/>
  <c r="N89" i="11"/>
  <c r="M89" i="11"/>
  <c r="L89" i="11"/>
  <c r="K89" i="11"/>
  <c r="J89" i="11"/>
  <c r="I89" i="11"/>
  <c r="H89" i="11"/>
  <c r="G89" i="11"/>
  <c r="F89" i="11"/>
  <c r="N88" i="11"/>
  <c r="M88" i="11"/>
  <c r="L88" i="11"/>
  <c r="K88" i="11"/>
  <c r="J88" i="11"/>
  <c r="I88" i="11"/>
  <c r="H88" i="11"/>
  <c r="G88" i="11"/>
  <c r="F88" i="11"/>
  <c r="N87" i="11"/>
  <c r="M87" i="11"/>
  <c r="L87" i="11"/>
  <c r="K87" i="11"/>
  <c r="J87" i="11"/>
  <c r="I87" i="11"/>
  <c r="H87" i="11"/>
  <c r="G87" i="11"/>
  <c r="F87" i="11"/>
  <c r="N86" i="11"/>
  <c r="M86" i="11"/>
  <c r="L86" i="11"/>
  <c r="K86" i="11"/>
  <c r="J86" i="11"/>
  <c r="I86" i="11"/>
  <c r="H86" i="11"/>
  <c r="G86" i="11"/>
  <c r="F86" i="11"/>
  <c r="N85" i="11"/>
  <c r="M85" i="11"/>
  <c r="L85" i="11"/>
  <c r="K85" i="11"/>
  <c r="J85" i="11"/>
  <c r="I85" i="11"/>
  <c r="H85" i="11"/>
  <c r="G85" i="11"/>
  <c r="F85" i="11"/>
  <c r="L78" i="11"/>
  <c r="K78" i="11"/>
  <c r="J78" i="11"/>
  <c r="I78" i="11"/>
  <c r="H78" i="11"/>
  <c r="G78" i="11"/>
  <c r="F78" i="11"/>
  <c r="E78" i="11"/>
  <c r="D78" i="11"/>
  <c r="L77" i="11"/>
  <c r="K77" i="11"/>
  <c r="J77" i="11"/>
  <c r="I77" i="11"/>
  <c r="H77" i="11"/>
  <c r="G77" i="11"/>
  <c r="F77" i="11"/>
  <c r="E77" i="11"/>
  <c r="D77" i="11"/>
  <c r="L76" i="11"/>
  <c r="K76" i="11"/>
  <c r="J76" i="11"/>
  <c r="I76" i="11"/>
  <c r="H76" i="11"/>
  <c r="G76" i="11"/>
  <c r="F76" i="11"/>
  <c r="E76" i="11"/>
  <c r="D76" i="11"/>
  <c r="L67" i="11"/>
  <c r="K67" i="11"/>
  <c r="J67" i="11"/>
  <c r="I67" i="11"/>
  <c r="H67" i="11"/>
  <c r="G67" i="11"/>
  <c r="F67" i="11"/>
  <c r="E67" i="11"/>
  <c r="D67" i="11"/>
  <c r="L66" i="11"/>
  <c r="K66" i="11"/>
  <c r="J66" i="11"/>
  <c r="I66" i="11"/>
  <c r="H66" i="11"/>
  <c r="G66" i="11"/>
  <c r="F66" i="11"/>
  <c r="E66" i="11"/>
  <c r="D66" i="11"/>
  <c r="L65" i="11"/>
  <c r="K65" i="11"/>
  <c r="J65" i="11"/>
  <c r="I65" i="11"/>
  <c r="H65" i="11"/>
  <c r="G65" i="11"/>
  <c r="F65" i="11"/>
  <c r="E65" i="11"/>
  <c r="D65" i="11"/>
  <c r="L64" i="11"/>
  <c r="K64" i="11"/>
  <c r="J64" i="11"/>
  <c r="I64" i="11"/>
  <c r="H64" i="11"/>
  <c r="G64" i="11"/>
  <c r="F64" i="11"/>
  <c r="E64" i="11"/>
  <c r="D64" i="11"/>
  <c r="L63" i="11"/>
  <c r="K63" i="11"/>
  <c r="J63" i="11"/>
  <c r="I63" i="11"/>
  <c r="H63" i="11"/>
  <c r="G63" i="11"/>
  <c r="F63" i="11"/>
  <c r="E63" i="11"/>
  <c r="D63" i="11"/>
  <c r="L61" i="11"/>
  <c r="K61" i="11"/>
  <c r="J61" i="11"/>
  <c r="J73" i="11" s="1"/>
  <c r="I61" i="11"/>
  <c r="H61" i="11"/>
  <c r="G61" i="11"/>
  <c r="F61" i="11"/>
  <c r="E61" i="11"/>
  <c r="D61" i="11"/>
  <c r="L60" i="11"/>
  <c r="K60" i="11"/>
  <c r="K72" i="11" s="1"/>
  <c r="J60" i="11"/>
  <c r="I60" i="11"/>
  <c r="H60" i="11"/>
  <c r="G60" i="11"/>
  <c r="F60" i="11"/>
  <c r="E60" i="11"/>
  <c r="D60" i="11"/>
  <c r="L59" i="11"/>
  <c r="L71" i="11" s="1"/>
  <c r="K59" i="11"/>
  <c r="J59" i="11"/>
  <c r="I59" i="11"/>
  <c r="H59" i="11"/>
  <c r="G59" i="11"/>
  <c r="F59" i="11"/>
  <c r="E59" i="11"/>
  <c r="D59" i="11"/>
  <c r="L58" i="11"/>
  <c r="K58" i="11"/>
  <c r="J58" i="11"/>
  <c r="I58" i="11"/>
  <c r="H58" i="11"/>
  <c r="G58" i="11"/>
  <c r="F58" i="11"/>
  <c r="E58" i="11"/>
  <c r="E70" i="11" s="1"/>
  <c r="D58" i="11"/>
  <c r="L57" i="11"/>
  <c r="K57" i="11"/>
  <c r="J57" i="11"/>
  <c r="I57" i="11"/>
  <c r="H57" i="11"/>
  <c r="G57" i="11"/>
  <c r="F57" i="11"/>
  <c r="F69" i="11" s="1"/>
  <c r="E57" i="11"/>
  <c r="D57" i="11"/>
  <c r="L54" i="11"/>
  <c r="K54" i="11"/>
  <c r="J54" i="11"/>
  <c r="I54" i="11"/>
  <c r="H54" i="11"/>
  <c r="G54" i="11"/>
  <c r="F54" i="11"/>
  <c r="E54" i="11"/>
  <c r="D54" i="11"/>
  <c r="L53" i="11"/>
  <c r="K53" i="11"/>
  <c r="J53" i="11"/>
  <c r="I53" i="11"/>
  <c r="H53" i="11"/>
  <c r="G53" i="11"/>
  <c r="F53" i="11"/>
  <c r="E53" i="11"/>
  <c r="D53" i="11"/>
  <c r="L52" i="11"/>
  <c r="K52" i="11"/>
  <c r="J52" i="11"/>
  <c r="I52" i="11"/>
  <c r="H52" i="11"/>
  <c r="G52" i="11"/>
  <c r="F52" i="11"/>
  <c r="E52" i="11"/>
  <c r="D52" i="11"/>
  <c r="L51" i="11"/>
  <c r="K51" i="11"/>
  <c r="J51" i="11"/>
  <c r="I51" i="11"/>
  <c r="H51" i="11"/>
  <c r="G51" i="11"/>
  <c r="F51" i="11"/>
  <c r="E51" i="11"/>
  <c r="D51" i="11"/>
  <c r="L50" i="11"/>
  <c r="K50" i="11"/>
  <c r="J50" i="11"/>
  <c r="I50" i="11"/>
  <c r="H50" i="11"/>
  <c r="G50" i="11"/>
  <c r="F50" i="11"/>
  <c r="E50" i="11"/>
  <c r="D50" i="11"/>
  <c r="L48" i="11"/>
  <c r="K48" i="11"/>
  <c r="J48" i="11"/>
  <c r="I48" i="11"/>
  <c r="H48" i="11"/>
  <c r="G48" i="11"/>
  <c r="F48" i="11"/>
  <c r="E48" i="11"/>
  <c r="D48" i="11"/>
  <c r="L47" i="11"/>
  <c r="K47" i="11"/>
  <c r="J47" i="11"/>
  <c r="I47" i="11"/>
  <c r="H47" i="11"/>
  <c r="G47" i="11"/>
  <c r="F47" i="11"/>
  <c r="E47" i="11"/>
  <c r="D47" i="11"/>
  <c r="L46" i="11"/>
  <c r="K46" i="11"/>
  <c r="J46" i="11"/>
  <c r="I46" i="11"/>
  <c r="H46" i="11"/>
  <c r="G46" i="11"/>
  <c r="F46" i="11"/>
  <c r="E46" i="11"/>
  <c r="D46" i="11"/>
  <c r="L45" i="11"/>
  <c r="K45" i="11"/>
  <c r="J45" i="11"/>
  <c r="I45" i="11"/>
  <c r="H45" i="11"/>
  <c r="G45" i="11"/>
  <c r="G44" i="11" s="1"/>
  <c r="F45" i="11"/>
  <c r="E45" i="11"/>
  <c r="D45" i="11"/>
  <c r="L42" i="11"/>
  <c r="K42" i="11"/>
  <c r="J42" i="11"/>
  <c r="I42" i="11"/>
  <c r="H42" i="11"/>
  <c r="G42" i="11"/>
  <c r="F42" i="11"/>
  <c r="E42" i="11"/>
  <c r="D42" i="11"/>
  <c r="L41" i="11"/>
  <c r="K41" i="11"/>
  <c r="J41" i="11"/>
  <c r="I41" i="11"/>
  <c r="H41" i="11"/>
  <c r="G41" i="11"/>
  <c r="F41" i="11"/>
  <c r="E41" i="11"/>
  <c r="D41" i="11"/>
  <c r="L40" i="11"/>
  <c r="K40" i="11"/>
  <c r="J40" i="11"/>
  <c r="I40" i="11"/>
  <c r="H40" i="11"/>
  <c r="G40" i="11"/>
  <c r="F40" i="11"/>
  <c r="E40" i="11"/>
  <c r="D40" i="11"/>
  <c r="L39" i="11"/>
  <c r="K39" i="11"/>
  <c r="J39" i="11"/>
  <c r="I39" i="11"/>
  <c r="H39" i="11"/>
  <c r="G39" i="11"/>
  <c r="F39" i="11"/>
  <c r="E39" i="11"/>
  <c r="D39" i="11"/>
  <c r="L38" i="11"/>
  <c r="K38" i="11"/>
  <c r="J38" i="11"/>
  <c r="I38" i="11"/>
  <c r="H38" i="11"/>
  <c r="G38" i="11"/>
  <c r="F38" i="11"/>
  <c r="E38" i="11"/>
  <c r="D38" i="11"/>
  <c r="L37" i="11"/>
  <c r="K37" i="11"/>
  <c r="J37" i="11"/>
  <c r="I37" i="11"/>
  <c r="H37" i="11"/>
  <c r="G37" i="11"/>
  <c r="F37" i="11"/>
  <c r="E37" i="11"/>
  <c r="D37" i="11"/>
  <c r="L36" i="11"/>
  <c r="K36" i="11"/>
  <c r="J36" i="11"/>
  <c r="I36" i="11"/>
  <c r="H36" i="11"/>
  <c r="G36" i="11"/>
  <c r="F36" i="11"/>
  <c r="E36" i="11"/>
  <c r="D36" i="11"/>
  <c r="L35" i="11"/>
  <c r="K35" i="11"/>
  <c r="J35" i="11"/>
  <c r="I35" i="11"/>
  <c r="H35" i="11"/>
  <c r="G35" i="11"/>
  <c r="F35" i="11"/>
  <c r="E35" i="11"/>
  <c r="D35" i="11"/>
  <c r="L34" i="11"/>
  <c r="K34" i="11"/>
  <c r="J34" i="11"/>
  <c r="I34" i="11"/>
  <c r="H34" i="11"/>
  <c r="G34" i="11"/>
  <c r="F34" i="11"/>
  <c r="E34" i="11"/>
  <c r="D34" i="11"/>
  <c r="L33" i="11"/>
  <c r="K33" i="11"/>
  <c r="J33" i="11"/>
  <c r="I33" i="11"/>
  <c r="H33" i="11"/>
  <c r="G33" i="11"/>
  <c r="F33" i="11"/>
  <c r="E33" i="11"/>
  <c r="D33" i="11"/>
  <c r="L31" i="11"/>
  <c r="K31" i="11"/>
  <c r="J31" i="11"/>
  <c r="I31" i="11"/>
  <c r="H31" i="11"/>
  <c r="G31" i="11"/>
  <c r="F31" i="11"/>
  <c r="E31" i="11"/>
  <c r="D31" i="11"/>
  <c r="L30" i="11"/>
  <c r="K30" i="11"/>
  <c r="J30" i="11"/>
  <c r="I30" i="11"/>
  <c r="H30" i="11"/>
  <c r="G30" i="11"/>
  <c r="F30" i="11"/>
  <c r="E30" i="11"/>
  <c r="D30" i="11"/>
  <c r="L29" i="11"/>
  <c r="K29" i="11"/>
  <c r="J29" i="11"/>
  <c r="I29" i="11"/>
  <c r="H29" i="11"/>
  <c r="G29" i="11"/>
  <c r="F29" i="11"/>
  <c r="E29" i="11"/>
  <c r="D29" i="11"/>
  <c r="L28" i="11"/>
  <c r="K28" i="11"/>
  <c r="J28" i="11"/>
  <c r="I28" i="11"/>
  <c r="H28" i="11"/>
  <c r="G28" i="11"/>
  <c r="F28" i="11"/>
  <c r="E28" i="11"/>
  <c r="D28" i="11"/>
  <c r="L27" i="11"/>
  <c r="K27" i="11"/>
  <c r="J27" i="11"/>
  <c r="I27" i="11"/>
  <c r="H27" i="11"/>
  <c r="G27" i="11"/>
  <c r="F27" i="11"/>
  <c r="E27" i="11"/>
  <c r="D27" i="11"/>
  <c r="L26" i="11"/>
  <c r="K26" i="11"/>
  <c r="J26" i="11"/>
  <c r="I26" i="11"/>
  <c r="H26" i="11"/>
  <c r="G26" i="11"/>
  <c r="F26" i="11"/>
  <c r="E26" i="11"/>
  <c r="D26" i="11"/>
  <c r="L25" i="11"/>
  <c r="K25" i="11"/>
  <c r="J25" i="11"/>
  <c r="I25" i="11"/>
  <c r="H25" i="11"/>
  <c r="G25" i="11"/>
  <c r="F25" i="11"/>
  <c r="E25" i="11"/>
  <c r="D25" i="11"/>
  <c r="L24" i="11"/>
  <c r="K24" i="11"/>
  <c r="J24" i="11"/>
  <c r="I24" i="11"/>
  <c r="H24" i="11"/>
  <c r="G24" i="11"/>
  <c r="F24" i="11"/>
  <c r="E24" i="11"/>
  <c r="D24" i="11"/>
  <c r="L23" i="11"/>
  <c r="K23" i="11"/>
  <c r="J23" i="11"/>
  <c r="I23" i="11"/>
  <c r="H23" i="11"/>
  <c r="G23" i="11"/>
  <c r="F23" i="11"/>
  <c r="E23" i="11"/>
  <c r="D23" i="11"/>
  <c r="K14" i="11"/>
  <c r="I14" i="11"/>
  <c r="G14" i="11"/>
  <c r="L13" i="11"/>
  <c r="J13" i="11"/>
  <c r="D13" i="11"/>
  <c r="CM78" i="4"/>
  <c r="CM76" i="4"/>
  <c r="CM74" i="4"/>
  <c r="CM72" i="4"/>
  <c r="CM71" i="4" s="1"/>
  <c r="CM69" i="4"/>
  <c r="CM68" i="4"/>
  <c r="CM67" i="4"/>
  <c r="CM66" i="4"/>
  <c r="CM65" i="4"/>
  <c r="CM62" i="4"/>
  <c r="CM59" i="4"/>
  <c r="CM57" i="4"/>
  <c r="CM56" i="4" s="1"/>
  <c r="CM55" i="4"/>
  <c r="CM54" i="4" s="1"/>
  <c r="CM52" i="4"/>
  <c r="CM51" i="4"/>
  <c r="CM50" i="4"/>
  <c r="CM48" i="4"/>
  <c r="CM47" i="4"/>
  <c r="CM45" i="4"/>
  <c r="CM44" i="4"/>
  <c r="CM42" i="4"/>
  <c r="CM41" i="4"/>
  <c r="CM40" i="4"/>
  <c r="CM38" i="4"/>
  <c r="CM30" i="4"/>
  <c r="CM29" i="4"/>
  <c r="CM25" i="4"/>
  <c r="CM26" i="4"/>
  <c r="CM24" i="4"/>
  <c r="CM23" i="4"/>
  <c r="CM21" i="4"/>
  <c r="CM20" i="4"/>
  <c r="CM17" i="4"/>
  <c r="CM15" i="4"/>
  <c r="CM14" i="4"/>
  <c r="CM13" i="4"/>
  <c r="CM12" i="4"/>
  <c r="CJ38" i="4"/>
  <c r="CJ30" i="4"/>
  <c r="CJ29" i="4"/>
  <c r="CJ25" i="4"/>
  <c r="CJ26" i="4"/>
  <c r="CJ24" i="4"/>
  <c r="CJ23" i="4"/>
  <c r="CJ21" i="4"/>
  <c r="CJ20" i="4"/>
  <c r="CJ17" i="4"/>
  <c r="CJ15" i="4"/>
  <c r="CJ14" i="4"/>
  <c r="CJ13" i="4"/>
  <c r="CJ12" i="4"/>
  <c r="CJ40" i="4"/>
  <c r="CJ41" i="4"/>
  <c r="CJ42" i="4"/>
  <c r="CJ44" i="4"/>
  <c r="CJ45" i="4"/>
  <c r="CJ47" i="4"/>
  <c r="CJ48" i="4"/>
  <c r="CJ50" i="4"/>
  <c r="CJ51" i="4"/>
  <c r="CJ52" i="4"/>
  <c r="CJ55" i="4"/>
  <c r="CJ54" i="4" s="1"/>
  <c r="CJ57" i="4"/>
  <c r="CJ59" i="4"/>
  <c r="CJ58" i="4" s="1"/>
  <c r="CJ62" i="4"/>
  <c r="CJ61" i="4" s="1"/>
  <c r="CJ65" i="4"/>
  <c r="CJ66" i="4"/>
  <c r="CJ67" i="4"/>
  <c r="CJ68" i="4"/>
  <c r="CJ69" i="4"/>
  <c r="CJ72" i="4"/>
  <c r="CJ74" i="4"/>
  <c r="CJ73" i="4" s="1"/>
  <c r="CJ76" i="4"/>
  <c r="CJ78" i="4"/>
  <c r="CJ77" i="4" s="1"/>
  <c r="CG78" i="4"/>
  <c r="CF78" i="4"/>
  <c r="CE78" i="4"/>
  <c r="CG76" i="4"/>
  <c r="CF76" i="4"/>
  <c r="CF75" i="4" s="1"/>
  <c r="CE76" i="4"/>
  <c r="CE75" i="4" s="1"/>
  <c r="CG74" i="4"/>
  <c r="CG73" i="4" s="1"/>
  <c r="CF74" i="4"/>
  <c r="CF73" i="4" s="1"/>
  <c r="CE74" i="4"/>
  <c r="CG72" i="4"/>
  <c r="CG71" i="4" s="1"/>
  <c r="CF72" i="4"/>
  <c r="CF71" i="4" s="1"/>
  <c r="CE72" i="4"/>
  <c r="CG69" i="4"/>
  <c r="CF69" i="4"/>
  <c r="CE69" i="4"/>
  <c r="CG68" i="4"/>
  <c r="CF68" i="4"/>
  <c r="CE68" i="4"/>
  <c r="CG67" i="4"/>
  <c r="CF67" i="4"/>
  <c r="CE67" i="4"/>
  <c r="CG66" i="4"/>
  <c r="CF66" i="4"/>
  <c r="CE66" i="4"/>
  <c r="CG65" i="4"/>
  <c r="CF65" i="4"/>
  <c r="CC65" i="4" s="1"/>
  <c r="CE65" i="4"/>
  <c r="CG62" i="4"/>
  <c r="CG61" i="4" s="1"/>
  <c r="CF62" i="4"/>
  <c r="CE62" i="4"/>
  <c r="CE61" i="4" s="1"/>
  <c r="CG59" i="4"/>
  <c r="CF59" i="4"/>
  <c r="CF58" i="4" s="1"/>
  <c r="CE59" i="4"/>
  <c r="CG57" i="4"/>
  <c r="CF57" i="4"/>
  <c r="CE57" i="4"/>
  <c r="CG55" i="4"/>
  <c r="CG54" i="4" s="1"/>
  <c r="CF55" i="4"/>
  <c r="CF54" i="4" s="1"/>
  <c r="CE55" i="4"/>
  <c r="CG52" i="4"/>
  <c r="CF52" i="4"/>
  <c r="CC52" i="4" s="1"/>
  <c r="CE52" i="4"/>
  <c r="CB52" i="4" s="1"/>
  <c r="CG51" i="4"/>
  <c r="CF51" i="4"/>
  <c r="CE51" i="4"/>
  <c r="CG50" i="4"/>
  <c r="CF50" i="4"/>
  <c r="CE50" i="4"/>
  <c r="CG48" i="4"/>
  <c r="CF48" i="4"/>
  <c r="CE48" i="4"/>
  <c r="CG47" i="4"/>
  <c r="CF47" i="4"/>
  <c r="CE47" i="4"/>
  <c r="CG45" i="4"/>
  <c r="CF45" i="4"/>
  <c r="CE45" i="4"/>
  <c r="CB45" i="4" s="1"/>
  <c r="CG44" i="4"/>
  <c r="CF44" i="4"/>
  <c r="CE44" i="4"/>
  <c r="CG42" i="4"/>
  <c r="CF42" i="4"/>
  <c r="CE42" i="4"/>
  <c r="CG41" i="4"/>
  <c r="CF41" i="4"/>
  <c r="CC41" i="4" s="1"/>
  <c r="CE41" i="4"/>
  <c r="CG40" i="4"/>
  <c r="CF40" i="4"/>
  <c r="CE40" i="4"/>
  <c r="CG38" i="4"/>
  <c r="CG37" i="4" s="1"/>
  <c r="CF38" i="4"/>
  <c r="CE38" i="4"/>
  <c r="CE37" i="4" s="1"/>
  <c r="CF34" i="4"/>
  <c r="CE34" i="4"/>
  <c r="CF33" i="4"/>
  <c r="CE33" i="4"/>
  <c r="CG30" i="4"/>
  <c r="CF30" i="4"/>
  <c r="CE30" i="4"/>
  <c r="CG29" i="4"/>
  <c r="CF29" i="4"/>
  <c r="CE29" i="4"/>
  <c r="CG25" i="4"/>
  <c r="CF25" i="4"/>
  <c r="CE25" i="4"/>
  <c r="CG26" i="4"/>
  <c r="CF26" i="4"/>
  <c r="CE26" i="4"/>
  <c r="CG24" i="4"/>
  <c r="CF24" i="4"/>
  <c r="CE24" i="4"/>
  <c r="CG23" i="4"/>
  <c r="CF23" i="4"/>
  <c r="CE23" i="4"/>
  <c r="CG21" i="4"/>
  <c r="CF21" i="4"/>
  <c r="CE21" i="4"/>
  <c r="CB21" i="4" s="1"/>
  <c r="CG20" i="4"/>
  <c r="CF20" i="4"/>
  <c r="CE20" i="4"/>
  <c r="CG17" i="4"/>
  <c r="CG16" i="4" s="1"/>
  <c r="CF17" i="4"/>
  <c r="CF16" i="4" s="1"/>
  <c r="CE17" i="4"/>
  <c r="CB17" i="4" s="1"/>
  <c r="CB16" i="4" s="1"/>
  <c r="CG15" i="4"/>
  <c r="CF15" i="4"/>
  <c r="CE15" i="4"/>
  <c r="CG14" i="4"/>
  <c r="CF14" i="4"/>
  <c r="CE14" i="4"/>
  <c r="CG13" i="4"/>
  <c r="CF13" i="4"/>
  <c r="CE13" i="4"/>
  <c r="CF12" i="4"/>
  <c r="CE12" i="4"/>
  <c r="BX78" i="4"/>
  <c r="BX77" i="4" s="1"/>
  <c r="BX76" i="4"/>
  <c r="BX74" i="4"/>
  <c r="BX73" i="4" s="1"/>
  <c r="BX72" i="4"/>
  <c r="BX69" i="4"/>
  <c r="BX68" i="4"/>
  <c r="BX67" i="4"/>
  <c r="BX66" i="4"/>
  <c r="BX65" i="4"/>
  <c r="BX62" i="4"/>
  <c r="BX59" i="4"/>
  <c r="BX58" i="4" s="1"/>
  <c r="BX57" i="4"/>
  <c r="BX56" i="4" s="1"/>
  <c r="BX55" i="4"/>
  <c r="BX54" i="4" s="1"/>
  <c r="BX52" i="4"/>
  <c r="BX51" i="4"/>
  <c r="BX50" i="4"/>
  <c r="BX48" i="4"/>
  <c r="BX47" i="4"/>
  <c r="BX45" i="4"/>
  <c r="BX44" i="4"/>
  <c r="BX42" i="4"/>
  <c r="BX41" i="4"/>
  <c r="BX40" i="4"/>
  <c r="BX38" i="4"/>
  <c r="BX30" i="4"/>
  <c r="BX29" i="4"/>
  <c r="BX25" i="4"/>
  <c r="BX26" i="4"/>
  <c r="BX24" i="4"/>
  <c r="BX23" i="4"/>
  <c r="BX21" i="4"/>
  <c r="BX20" i="4"/>
  <c r="BX17" i="4"/>
  <c r="BX16" i="4" s="1"/>
  <c r="CG12" i="4"/>
  <c r="BX13" i="4"/>
  <c r="BX14" i="4"/>
  <c r="BX15" i="4"/>
  <c r="BX12" i="4"/>
  <c r="BR12" i="4"/>
  <c r="BR13" i="4"/>
  <c r="BR14" i="4"/>
  <c r="BR15" i="4"/>
  <c r="BR17" i="4"/>
  <c r="BR16" i="4" s="1"/>
  <c r="BR20" i="4"/>
  <c r="BR21" i="4"/>
  <c r="BR23" i="4"/>
  <c r="BR24" i="4"/>
  <c r="BR26" i="4"/>
  <c r="BR25" i="4"/>
  <c r="BR29" i="4"/>
  <c r="BR30" i="4"/>
  <c r="BR38" i="4"/>
  <c r="BR37" i="4" s="1"/>
  <c r="BR40" i="4"/>
  <c r="BR41" i="4"/>
  <c r="BR42" i="4"/>
  <c r="BR44" i="4"/>
  <c r="BR45" i="4"/>
  <c r="BR47" i="4"/>
  <c r="BR48" i="4"/>
  <c r="BR51" i="4"/>
  <c r="BR50" i="4"/>
  <c r="BR52" i="4"/>
  <c r="BR55" i="4"/>
  <c r="BR57" i="4"/>
  <c r="BR59" i="4"/>
  <c r="BR58" i="4" s="1"/>
  <c r="BR62" i="4"/>
  <c r="BR65" i="4"/>
  <c r="BR66" i="4"/>
  <c r="BR67" i="4"/>
  <c r="BR68" i="4"/>
  <c r="BR69" i="4"/>
  <c r="BR72" i="4"/>
  <c r="BR74" i="4"/>
  <c r="BR73" i="4" s="1"/>
  <c r="BR76" i="4"/>
  <c r="BR78" i="4"/>
  <c r="BO78" i="4"/>
  <c r="BO77" i="4" s="1"/>
  <c r="BO76" i="4"/>
  <c r="BO75" i="4" s="1"/>
  <c r="BO74" i="4"/>
  <c r="BO73" i="4" s="1"/>
  <c r="BO72" i="4"/>
  <c r="BO71" i="4" s="1"/>
  <c r="BO69" i="4"/>
  <c r="BO68" i="4"/>
  <c r="BO67" i="4"/>
  <c r="BO66" i="4"/>
  <c r="BO65" i="4"/>
  <c r="BO62" i="4"/>
  <c r="BO61" i="4" s="1"/>
  <c r="BO59" i="4"/>
  <c r="BO57" i="4"/>
  <c r="BO56" i="4" s="1"/>
  <c r="BO55" i="4"/>
  <c r="BO54" i="4" s="1"/>
  <c r="BO52" i="4"/>
  <c r="BO51" i="4"/>
  <c r="BO50" i="4"/>
  <c r="BO48" i="4"/>
  <c r="BO47" i="4"/>
  <c r="BO45" i="4"/>
  <c r="BO44" i="4"/>
  <c r="BO42" i="4"/>
  <c r="BO41" i="4"/>
  <c r="BO40" i="4"/>
  <c r="BO38" i="4"/>
  <c r="BO37" i="4" s="1"/>
  <c r="BO30" i="4"/>
  <c r="BO29" i="4"/>
  <c r="BO25" i="4"/>
  <c r="BO26" i="4"/>
  <c r="BO24" i="4"/>
  <c r="BO23" i="4"/>
  <c r="BO21" i="4"/>
  <c r="BO20" i="4"/>
  <c r="BO17" i="4"/>
  <c r="BO15" i="4"/>
  <c r="BO14" i="4"/>
  <c r="BO13" i="4"/>
  <c r="BO12" i="4"/>
  <c r="BL12" i="4"/>
  <c r="BK12" i="4"/>
  <c r="BJ12" i="4"/>
  <c r="BL13" i="4"/>
  <c r="BK13" i="4"/>
  <c r="BJ13" i="4"/>
  <c r="BG13" i="4" s="1"/>
  <c r="BL14" i="4"/>
  <c r="BK14" i="4"/>
  <c r="BJ14" i="4"/>
  <c r="BL15" i="4"/>
  <c r="BK15" i="4"/>
  <c r="BJ15" i="4"/>
  <c r="BL17" i="4"/>
  <c r="BL16" i="4" s="1"/>
  <c r="BK17" i="4"/>
  <c r="BK16" i="4" s="1"/>
  <c r="BJ17" i="4"/>
  <c r="BL20" i="4"/>
  <c r="BK20" i="4"/>
  <c r="BJ20" i="4"/>
  <c r="BL21" i="4"/>
  <c r="BK21" i="4"/>
  <c r="BJ21" i="4"/>
  <c r="BL23" i="4"/>
  <c r="BK23" i="4"/>
  <c r="BJ23" i="4"/>
  <c r="BL24" i="4"/>
  <c r="BK24" i="4"/>
  <c r="BJ24" i="4"/>
  <c r="BL26" i="4"/>
  <c r="BK26" i="4"/>
  <c r="BJ26" i="4"/>
  <c r="BG26" i="4" s="1"/>
  <c r="BL25" i="4"/>
  <c r="BK25" i="4"/>
  <c r="BJ25" i="4"/>
  <c r="BL29" i="4"/>
  <c r="BK29" i="4"/>
  <c r="BJ29" i="4"/>
  <c r="BL30" i="4"/>
  <c r="BK30" i="4"/>
  <c r="BJ30" i="4"/>
  <c r="BK33" i="4"/>
  <c r="BJ33" i="4"/>
  <c r="BK34" i="4"/>
  <c r="BJ34" i="4"/>
  <c r="BL38" i="4"/>
  <c r="BL37" i="4" s="1"/>
  <c r="BK38" i="4"/>
  <c r="BJ38" i="4"/>
  <c r="BL40" i="4"/>
  <c r="BK40" i="4"/>
  <c r="BJ40" i="4"/>
  <c r="BL41" i="4"/>
  <c r="BK41" i="4"/>
  <c r="BJ41" i="4"/>
  <c r="BG41" i="4" s="1"/>
  <c r="BL42" i="4"/>
  <c r="BK42" i="4"/>
  <c r="BJ42" i="4"/>
  <c r="BL44" i="4"/>
  <c r="BK44" i="4"/>
  <c r="BJ44" i="4"/>
  <c r="BL45" i="4"/>
  <c r="BK45" i="4"/>
  <c r="BJ45" i="4"/>
  <c r="BL47" i="4"/>
  <c r="BK47" i="4"/>
  <c r="BJ47" i="4"/>
  <c r="BG47" i="4" s="1"/>
  <c r="BL48" i="4"/>
  <c r="BK48" i="4"/>
  <c r="BJ48" i="4"/>
  <c r="BL50" i="4"/>
  <c r="BK50" i="4"/>
  <c r="BJ50" i="4"/>
  <c r="BL51" i="4"/>
  <c r="BK51" i="4"/>
  <c r="BJ51" i="4"/>
  <c r="BL52" i="4"/>
  <c r="BK52" i="4"/>
  <c r="BJ52" i="4"/>
  <c r="BG52" i="4" s="1"/>
  <c r="BL55" i="4"/>
  <c r="BL54" i="4" s="1"/>
  <c r="BK55" i="4"/>
  <c r="BJ55" i="4"/>
  <c r="BJ54" i="4" s="1"/>
  <c r="BL57" i="4"/>
  <c r="BL56" i="4" s="1"/>
  <c r="BK57" i="4"/>
  <c r="BK56" i="4" s="1"/>
  <c r="BJ57" i="4"/>
  <c r="BJ56" i="4" s="1"/>
  <c r="BL59" i="4"/>
  <c r="BK59" i="4"/>
  <c r="BH59" i="4" s="1"/>
  <c r="BJ59" i="4"/>
  <c r="BL62" i="4"/>
  <c r="BK62" i="4"/>
  <c r="BJ62" i="4"/>
  <c r="BJ61" i="4" s="1"/>
  <c r="BL66" i="4"/>
  <c r="BK66" i="4"/>
  <c r="BJ66" i="4"/>
  <c r="BL69" i="4"/>
  <c r="BK69" i="4"/>
  <c r="BJ69" i="4"/>
  <c r="BG69" i="4" s="1"/>
  <c r="BU69" i="4" s="1"/>
  <c r="BL68" i="4"/>
  <c r="BK68" i="4"/>
  <c r="BH68" i="4" s="1"/>
  <c r="BJ68" i="4"/>
  <c r="BL67" i="4"/>
  <c r="BK67" i="4"/>
  <c r="BJ67" i="4"/>
  <c r="BG67" i="4" s="1"/>
  <c r="BL65" i="4"/>
  <c r="BK65" i="4"/>
  <c r="BH65" i="4" s="1"/>
  <c r="BJ65" i="4"/>
  <c r="BL72" i="4"/>
  <c r="BK72" i="4"/>
  <c r="BJ72" i="4"/>
  <c r="BJ71" i="4" s="1"/>
  <c r="BL74" i="4"/>
  <c r="BL73" i="4" s="1"/>
  <c r="BK74" i="4"/>
  <c r="BJ74" i="4"/>
  <c r="BJ73" i="4" s="1"/>
  <c r="BL76" i="4"/>
  <c r="BL75" i="4" s="1"/>
  <c r="BK76" i="4"/>
  <c r="BJ76" i="4"/>
  <c r="BJ75" i="4" s="1"/>
  <c r="BL78" i="4"/>
  <c r="BL77" i="4" s="1"/>
  <c r="BK78" i="4"/>
  <c r="BK77" i="4" s="1"/>
  <c r="BJ78" i="4"/>
  <c r="BG78" i="4" s="1"/>
  <c r="BU78" i="4" s="1"/>
  <c r="BC78" i="4"/>
  <c r="BC77" i="4" s="1"/>
  <c r="BC76" i="4"/>
  <c r="BC75" i="4" s="1"/>
  <c r="BC74" i="4"/>
  <c r="BC72" i="4"/>
  <c r="BC71" i="4" s="1"/>
  <c r="BC69" i="4"/>
  <c r="BC68" i="4"/>
  <c r="BC67" i="4"/>
  <c r="BC66" i="4"/>
  <c r="BC65" i="4"/>
  <c r="BC62" i="4"/>
  <c r="BC61" i="4" s="1"/>
  <c r="BC59" i="4"/>
  <c r="BC57" i="4"/>
  <c r="BC56" i="4" s="1"/>
  <c r="BC55" i="4"/>
  <c r="BC52" i="4"/>
  <c r="BC51" i="4"/>
  <c r="BC50" i="4"/>
  <c r="BC48" i="4"/>
  <c r="BC47" i="4"/>
  <c r="BC45" i="4"/>
  <c r="BC44" i="4"/>
  <c r="BC42" i="4"/>
  <c r="BC41" i="4"/>
  <c r="BC40" i="4"/>
  <c r="BC38" i="4"/>
  <c r="BC37" i="4" s="1"/>
  <c r="BC30" i="4"/>
  <c r="BC29" i="4"/>
  <c r="BC25" i="4"/>
  <c r="BC26" i="4"/>
  <c r="BC24" i="4"/>
  <c r="BC23" i="4"/>
  <c r="BC21" i="4"/>
  <c r="BC20" i="4"/>
  <c r="BC17" i="4"/>
  <c r="BC15" i="4"/>
  <c r="BC14" i="4"/>
  <c r="BC13" i="4"/>
  <c r="BC12" i="4"/>
  <c r="AW78" i="4"/>
  <c r="AW76" i="4"/>
  <c r="AW75" i="4" s="1"/>
  <c r="AW74" i="4"/>
  <c r="AW73" i="4" s="1"/>
  <c r="AW72" i="4"/>
  <c r="AW69" i="4"/>
  <c r="AW68" i="4"/>
  <c r="AW67" i="4"/>
  <c r="AW66" i="4"/>
  <c r="AW65" i="4"/>
  <c r="AW62" i="4"/>
  <c r="AW61" i="4" s="1"/>
  <c r="AW59" i="4"/>
  <c r="AW58" i="4" s="1"/>
  <c r="AW57" i="4"/>
  <c r="AW55" i="4"/>
  <c r="AW54" i="4" s="1"/>
  <c r="AW52" i="4"/>
  <c r="AW51" i="4"/>
  <c r="AW50" i="4"/>
  <c r="AT78" i="4"/>
  <c r="AT76" i="4"/>
  <c r="AT75" i="4" s="1"/>
  <c r="AT74" i="4"/>
  <c r="AT73" i="4" s="1"/>
  <c r="AT72" i="4"/>
  <c r="AT69" i="4"/>
  <c r="AT68" i="4"/>
  <c r="AT67" i="4"/>
  <c r="AT66" i="4"/>
  <c r="AT65" i="4"/>
  <c r="AT62" i="4"/>
  <c r="AT61" i="4" s="1"/>
  <c r="AT59" i="4"/>
  <c r="AT58" i="4" s="1"/>
  <c r="AT57" i="4"/>
  <c r="AT55" i="4"/>
  <c r="AT54" i="4" s="1"/>
  <c r="AT52" i="4"/>
  <c r="AT51" i="4"/>
  <c r="AT50" i="4"/>
  <c r="AT48" i="4"/>
  <c r="AT47" i="4"/>
  <c r="AT45" i="4"/>
  <c r="AT44" i="4"/>
  <c r="AQ45" i="4"/>
  <c r="AP45" i="4"/>
  <c r="AO45" i="4"/>
  <c r="AL45" i="4" s="1"/>
  <c r="AO44" i="4"/>
  <c r="AP44" i="4"/>
  <c r="AQ44" i="4"/>
  <c r="AQ47" i="4"/>
  <c r="AP47" i="4"/>
  <c r="AO47" i="4"/>
  <c r="AQ48" i="4"/>
  <c r="AP48" i="4"/>
  <c r="AO48" i="4"/>
  <c r="AQ51" i="4"/>
  <c r="AP51" i="4"/>
  <c r="AO51" i="4"/>
  <c r="AQ50" i="4"/>
  <c r="AP50" i="4"/>
  <c r="AO50" i="4"/>
  <c r="AQ52" i="4"/>
  <c r="AP52" i="4"/>
  <c r="AO52" i="4"/>
  <c r="AQ55" i="4"/>
  <c r="AP55" i="4"/>
  <c r="AM55" i="4" s="1"/>
  <c r="BA55" i="4" s="1"/>
  <c r="AO55" i="4"/>
  <c r="AQ57" i="4"/>
  <c r="AQ56" i="4" s="1"/>
  <c r="AP57" i="4"/>
  <c r="AO57" i="4"/>
  <c r="AL57" i="4" s="1"/>
  <c r="AQ59" i="4"/>
  <c r="AP59" i="4"/>
  <c r="AP58" i="4" s="1"/>
  <c r="AO59" i="4"/>
  <c r="AO58" i="4" s="1"/>
  <c r="AQ62" i="4"/>
  <c r="AP62" i="4"/>
  <c r="AP61" i="4" s="1"/>
  <c r="AO62" i="4"/>
  <c r="AQ65" i="4"/>
  <c r="AP65" i="4"/>
  <c r="AO65" i="4"/>
  <c r="AL65" i="4" s="1"/>
  <c r="AQ66" i="4"/>
  <c r="AP66" i="4"/>
  <c r="AO66" i="4"/>
  <c r="AQ67" i="4"/>
  <c r="AP67" i="4"/>
  <c r="AO67" i="4"/>
  <c r="AQ68" i="4"/>
  <c r="AP68" i="4"/>
  <c r="AM68" i="4" s="1"/>
  <c r="AO68" i="4"/>
  <c r="AQ69" i="4"/>
  <c r="AP69" i="4"/>
  <c r="AM69" i="4" s="1"/>
  <c r="BA69" i="4" s="1"/>
  <c r="AO69" i="4"/>
  <c r="AQ72" i="4"/>
  <c r="AP72" i="4"/>
  <c r="AP71" i="4" s="1"/>
  <c r="AO72" i="4"/>
  <c r="AL72" i="4" s="1"/>
  <c r="AQ74" i="4"/>
  <c r="AP74" i="4"/>
  <c r="AO74" i="4"/>
  <c r="AQ76" i="4"/>
  <c r="AQ75" i="4" s="1"/>
  <c r="AP76" i="4"/>
  <c r="AP75" i="4" s="1"/>
  <c r="AO76" i="4"/>
  <c r="AO75" i="4" s="1"/>
  <c r="AQ78" i="4"/>
  <c r="AP78" i="4"/>
  <c r="AP77" i="4" s="1"/>
  <c r="AO78" i="4"/>
  <c r="AO77" i="4" s="1"/>
  <c r="AQ42" i="4"/>
  <c r="AP42" i="4"/>
  <c r="AO42" i="4"/>
  <c r="AQ41" i="4"/>
  <c r="AP41" i="4"/>
  <c r="AO41" i="4"/>
  <c r="AL41" i="4" s="1"/>
  <c r="AQ40" i="4"/>
  <c r="AP40" i="4"/>
  <c r="AO40" i="4"/>
  <c r="AQ38" i="4"/>
  <c r="AP38" i="4"/>
  <c r="AP37" i="4" s="1"/>
  <c r="AO38" i="4"/>
  <c r="AL38" i="4" s="1"/>
  <c r="AP34" i="4"/>
  <c r="AO34" i="4"/>
  <c r="AP33" i="4"/>
  <c r="AO33" i="4"/>
  <c r="AQ30" i="4"/>
  <c r="AP30" i="4"/>
  <c r="AO30" i="4"/>
  <c r="AQ29" i="4"/>
  <c r="AP29" i="4"/>
  <c r="AO29" i="4"/>
  <c r="AL29" i="4" s="1"/>
  <c r="AQ25" i="4"/>
  <c r="AP25" i="4"/>
  <c r="AO25" i="4"/>
  <c r="AQ26" i="4"/>
  <c r="AP26" i="4"/>
  <c r="AO26" i="4"/>
  <c r="AL26" i="4" s="1"/>
  <c r="AQ24" i="4"/>
  <c r="AP24" i="4"/>
  <c r="AO24" i="4"/>
  <c r="AQ23" i="4"/>
  <c r="AP23" i="4"/>
  <c r="AO23" i="4"/>
  <c r="AQ21" i="4"/>
  <c r="AP21" i="4"/>
  <c r="AO21" i="4"/>
  <c r="AL21" i="4" s="1"/>
  <c r="AQ20" i="4"/>
  <c r="AP20" i="4"/>
  <c r="AO20" i="4"/>
  <c r="AQ17" i="4"/>
  <c r="AP17" i="4"/>
  <c r="AP16" i="4" s="1"/>
  <c r="AO17" i="4"/>
  <c r="AO16" i="4" s="1"/>
  <c r="AQ15" i="4"/>
  <c r="AP15" i="4"/>
  <c r="AO15" i="4"/>
  <c r="AQ14" i="4"/>
  <c r="AP14" i="4"/>
  <c r="AO14" i="4"/>
  <c r="AL14" i="4" s="1"/>
  <c r="AQ13" i="4"/>
  <c r="AP13" i="4"/>
  <c r="AO13" i="4"/>
  <c r="AP12" i="4"/>
  <c r="AO12" i="4"/>
  <c r="AH78" i="4"/>
  <c r="AH76" i="4"/>
  <c r="AH75" i="4" s="1"/>
  <c r="AH74" i="4"/>
  <c r="AH73" i="4" s="1"/>
  <c r="AH72" i="4"/>
  <c r="AH69" i="4"/>
  <c r="AH68" i="4"/>
  <c r="AH67" i="4"/>
  <c r="AH66" i="4"/>
  <c r="AH65" i="4"/>
  <c r="AH62" i="4"/>
  <c r="AH61" i="4" s="1"/>
  <c r="AH59" i="4"/>
  <c r="AH58" i="4" s="1"/>
  <c r="AH57" i="4"/>
  <c r="AH55" i="4"/>
  <c r="AH54" i="4" s="1"/>
  <c r="AH52" i="4"/>
  <c r="AH51" i="4"/>
  <c r="AH50" i="4"/>
  <c r="AH17" i="4"/>
  <c r="AH20" i="4"/>
  <c r="AH21" i="4"/>
  <c r="AH23" i="4"/>
  <c r="AH24" i="4"/>
  <c r="AH26" i="4"/>
  <c r="AH25" i="4"/>
  <c r="AH29" i="4"/>
  <c r="AH30" i="4"/>
  <c r="AH38" i="4"/>
  <c r="AH40" i="4"/>
  <c r="AH41" i="4"/>
  <c r="AH42" i="4"/>
  <c r="AH44" i="4"/>
  <c r="AH45" i="4"/>
  <c r="AH47" i="4"/>
  <c r="AH48" i="4"/>
  <c r="AT17" i="4"/>
  <c r="AT20" i="4"/>
  <c r="AT21" i="4"/>
  <c r="AT23" i="4"/>
  <c r="AT24" i="4"/>
  <c r="AT26" i="4"/>
  <c r="AT25" i="4"/>
  <c r="AT29" i="4"/>
  <c r="AT30" i="4"/>
  <c r="AT38" i="4"/>
  <c r="AT40" i="4"/>
  <c r="AT41" i="4"/>
  <c r="AT42" i="4"/>
  <c r="AW48" i="4"/>
  <c r="AW47" i="4"/>
  <c r="AW45" i="4"/>
  <c r="AW44" i="4"/>
  <c r="AW42" i="4"/>
  <c r="AW41" i="4"/>
  <c r="AW40" i="4"/>
  <c r="AW38" i="4"/>
  <c r="AW37" i="4" s="1"/>
  <c r="AW30" i="4"/>
  <c r="AW29" i="4"/>
  <c r="AW25" i="4"/>
  <c r="AW26" i="4"/>
  <c r="AW24" i="4"/>
  <c r="AW23" i="4"/>
  <c r="AW21" i="4"/>
  <c r="AW20" i="4"/>
  <c r="AW17" i="4"/>
  <c r="AW16" i="4" s="1"/>
  <c r="AW15" i="4"/>
  <c r="AW14" i="4"/>
  <c r="AW13" i="4"/>
  <c r="AW12" i="4"/>
  <c r="AT15" i="4"/>
  <c r="AT14" i="4"/>
  <c r="AT13" i="4"/>
  <c r="AT12" i="4"/>
  <c r="AQ12" i="4"/>
  <c r="AH13" i="4"/>
  <c r="AH14" i="4"/>
  <c r="AH15" i="4"/>
  <c r="AH12" i="4"/>
  <c r="AB78" i="4"/>
  <c r="AB77" i="4" s="1"/>
  <c r="AB76" i="4"/>
  <c r="AB75" i="4" s="1"/>
  <c r="AB74" i="4"/>
  <c r="AB73" i="4" s="1"/>
  <c r="AB72" i="4"/>
  <c r="AB69" i="4"/>
  <c r="AB68" i="4"/>
  <c r="AB67" i="4"/>
  <c r="AB66" i="4"/>
  <c r="AB65" i="4"/>
  <c r="AB62" i="4"/>
  <c r="AB61" i="4" s="1"/>
  <c r="AB59" i="4"/>
  <c r="AB58" i="4" s="1"/>
  <c r="AB57" i="4"/>
  <c r="AB55" i="4"/>
  <c r="AB54" i="4" s="1"/>
  <c r="AB52" i="4"/>
  <c r="AB51" i="4"/>
  <c r="AB50" i="4"/>
  <c r="AB48" i="4"/>
  <c r="AB47" i="4"/>
  <c r="AB45" i="4"/>
  <c r="AB44" i="4"/>
  <c r="AB42" i="4"/>
  <c r="AB41" i="4"/>
  <c r="AB40" i="4"/>
  <c r="AB38" i="4"/>
  <c r="AB30" i="4"/>
  <c r="AB29" i="4"/>
  <c r="AB25" i="4"/>
  <c r="AB26" i="4"/>
  <c r="AB24" i="4"/>
  <c r="AB23" i="4"/>
  <c r="AB21" i="4"/>
  <c r="AB20" i="4"/>
  <c r="AB17" i="4"/>
  <c r="AB16" i="4" s="1"/>
  <c r="AB15" i="4"/>
  <c r="AB14" i="4"/>
  <c r="AB13" i="4"/>
  <c r="AB12" i="4"/>
  <c r="Y62" i="4"/>
  <c r="Y65" i="4"/>
  <c r="Y66" i="4"/>
  <c r="Y67" i="4"/>
  <c r="Y68" i="4"/>
  <c r="Y69" i="4"/>
  <c r="Y72" i="4"/>
  <c r="Y71" i="4" s="1"/>
  <c r="Y74" i="4"/>
  <c r="Y76" i="4"/>
  <c r="Y78" i="4"/>
  <c r="Y77" i="4" s="1"/>
  <c r="Y59" i="4"/>
  <c r="Y58" i="4" s="1"/>
  <c r="Y57" i="4"/>
  <c r="Y56" i="4" s="1"/>
  <c r="Y55" i="4"/>
  <c r="Y52" i="4"/>
  <c r="Y51" i="4"/>
  <c r="Y50" i="4"/>
  <c r="Y48" i="4"/>
  <c r="Y47" i="4"/>
  <c r="Y45" i="4"/>
  <c r="Y44" i="4"/>
  <c r="Y42" i="4"/>
  <c r="Y41" i="4"/>
  <c r="Y40" i="4"/>
  <c r="Y38" i="4"/>
  <c r="Y30" i="4"/>
  <c r="Y29" i="4"/>
  <c r="Y25" i="4"/>
  <c r="Y26" i="4"/>
  <c r="Y24" i="4"/>
  <c r="Y23" i="4"/>
  <c r="Y21" i="4"/>
  <c r="Y20" i="4"/>
  <c r="Y17" i="4"/>
  <c r="Y16" i="4" s="1"/>
  <c r="Y15" i="4"/>
  <c r="Y14" i="4"/>
  <c r="Y13" i="4"/>
  <c r="Y12" i="4"/>
  <c r="V78" i="4"/>
  <c r="V76" i="4"/>
  <c r="V74" i="4"/>
  <c r="V73" i="4" s="1"/>
  <c r="V72" i="4"/>
  <c r="V71" i="4" s="1"/>
  <c r="V69" i="4"/>
  <c r="V68" i="4"/>
  <c r="V67" i="4"/>
  <c r="V66" i="4"/>
  <c r="V65" i="4"/>
  <c r="V62" i="4"/>
  <c r="V59" i="4"/>
  <c r="V58" i="4" s="1"/>
  <c r="V57" i="4"/>
  <c r="V56" i="4" s="1"/>
  <c r="V55" i="4"/>
  <c r="V54" i="4" s="1"/>
  <c r="V52" i="4"/>
  <c r="V51" i="4"/>
  <c r="V50" i="4"/>
  <c r="V48" i="4"/>
  <c r="V47" i="4"/>
  <c r="V45" i="4"/>
  <c r="V44" i="4"/>
  <c r="V42" i="4"/>
  <c r="V41" i="4"/>
  <c r="V40" i="4"/>
  <c r="V38" i="4"/>
  <c r="V37" i="4" s="1"/>
  <c r="V30" i="4"/>
  <c r="V29" i="4"/>
  <c r="V25" i="4"/>
  <c r="V26" i="4"/>
  <c r="V24" i="4"/>
  <c r="V23" i="4"/>
  <c r="V21" i="4"/>
  <c r="V20" i="4"/>
  <c r="V17" i="4"/>
  <c r="V16" i="4" s="1"/>
  <c r="V15" i="4"/>
  <c r="V14" i="4"/>
  <c r="V13" i="4"/>
  <c r="V12" i="4"/>
  <c r="U78" i="4"/>
  <c r="U76" i="4"/>
  <c r="R76" i="4" s="1"/>
  <c r="R75" i="4" s="1"/>
  <c r="U74" i="4"/>
  <c r="R74" i="4" s="1"/>
  <c r="R73" i="4" s="1"/>
  <c r="U72" i="4"/>
  <c r="U69" i="4"/>
  <c r="R69" i="4" s="1"/>
  <c r="AF69" i="4" s="1"/>
  <c r="U68" i="4"/>
  <c r="R68" i="4" s="1"/>
  <c r="U67" i="4"/>
  <c r="R67" i="4" s="1"/>
  <c r="AF67" i="4" s="1"/>
  <c r="U66" i="4"/>
  <c r="R66" i="4" s="1"/>
  <c r="AF66" i="4" s="1"/>
  <c r="U65" i="4"/>
  <c r="R65" i="4" s="1"/>
  <c r="AF65" i="4" s="1"/>
  <c r="U62" i="4"/>
  <c r="U59" i="4"/>
  <c r="R59" i="4" s="1"/>
  <c r="R58" i="4" s="1"/>
  <c r="U57" i="4"/>
  <c r="U55" i="4"/>
  <c r="U52" i="4"/>
  <c r="R52" i="4" s="1"/>
  <c r="AF52" i="4" s="1"/>
  <c r="U51" i="4"/>
  <c r="R51" i="4" s="1"/>
  <c r="AF51" i="4" s="1"/>
  <c r="U50" i="4"/>
  <c r="U48" i="4"/>
  <c r="R48" i="4" s="1"/>
  <c r="AF48" i="4" s="1"/>
  <c r="U47" i="4"/>
  <c r="R47" i="4" s="1"/>
  <c r="U45" i="4"/>
  <c r="R45" i="4" s="1"/>
  <c r="AF45" i="4" s="1"/>
  <c r="U44" i="4"/>
  <c r="R44" i="4" s="1"/>
  <c r="U42" i="4"/>
  <c r="R42" i="4" s="1"/>
  <c r="AF42" i="4" s="1"/>
  <c r="U41" i="4"/>
  <c r="R41" i="4" s="1"/>
  <c r="AF41" i="4" s="1"/>
  <c r="U40" i="4"/>
  <c r="R40" i="4" s="1"/>
  <c r="U38" i="4"/>
  <c r="U34" i="4"/>
  <c r="U33" i="4"/>
  <c r="R33" i="4" s="1"/>
  <c r="AF33" i="4" s="1"/>
  <c r="U30" i="4"/>
  <c r="R30" i="4" s="1"/>
  <c r="AF30" i="4" s="1"/>
  <c r="U29" i="4"/>
  <c r="R29" i="4" s="1"/>
  <c r="U25" i="4"/>
  <c r="R25" i="4" s="1"/>
  <c r="AF25" i="4" s="1"/>
  <c r="U26" i="4"/>
  <c r="R26" i="4" s="1"/>
  <c r="AF26" i="4" s="1"/>
  <c r="U24" i="4"/>
  <c r="R24" i="4" s="1"/>
  <c r="AF24" i="4" s="1"/>
  <c r="U23" i="4"/>
  <c r="U21" i="4"/>
  <c r="R21" i="4" s="1"/>
  <c r="AF21" i="4" s="1"/>
  <c r="U20" i="4"/>
  <c r="R20" i="4" s="1"/>
  <c r="U17" i="4"/>
  <c r="R17" i="4" s="1"/>
  <c r="R16" i="4" s="1"/>
  <c r="U13" i="4"/>
  <c r="R13" i="4" s="1"/>
  <c r="AF13" i="4" s="1"/>
  <c r="U14" i="4"/>
  <c r="R14" i="4" s="1"/>
  <c r="AF14" i="4" s="1"/>
  <c r="U15" i="4"/>
  <c r="R15" i="4" s="1"/>
  <c r="AF15" i="4" s="1"/>
  <c r="U12" i="4"/>
  <c r="R12" i="4" s="1"/>
  <c r="AF12" i="4" s="1"/>
  <c r="T76" i="4"/>
  <c r="T74" i="4"/>
  <c r="T72" i="4"/>
  <c r="Q72" i="4" s="1"/>
  <c r="Q71" i="4" s="1"/>
  <c r="T69" i="4"/>
  <c r="Q69" i="4" s="1"/>
  <c r="AE69" i="4" s="1"/>
  <c r="T68" i="4"/>
  <c r="Q68" i="4" s="1"/>
  <c r="T67" i="4"/>
  <c r="T66" i="4"/>
  <c r="Q66" i="4" s="1"/>
  <c r="AE66" i="4" s="1"/>
  <c r="T65" i="4"/>
  <c r="Q65" i="4" s="1"/>
  <c r="AE65" i="4" s="1"/>
  <c r="T62" i="4"/>
  <c r="T78" i="4"/>
  <c r="Q78" i="4" s="1"/>
  <c r="Q77" i="4" s="1"/>
  <c r="T59" i="4"/>
  <c r="Q59" i="4" s="1"/>
  <c r="Q58" i="4" s="1"/>
  <c r="T57" i="4"/>
  <c r="T55" i="4"/>
  <c r="T52" i="4"/>
  <c r="Q52" i="4" s="1"/>
  <c r="AE52" i="4" s="1"/>
  <c r="T51" i="4"/>
  <c r="Q51" i="4" s="1"/>
  <c r="AE51" i="4" s="1"/>
  <c r="T50" i="4"/>
  <c r="T48" i="4"/>
  <c r="Q48" i="4" s="1"/>
  <c r="AE48" i="4" s="1"/>
  <c r="T47" i="4"/>
  <c r="Q47" i="4" s="1"/>
  <c r="T45" i="4"/>
  <c r="Q45" i="4" s="1"/>
  <c r="AE45" i="4" s="1"/>
  <c r="T44" i="4"/>
  <c r="Q44" i="4" s="1"/>
  <c r="AE44" i="4" s="1"/>
  <c r="T42" i="4"/>
  <c r="Q42" i="4" s="1"/>
  <c r="AE42" i="4" s="1"/>
  <c r="T41" i="4"/>
  <c r="Q41" i="4" s="1"/>
  <c r="T40" i="4"/>
  <c r="Q40" i="4" s="1"/>
  <c r="T38" i="4"/>
  <c r="Q38" i="4" s="1"/>
  <c r="Q37" i="4" s="1"/>
  <c r="T34" i="4"/>
  <c r="T33" i="4"/>
  <c r="Q33" i="4" s="1"/>
  <c r="AE33" i="4" s="1"/>
  <c r="T30" i="4"/>
  <c r="Q30" i="4" s="1"/>
  <c r="AE30" i="4" s="1"/>
  <c r="T29" i="4"/>
  <c r="Q29" i="4" s="1"/>
  <c r="T25" i="4"/>
  <c r="Q25" i="4" s="1"/>
  <c r="AE25" i="4" s="1"/>
  <c r="T26" i="4"/>
  <c r="Q26" i="4" s="1"/>
  <c r="AE26" i="4" s="1"/>
  <c r="T24" i="4"/>
  <c r="Q24" i="4" s="1"/>
  <c r="AE24" i="4" s="1"/>
  <c r="T23" i="4"/>
  <c r="T21" i="4"/>
  <c r="Q21" i="4" s="1"/>
  <c r="AE21" i="4" s="1"/>
  <c r="T20" i="4"/>
  <c r="Q20" i="4" s="1"/>
  <c r="T17" i="4"/>
  <c r="Q17" i="4" s="1"/>
  <c r="Q16" i="4" s="1"/>
  <c r="T15" i="4"/>
  <c r="Q15" i="4" s="1"/>
  <c r="AE15" i="4" s="1"/>
  <c r="T14" i="4"/>
  <c r="Q14" i="4" s="1"/>
  <c r="AE14" i="4" s="1"/>
  <c r="T13" i="4"/>
  <c r="Q13" i="4" s="1"/>
  <c r="AE13" i="4" s="1"/>
  <c r="T12" i="4"/>
  <c r="Q12" i="4" s="1"/>
  <c r="M78" i="4"/>
  <c r="M77" i="4" s="1"/>
  <c r="M76" i="4"/>
  <c r="M74" i="4"/>
  <c r="M73" i="4" s="1"/>
  <c r="M72" i="4"/>
  <c r="M69" i="4"/>
  <c r="M68" i="4"/>
  <c r="M67" i="4"/>
  <c r="M66" i="4"/>
  <c r="M65" i="4"/>
  <c r="M62" i="4"/>
  <c r="M59" i="4"/>
  <c r="M58" i="4" s="1"/>
  <c r="M57" i="4"/>
  <c r="M55" i="4"/>
  <c r="M52" i="4"/>
  <c r="M51" i="4"/>
  <c r="M50" i="4"/>
  <c r="M48" i="4"/>
  <c r="M47" i="4"/>
  <c r="M45" i="4"/>
  <c r="M44" i="4"/>
  <c r="M42" i="4"/>
  <c r="M41" i="4"/>
  <c r="M40" i="4"/>
  <c r="M38" i="4"/>
  <c r="M34" i="4"/>
  <c r="M33" i="4"/>
  <c r="M30" i="4"/>
  <c r="M29" i="4"/>
  <c r="M25" i="4"/>
  <c r="M26" i="4"/>
  <c r="M24" i="4"/>
  <c r="M23" i="4"/>
  <c r="M21" i="4"/>
  <c r="M20" i="4"/>
  <c r="L77" i="4"/>
  <c r="N77" i="4"/>
  <c r="O77" i="4"/>
  <c r="W77" i="4"/>
  <c r="X77" i="4"/>
  <c r="Z77" i="4"/>
  <c r="AA77" i="4"/>
  <c r="AC77" i="4"/>
  <c r="AD77" i="4"/>
  <c r="AG77" i="4"/>
  <c r="AI77" i="4"/>
  <c r="AJ77" i="4"/>
  <c r="AR77" i="4"/>
  <c r="AS77" i="4"/>
  <c r="AU77" i="4"/>
  <c r="AV77" i="4"/>
  <c r="AX77" i="4"/>
  <c r="AY77" i="4"/>
  <c r="BB77" i="4"/>
  <c r="BD77" i="4"/>
  <c r="BE77" i="4"/>
  <c r="BM77" i="4"/>
  <c r="BN77" i="4"/>
  <c r="BP77" i="4"/>
  <c r="BQ77" i="4"/>
  <c r="BS77" i="4"/>
  <c r="BT77" i="4"/>
  <c r="BW77" i="4"/>
  <c r="BY77" i="4"/>
  <c r="BZ77" i="4"/>
  <c r="CG77" i="4"/>
  <c r="CH77" i="4"/>
  <c r="CI77" i="4"/>
  <c r="CK77" i="4"/>
  <c r="CL77" i="4"/>
  <c r="CN77" i="4"/>
  <c r="CO77" i="4"/>
  <c r="CR77" i="4"/>
  <c r="L75" i="4"/>
  <c r="N75" i="4"/>
  <c r="O75" i="4"/>
  <c r="W75" i="4"/>
  <c r="X75" i="4"/>
  <c r="Z75" i="4"/>
  <c r="AA75" i="4"/>
  <c r="AC75" i="4"/>
  <c r="AD75" i="4"/>
  <c r="AG75" i="4"/>
  <c r="AI75" i="4"/>
  <c r="AJ75" i="4"/>
  <c r="AR75" i="4"/>
  <c r="AS75" i="4"/>
  <c r="AU75" i="4"/>
  <c r="AV75" i="4"/>
  <c r="AX75" i="4"/>
  <c r="AY75" i="4"/>
  <c r="BB75" i="4"/>
  <c r="BD75" i="4"/>
  <c r="BE75" i="4"/>
  <c r="BM75" i="4"/>
  <c r="BN75" i="4"/>
  <c r="BP75" i="4"/>
  <c r="BQ75" i="4"/>
  <c r="BR75" i="4"/>
  <c r="BS75" i="4"/>
  <c r="BT75" i="4"/>
  <c r="BW75" i="4"/>
  <c r="BY75" i="4"/>
  <c r="BZ75" i="4"/>
  <c r="CH75" i="4"/>
  <c r="CI75" i="4"/>
  <c r="CK75" i="4"/>
  <c r="CL75" i="4"/>
  <c r="CM75" i="4"/>
  <c r="CN75" i="4"/>
  <c r="CO75" i="4"/>
  <c r="CR75" i="4"/>
  <c r="L73" i="4"/>
  <c r="N73" i="4"/>
  <c r="O73" i="4"/>
  <c r="W73" i="4"/>
  <c r="X73" i="4"/>
  <c r="Z73" i="4"/>
  <c r="AA73" i="4"/>
  <c r="AC73" i="4"/>
  <c r="AD73" i="4"/>
  <c r="AG73" i="4"/>
  <c r="AI73" i="4"/>
  <c r="AJ73" i="4"/>
  <c r="AR73" i="4"/>
  <c r="AS73" i="4"/>
  <c r="AU73" i="4"/>
  <c r="AV73" i="4"/>
  <c r="AX73" i="4"/>
  <c r="AY73" i="4"/>
  <c r="BB73" i="4"/>
  <c r="BD73" i="4"/>
  <c r="BE73" i="4"/>
  <c r="BM73" i="4"/>
  <c r="BN73" i="4"/>
  <c r="BP73" i="4"/>
  <c r="BQ73" i="4"/>
  <c r="BS73" i="4"/>
  <c r="BT73" i="4"/>
  <c r="BW73" i="4"/>
  <c r="BY73" i="4"/>
  <c r="BZ73" i="4"/>
  <c r="CH73" i="4"/>
  <c r="CI73" i="4"/>
  <c r="CK73" i="4"/>
  <c r="CL73" i="4"/>
  <c r="CN73" i="4"/>
  <c r="CO73" i="4"/>
  <c r="CR73" i="4"/>
  <c r="L71" i="4"/>
  <c r="N71" i="4"/>
  <c r="O71" i="4"/>
  <c r="W71" i="4"/>
  <c r="X71" i="4"/>
  <c r="Z71" i="4"/>
  <c r="AA71" i="4"/>
  <c r="AC71" i="4"/>
  <c r="AD71" i="4"/>
  <c r="AG71" i="4"/>
  <c r="AI71" i="4"/>
  <c r="AJ71" i="4"/>
  <c r="AR71" i="4"/>
  <c r="AS71" i="4"/>
  <c r="AU71" i="4"/>
  <c r="AV71" i="4"/>
  <c r="AX71" i="4"/>
  <c r="AY71" i="4"/>
  <c r="BB71" i="4"/>
  <c r="BD71" i="4"/>
  <c r="BE71" i="4"/>
  <c r="BM71" i="4"/>
  <c r="BN71" i="4"/>
  <c r="BP71" i="4"/>
  <c r="BQ71" i="4"/>
  <c r="BS71" i="4"/>
  <c r="BT71" i="4"/>
  <c r="BW71" i="4"/>
  <c r="BY71" i="4"/>
  <c r="BZ71" i="4"/>
  <c r="CE71" i="4"/>
  <c r="CH71" i="4"/>
  <c r="CI71" i="4"/>
  <c r="CK71" i="4"/>
  <c r="CL71" i="4"/>
  <c r="CN71" i="4"/>
  <c r="CO71" i="4"/>
  <c r="CR71" i="4"/>
  <c r="L64" i="4"/>
  <c r="N64" i="4"/>
  <c r="O64" i="4"/>
  <c r="W64" i="4"/>
  <c r="X64" i="4"/>
  <c r="Z64" i="4"/>
  <c r="AA64" i="4"/>
  <c r="AC64" i="4"/>
  <c r="AD64" i="4"/>
  <c r="AG64" i="4"/>
  <c r="AI64" i="4"/>
  <c r="AJ64" i="4"/>
  <c r="AR64" i="4"/>
  <c r="AS64" i="4"/>
  <c r="AU64" i="4"/>
  <c r="AV64" i="4"/>
  <c r="AX64" i="4"/>
  <c r="AY64" i="4"/>
  <c r="BB64" i="4"/>
  <c r="BD64" i="4"/>
  <c r="BE64" i="4"/>
  <c r="BM64" i="4"/>
  <c r="BN64" i="4"/>
  <c r="BP64" i="4"/>
  <c r="BQ64" i="4"/>
  <c r="BS64" i="4"/>
  <c r="BT64" i="4"/>
  <c r="BW64" i="4"/>
  <c r="BY64" i="4"/>
  <c r="BZ64" i="4"/>
  <c r="CH64" i="4"/>
  <c r="CI64" i="4"/>
  <c r="CK64" i="4"/>
  <c r="CL64" i="4"/>
  <c r="CN64" i="4"/>
  <c r="CO64" i="4"/>
  <c r="CR64" i="4"/>
  <c r="L61" i="4"/>
  <c r="N61" i="4"/>
  <c r="O61" i="4"/>
  <c r="W61" i="4"/>
  <c r="X61" i="4"/>
  <c r="Z61" i="4"/>
  <c r="AA61" i="4"/>
  <c r="AC61" i="4"/>
  <c r="AD61" i="4"/>
  <c r="AG61" i="4"/>
  <c r="AI61" i="4"/>
  <c r="AJ61" i="4"/>
  <c r="AR61" i="4"/>
  <c r="AS61" i="4"/>
  <c r="AU61" i="4"/>
  <c r="AV61" i="4"/>
  <c r="AX61" i="4"/>
  <c r="AY61" i="4"/>
  <c r="BB61" i="4"/>
  <c r="BD61" i="4"/>
  <c r="BE61" i="4"/>
  <c r="BL61" i="4"/>
  <c r="BM61" i="4"/>
  <c r="BN61" i="4"/>
  <c r="BP61" i="4"/>
  <c r="BQ61" i="4"/>
  <c r="BR61" i="4"/>
  <c r="BS61" i="4"/>
  <c r="BT61" i="4"/>
  <c r="BW61" i="4"/>
  <c r="BY61" i="4"/>
  <c r="BZ61" i="4"/>
  <c r="CH61" i="4"/>
  <c r="CI61" i="4"/>
  <c r="CK61" i="4"/>
  <c r="CL61" i="4"/>
  <c r="CM61" i="4"/>
  <c r="CN61" i="4"/>
  <c r="CO61" i="4"/>
  <c r="CR61" i="4"/>
  <c r="L58" i="4"/>
  <c r="N58" i="4"/>
  <c r="O58" i="4"/>
  <c r="W58" i="4"/>
  <c r="X58" i="4"/>
  <c r="Z58" i="4"/>
  <c r="AA58" i="4"/>
  <c r="AC58" i="4"/>
  <c r="AD58" i="4"/>
  <c r="AG58" i="4"/>
  <c r="AI58" i="4"/>
  <c r="AJ58" i="4"/>
  <c r="AR58" i="4"/>
  <c r="AS58" i="4"/>
  <c r="AU58" i="4"/>
  <c r="AV58" i="4"/>
  <c r="AX58" i="4"/>
  <c r="AY58" i="4"/>
  <c r="BB58" i="4"/>
  <c r="BD58" i="4"/>
  <c r="BE58" i="4"/>
  <c r="BM58" i="4"/>
  <c r="BN58" i="4"/>
  <c r="BP58" i="4"/>
  <c r="BQ58" i="4"/>
  <c r="BS58" i="4"/>
  <c r="BT58" i="4"/>
  <c r="BW58" i="4"/>
  <c r="BY58" i="4"/>
  <c r="BZ58" i="4"/>
  <c r="CE58" i="4"/>
  <c r="CH58" i="4"/>
  <c r="CI58" i="4"/>
  <c r="CK58" i="4"/>
  <c r="CL58" i="4"/>
  <c r="CN58" i="4"/>
  <c r="CO58" i="4"/>
  <c r="CR58" i="4"/>
  <c r="L56" i="4"/>
  <c r="N56" i="4"/>
  <c r="O56" i="4"/>
  <c r="W56" i="4"/>
  <c r="X56" i="4"/>
  <c r="Z56" i="4"/>
  <c r="AA56" i="4"/>
  <c r="AC56" i="4"/>
  <c r="AD56" i="4"/>
  <c r="AG56" i="4"/>
  <c r="AI56" i="4"/>
  <c r="AJ56" i="4"/>
  <c r="AP56" i="4"/>
  <c r="AR56" i="4"/>
  <c r="AS56" i="4"/>
  <c r="AU56" i="4"/>
  <c r="AV56" i="4"/>
  <c r="AX56" i="4"/>
  <c r="AY56" i="4"/>
  <c r="BB56" i="4"/>
  <c r="BD56" i="4"/>
  <c r="BE56" i="4"/>
  <c r="BM56" i="4"/>
  <c r="BN56" i="4"/>
  <c r="BP56" i="4"/>
  <c r="BQ56" i="4"/>
  <c r="BS56" i="4"/>
  <c r="BT56" i="4"/>
  <c r="BW56" i="4"/>
  <c r="BY56" i="4"/>
  <c r="BZ56" i="4"/>
  <c r="CE56" i="4"/>
  <c r="CG56" i="4"/>
  <c r="CH56" i="4"/>
  <c r="CI56" i="4"/>
  <c r="CK56" i="4"/>
  <c r="CL56" i="4"/>
  <c r="CN56" i="4"/>
  <c r="CO56" i="4"/>
  <c r="CR56" i="4"/>
  <c r="L54" i="4"/>
  <c r="N54" i="4"/>
  <c r="O54" i="4"/>
  <c r="W54" i="4"/>
  <c r="X54" i="4"/>
  <c r="Z54" i="4"/>
  <c r="AA54" i="4"/>
  <c r="AC54" i="4"/>
  <c r="AD54" i="4"/>
  <c r="AG54" i="4"/>
  <c r="AI54" i="4"/>
  <c r="AJ54" i="4"/>
  <c r="AR54" i="4"/>
  <c r="AS54" i="4"/>
  <c r="AU54" i="4"/>
  <c r="AV54" i="4"/>
  <c r="AX54" i="4"/>
  <c r="AY54" i="4"/>
  <c r="BB54" i="4"/>
  <c r="BD54" i="4"/>
  <c r="BE54" i="4"/>
  <c r="BM54" i="4"/>
  <c r="BN54" i="4"/>
  <c r="BP54" i="4"/>
  <c r="BQ54" i="4"/>
  <c r="BS54" i="4"/>
  <c r="BT54" i="4"/>
  <c r="BW54" i="4"/>
  <c r="BY54" i="4"/>
  <c r="BZ54" i="4"/>
  <c r="CH54" i="4"/>
  <c r="CI54" i="4"/>
  <c r="CK54" i="4"/>
  <c r="CL54" i="4"/>
  <c r="CN54" i="4"/>
  <c r="CO54" i="4"/>
  <c r="CR54" i="4"/>
  <c r="L46" i="4"/>
  <c r="N46" i="4"/>
  <c r="O46" i="4"/>
  <c r="W46" i="4"/>
  <c r="X46" i="4"/>
  <c r="Z46" i="4"/>
  <c r="AA46" i="4"/>
  <c r="AC46" i="4"/>
  <c r="AD46" i="4"/>
  <c r="AG46" i="4"/>
  <c r="AI46" i="4"/>
  <c r="AJ46" i="4"/>
  <c r="AR46" i="4"/>
  <c r="AS46" i="4"/>
  <c r="AU46" i="4"/>
  <c r="AV46" i="4"/>
  <c r="AX46" i="4"/>
  <c r="AY46" i="4"/>
  <c r="BB46" i="4"/>
  <c r="BD46" i="4"/>
  <c r="BE46" i="4"/>
  <c r="BM46" i="4"/>
  <c r="BN46" i="4"/>
  <c r="BP46" i="4"/>
  <c r="BQ46" i="4"/>
  <c r="BS46" i="4"/>
  <c r="BT46" i="4"/>
  <c r="BW46" i="4"/>
  <c r="BY46" i="4"/>
  <c r="BZ46" i="4"/>
  <c r="CH46" i="4"/>
  <c r="CI46" i="4"/>
  <c r="CK46" i="4"/>
  <c r="CL46" i="4"/>
  <c r="CN46" i="4"/>
  <c r="CO46" i="4"/>
  <c r="CR46" i="4"/>
  <c r="L43" i="4"/>
  <c r="N43" i="4"/>
  <c r="O43" i="4"/>
  <c r="W43" i="4"/>
  <c r="X43" i="4"/>
  <c r="Z43" i="4"/>
  <c r="AA43" i="4"/>
  <c r="AC43" i="4"/>
  <c r="AD43" i="4"/>
  <c r="AG43" i="4"/>
  <c r="AI43" i="4"/>
  <c r="AJ43" i="4"/>
  <c r="AR43" i="4"/>
  <c r="AS43" i="4"/>
  <c r="AU43" i="4"/>
  <c r="AV43" i="4"/>
  <c r="AX43" i="4"/>
  <c r="AY43" i="4"/>
  <c r="BB43" i="4"/>
  <c r="BD43" i="4"/>
  <c r="BE43" i="4"/>
  <c r="BM43" i="4"/>
  <c r="BN43" i="4"/>
  <c r="BP43" i="4"/>
  <c r="BQ43" i="4"/>
  <c r="BS43" i="4"/>
  <c r="BT43" i="4"/>
  <c r="BW43" i="4"/>
  <c r="BY43" i="4"/>
  <c r="BZ43" i="4"/>
  <c r="CH43" i="4"/>
  <c r="CI43" i="4"/>
  <c r="CK43" i="4"/>
  <c r="CL43" i="4"/>
  <c r="CN43" i="4"/>
  <c r="CO43" i="4"/>
  <c r="CR43" i="4"/>
  <c r="L39" i="4"/>
  <c r="N39" i="4"/>
  <c r="O39" i="4"/>
  <c r="W39" i="4"/>
  <c r="X39" i="4"/>
  <c r="Z39" i="4"/>
  <c r="AA39" i="4"/>
  <c r="AC39" i="4"/>
  <c r="AD39" i="4"/>
  <c r="AG39" i="4"/>
  <c r="AI39" i="4"/>
  <c r="AJ39" i="4"/>
  <c r="AR39" i="4"/>
  <c r="AS39" i="4"/>
  <c r="AU39" i="4"/>
  <c r="AV39" i="4"/>
  <c r="AX39" i="4"/>
  <c r="AY39" i="4"/>
  <c r="BB39" i="4"/>
  <c r="BD39" i="4"/>
  <c r="BE39" i="4"/>
  <c r="BM39" i="4"/>
  <c r="BN39" i="4"/>
  <c r="BP39" i="4"/>
  <c r="BQ39" i="4"/>
  <c r="BS39" i="4"/>
  <c r="BT39" i="4"/>
  <c r="BW39" i="4"/>
  <c r="BY39" i="4"/>
  <c r="BZ39" i="4"/>
  <c r="CH39" i="4"/>
  <c r="CI39" i="4"/>
  <c r="CK39" i="4"/>
  <c r="CL39" i="4"/>
  <c r="CN39" i="4"/>
  <c r="CO39" i="4"/>
  <c r="CR39" i="4"/>
  <c r="L37" i="4"/>
  <c r="N37" i="4"/>
  <c r="O37" i="4"/>
  <c r="W37" i="4"/>
  <c r="X37" i="4"/>
  <c r="Z37" i="4"/>
  <c r="AA37" i="4"/>
  <c r="AC37" i="4"/>
  <c r="AD37" i="4"/>
  <c r="AG37" i="4"/>
  <c r="AI37" i="4"/>
  <c r="AJ37" i="4"/>
  <c r="AR37" i="4"/>
  <c r="AS37" i="4"/>
  <c r="AU37" i="4"/>
  <c r="AV37" i="4"/>
  <c r="AX37" i="4"/>
  <c r="AY37" i="4"/>
  <c r="BB37" i="4"/>
  <c r="BD37" i="4"/>
  <c r="BE37" i="4"/>
  <c r="BJ37" i="4"/>
  <c r="BM37" i="4"/>
  <c r="BN37" i="4"/>
  <c r="BP37" i="4"/>
  <c r="BQ37" i="4"/>
  <c r="BS37" i="4"/>
  <c r="BT37" i="4"/>
  <c r="BW37" i="4"/>
  <c r="BY37" i="4"/>
  <c r="BZ37" i="4"/>
  <c r="CH37" i="4"/>
  <c r="CI37" i="4"/>
  <c r="CK37" i="4"/>
  <c r="CL37" i="4"/>
  <c r="CN37" i="4"/>
  <c r="CO37" i="4"/>
  <c r="CR37" i="4"/>
  <c r="L28" i="4"/>
  <c r="N28" i="4"/>
  <c r="O28" i="4"/>
  <c r="W28" i="4"/>
  <c r="X28" i="4"/>
  <c r="Z28" i="4"/>
  <c r="AA28" i="4"/>
  <c r="AC28" i="4"/>
  <c r="AD28" i="4"/>
  <c r="AG28" i="4"/>
  <c r="AI28" i="4"/>
  <c r="AJ28" i="4"/>
  <c r="AR28" i="4"/>
  <c r="AS28" i="4"/>
  <c r="AU28" i="4"/>
  <c r="AV28" i="4"/>
  <c r="AX28" i="4"/>
  <c r="AY28" i="4"/>
  <c r="BB28" i="4"/>
  <c r="BD28" i="4"/>
  <c r="BE28" i="4"/>
  <c r="BM28" i="4"/>
  <c r="BN28" i="4"/>
  <c r="BP28" i="4"/>
  <c r="BQ28" i="4"/>
  <c r="BS28" i="4"/>
  <c r="BT28" i="4"/>
  <c r="BW28" i="4"/>
  <c r="BY28" i="4"/>
  <c r="BZ28" i="4"/>
  <c r="CH28" i="4"/>
  <c r="CI28" i="4"/>
  <c r="CK28" i="4"/>
  <c r="CL28" i="4"/>
  <c r="CN28" i="4"/>
  <c r="CO28" i="4"/>
  <c r="CR28" i="4"/>
  <c r="L19" i="4"/>
  <c r="N19" i="4"/>
  <c r="O19" i="4"/>
  <c r="W19" i="4"/>
  <c r="X19" i="4"/>
  <c r="Z19" i="4"/>
  <c r="AA19" i="4"/>
  <c r="AC19" i="4"/>
  <c r="AD19" i="4"/>
  <c r="AG19" i="4"/>
  <c r="AI19" i="4"/>
  <c r="AJ19" i="4"/>
  <c r="AR19" i="4"/>
  <c r="AS19" i="4"/>
  <c r="AU19" i="4"/>
  <c r="AV19" i="4"/>
  <c r="AX19" i="4"/>
  <c r="AY19" i="4"/>
  <c r="BB19" i="4"/>
  <c r="BD19" i="4"/>
  <c r="BE19" i="4"/>
  <c r="BM19" i="4"/>
  <c r="BN19" i="4"/>
  <c r="BP19" i="4"/>
  <c r="BQ19" i="4"/>
  <c r="BS19" i="4"/>
  <c r="BT19" i="4"/>
  <c r="BW19" i="4"/>
  <c r="BY19" i="4"/>
  <c r="BZ19" i="4"/>
  <c r="CH19" i="4"/>
  <c r="CI19" i="4"/>
  <c r="CK19" i="4"/>
  <c r="CL19" i="4"/>
  <c r="CN19" i="4"/>
  <c r="CO19" i="4"/>
  <c r="CR19" i="4"/>
  <c r="L16" i="4"/>
  <c r="N16" i="4"/>
  <c r="O16" i="4"/>
  <c r="W16" i="4"/>
  <c r="X16" i="4"/>
  <c r="Z16" i="4"/>
  <c r="AA16" i="4"/>
  <c r="AC16" i="4"/>
  <c r="AD16" i="4"/>
  <c r="AG16" i="4"/>
  <c r="AI16" i="4"/>
  <c r="AJ16" i="4"/>
  <c r="AR16" i="4"/>
  <c r="AS16" i="4"/>
  <c r="AU16" i="4"/>
  <c r="AV16" i="4"/>
  <c r="AX16" i="4"/>
  <c r="AY16" i="4"/>
  <c r="BB16" i="4"/>
  <c r="BC16" i="4"/>
  <c r="BD16" i="4"/>
  <c r="BE16" i="4"/>
  <c r="BM16" i="4"/>
  <c r="BN16" i="4"/>
  <c r="BP16" i="4"/>
  <c r="BQ16" i="4"/>
  <c r="BS16" i="4"/>
  <c r="BT16" i="4"/>
  <c r="BW16" i="4"/>
  <c r="BY16" i="4"/>
  <c r="BZ16" i="4"/>
  <c r="CH16" i="4"/>
  <c r="CI16" i="4"/>
  <c r="CK16" i="4"/>
  <c r="CL16" i="4"/>
  <c r="CN16" i="4"/>
  <c r="CO16" i="4"/>
  <c r="CR16" i="4"/>
  <c r="L11" i="4"/>
  <c r="N11" i="4"/>
  <c r="O11" i="4"/>
  <c r="W11" i="4"/>
  <c r="X11" i="4"/>
  <c r="Z11" i="4"/>
  <c r="AA11" i="4"/>
  <c r="AC11" i="4"/>
  <c r="AD11" i="4"/>
  <c r="AG11" i="4"/>
  <c r="AI11" i="4"/>
  <c r="AJ11" i="4"/>
  <c r="AR11" i="4"/>
  <c r="AS11" i="4"/>
  <c r="AU11" i="4"/>
  <c r="AV11" i="4"/>
  <c r="AX11" i="4"/>
  <c r="AY11" i="4"/>
  <c r="BB11" i="4"/>
  <c r="BD11" i="4"/>
  <c r="BE11" i="4"/>
  <c r="BM11" i="4"/>
  <c r="BN11" i="4"/>
  <c r="BP11" i="4"/>
  <c r="BQ11" i="4"/>
  <c r="BS11" i="4"/>
  <c r="BT11" i="4"/>
  <c r="BW11" i="4"/>
  <c r="BY11" i="4"/>
  <c r="BZ11" i="4"/>
  <c r="CH11" i="4"/>
  <c r="CI11" i="4"/>
  <c r="CK11" i="4"/>
  <c r="CL11" i="4"/>
  <c r="CN11" i="4"/>
  <c r="CO11" i="4"/>
  <c r="CR11" i="4"/>
  <c r="M17" i="4"/>
  <c r="M13" i="4"/>
  <c r="M14" i="4"/>
  <c r="M15" i="4"/>
  <c r="M12" i="4"/>
  <c r="O129" i="11" l="1"/>
  <c r="AT22" i="4"/>
  <c r="G13" i="11"/>
  <c r="Q85" i="11"/>
  <c r="O91" i="11"/>
  <c r="Q93" i="11"/>
  <c r="O99" i="11"/>
  <c r="Q101" i="11"/>
  <c r="O107" i="11"/>
  <c r="Q109" i="11"/>
  <c r="O115" i="11"/>
  <c r="Q117" i="11"/>
  <c r="O123" i="11"/>
  <c r="K125" i="11"/>
  <c r="O131" i="11"/>
  <c r="Q133" i="11"/>
  <c r="O120" i="11"/>
  <c r="O89" i="11"/>
  <c r="O97" i="11"/>
  <c r="O121" i="11"/>
  <c r="P90" i="11"/>
  <c r="P98" i="11"/>
  <c r="P106" i="11"/>
  <c r="P114" i="11"/>
  <c r="P122" i="11"/>
  <c r="P130" i="11"/>
  <c r="CE16" i="4"/>
  <c r="P66" i="4"/>
  <c r="BO22" i="4"/>
  <c r="CF32" i="4"/>
  <c r="CF31" i="4" s="1"/>
  <c r="H13" i="11"/>
  <c r="H15" i="11" s="1"/>
  <c r="K7" i="11"/>
  <c r="K9" i="11" s="1"/>
  <c r="Q86" i="11"/>
  <c r="O92" i="11"/>
  <c r="Q94" i="11"/>
  <c r="O100" i="11"/>
  <c r="Q102" i="11"/>
  <c r="O108" i="11"/>
  <c r="Q110" i="11"/>
  <c r="O116" i="11"/>
  <c r="Q118" i="11"/>
  <c r="O124" i="11"/>
  <c r="Q126" i="11"/>
  <c r="O132" i="11"/>
  <c r="O113" i="11"/>
  <c r="F14" i="11"/>
  <c r="P69" i="4"/>
  <c r="AT49" i="4"/>
  <c r="AW49" i="4"/>
  <c r="BX49" i="4"/>
  <c r="CJ22" i="4"/>
  <c r="P85" i="11"/>
  <c r="Q87" i="11"/>
  <c r="P93" i="11"/>
  <c r="Q95" i="11"/>
  <c r="P101" i="11"/>
  <c r="P109" i="11"/>
  <c r="P117" i="11"/>
  <c r="K147" i="11"/>
  <c r="H16" i="11"/>
  <c r="G16" i="11"/>
  <c r="F16" i="11"/>
  <c r="O133" i="11"/>
  <c r="L16" i="11"/>
  <c r="P134" i="11"/>
  <c r="L135" i="11"/>
  <c r="O105" i="11"/>
  <c r="AP32" i="4"/>
  <c r="O86" i="11"/>
  <c r="P87" i="11"/>
  <c r="J8" i="11"/>
  <c r="J9" i="11" s="1"/>
  <c r="O90" i="11"/>
  <c r="O94" i="11"/>
  <c r="P95" i="11"/>
  <c r="Q96" i="11"/>
  <c r="O98" i="11"/>
  <c r="G10" i="11"/>
  <c r="O102" i="11"/>
  <c r="P103" i="11"/>
  <c r="Q104" i="11"/>
  <c r="O106" i="11"/>
  <c r="O110" i="11"/>
  <c r="P111" i="11"/>
  <c r="Q112" i="11"/>
  <c r="O114" i="11"/>
  <c r="O118" i="11"/>
  <c r="P119" i="11"/>
  <c r="Q120" i="11"/>
  <c r="O122" i="11"/>
  <c r="Q137" i="11"/>
  <c r="E14" i="11"/>
  <c r="P41" i="4"/>
  <c r="P39" i="4" s="1"/>
  <c r="AN34" i="4"/>
  <c r="D14" i="11"/>
  <c r="D15" i="11" s="1"/>
  <c r="H138" i="11"/>
  <c r="D7" i="11"/>
  <c r="L7" i="11"/>
  <c r="K8" i="11"/>
  <c r="J7" i="11"/>
  <c r="I8" i="11"/>
  <c r="O95" i="11"/>
  <c r="Q97" i="11"/>
  <c r="J141" i="11"/>
  <c r="I142" i="11"/>
  <c r="O103" i="11"/>
  <c r="L10" i="11"/>
  <c r="Q105" i="11"/>
  <c r="F10" i="11"/>
  <c r="O111" i="11"/>
  <c r="Q113" i="11"/>
  <c r="O119" i="11"/>
  <c r="Q121" i="11"/>
  <c r="G144" i="11"/>
  <c r="O127" i="11"/>
  <c r="N145" i="11"/>
  <c r="Q145" i="11" s="1"/>
  <c r="Q129" i="11"/>
  <c r="P136" i="11"/>
  <c r="N135" i="11"/>
  <c r="M135" i="11"/>
  <c r="L75" i="11"/>
  <c r="L79" i="11" s="1"/>
  <c r="J22" i="11"/>
  <c r="K70" i="11"/>
  <c r="J71" i="11"/>
  <c r="I72" i="11"/>
  <c r="H73" i="11"/>
  <c r="J75" i="11"/>
  <c r="J79" i="11" s="1"/>
  <c r="J32" i="11"/>
  <c r="H44" i="11"/>
  <c r="D49" i="11"/>
  <c r="L49" i="11"/>
  <c r="E49" i="11"/>
  <c r="L62" i="11"/>
  <c r="K62" i="11"/>
  <c r="H75" i="11"/>
  <c r="H79" i="11" s="1"/>
  <c r="I75" i="11"/>
  <c r="I79" i="11" s="1"/>
  <c r="AQ22" i="4"/>
  <c r="BK32" i="4"/>
  <c r="R19" i="4"/>
  <c r="R46" i="4"/>
  <c r="BI34" i="4"/>
  <c r="BC22" i="4"/>
  <c r="M32" i="4"/>
  <c r="M31" i="4" s="1"/>
  <c r="P59" i="4"/>
  <c r="P65" i="4"/>
  <c r="Q19" i="4"/>
  <c r="Q46" i="4"/>
  <c r="AB49" i="4"/>
  <c r="CG22" i="4"/>
  <c r="CM22" i="4"/>
  <c r="P12" i="4"/>
  <c r="P11" i="4" s="1"/>
  <c r="R64" i="4"/>
  <c r="R63" i="4" s="1"/>
  <c r="BR22" i="4"/>
  <c r="P21" i="4"/>
  <c r="CF49" i="4"/>
  <c r="P48" i="4"/>
  <c r="CE22" i="4"/>
  <c r="CF22" i="4"/>
  <c r="P20" i="4"/>
  <c r="P19" i="4" s="1"/>
  <c r="AW22" i="4"/>
  <c r="AH22" i="4"/>
  <c r="AO22" i="4"/>
  <c r="AP54" i="4"/>
  <c r="AP22" i="4"/>
  <c r="P30" i="4"/>
  <c r="BJ22" i="4"/>
  <c r="P33" i="4"/>
  <c r="BK22" i="4"/>
  <c r="P45" i="4"/>
  <c r="AB22" i="4"/>
  <c r="BL22" i="4"/>
  <c r="BX22" i="4"/>
  <c r="P47" i="4"/>
  <c r="P46" i="4" s="1"/>
  <c r="P29" i="4"/>
  <c r="P28" i="4" s="1"/>
  <c r="P44" i="4"/>
  <c r="P43" i="4" s="1"/>
  <c r="Y22" i="4"/>
  <c r="BR49" i="4"/>
  <c r="Q28" i="4"/>
  <c r="V22" i="4"/>
  <c r="R23" i="4"/>
  <c r="U22" i="4"/>
  <c r="Q23" i="4"/>
  <c r="AE23" i="4" s="1"/>
  <c r="AE22" i="4" s="1"/>
  <c r="T22" i="4"/>
  <c r="M22" i="4"/>
  <c r="P25" i="4"/>
  <c r="P14" i="4"/>
  <c r="P13" i="4"/>
  <c r="P17" i="4"/>
  <c r="P42" i="4"/>
  <c r="CM49" i="4"/>
  <c r="Q39" i="4"/>
  <c r="Y49" i="4"/>
  <c r="Q11" i="4"/>
  <c r="R39" i="4"/>
  <c r="AE41" i="4"/>
  <c r="AE72" i="4"/>
  <c r="AE71" i="4" s="1"/>
  <c r="CE32" i="4"/>
  <c r="CD33" i="4"/>
  <c r="CD32" i="4" s="1"/>
  <c r="BJ32" i="4"/>
  <c r="BJ31" i="4" s="1"/>
  <c r="BI33" i="4"/>
  <c r="S67" i="4"/>
  <c r="Q67" i="4"/>
  <c r="U54" i="4"/>
  <c r="R55" i="4"/>
  <c r="AE29" i="4"/>
  <c r="AE28" i="4" s="1"/>
  <c r="AE59" i="4"/>
  <c r="AE58" i="4" s="1"/>
  <c r="AL33" i="4"/>
  <c r="AN33" i="4"/>
  <c r="AO32" i="4"/>
  <c r="CB34" i="4"/>
  <c r="CP34" i="4" s="1"/>
  <c r="CD34" i="4"/>
  <c r="P52" i="4"/>
  <c r="P68" i="4"/>
  <c r="T54" i="4"/>
  <c r="Q55" i="4"/>
  <c r="R28" i="4"/>
  <c r="R43" i="4"/>
  <c r="U56" i="4"/>
  <c r="R57" i="4"/>
  <c r="U71" i="4"/>
  <c r="R72" i="4"/>
  <c r="AE17" i="4"/>
  <c r="AE16" i="4" s="1"/>
  <c r="AF59" i="4"/>
  <c r="AF58" i="4" s="1"/>
  <c r="AF74" i="4"/>
  <c r="CJ49" i="4"/>
  <c r="P40" i="4"/>
  <c r="Q43" i="4"/>
  <c r="T56" i="4"/>
  <c r="Q57" i="4"/>
  <c r="V49" i="4"/>
  <c r="AE20" i="4"/>
  <c r="AE19" i="4" s="1"/>
  <c r="AE47" i="4"/>
  <c r="AE68" i="4"/>
  <c r="AH49" i="4"/>
  <c r="AO49" i="4"/>
  <c r="BJ49" i="4"/>
  <c r="CE49" i="4"/>
  <c r="U61" i="4"/>
  <c r="U60" i="4" s="1"/>
  <c r="R62" i="4"/>
  <c r="AE38" i="4"/>
  <c r="AE37" i="4" s="1"/>
  <c r="AF68" i="4"/>
  <c r="AF76" i="4"/>
  <c r="AF75" i="4" s="1"/>
  <c r="AP49" i="4"/>
  <c r="BK49" i="4"/>
  <c r="P24" i="4"/>
  <c r="T73" i="4"/>
  <c r="Q74" i="4"/>
  <c r="U77" i="4"/>
  <c r="R78" i="4"/>
  <c r="AE12" i="4"/>
  <c r="AE78" i="4"/>
  <c r="AE77" i="4" s="1"/>
  <c r="AQ49" i="4"/>
  <c r="BL49" i="4"/>
  <c r="CG49" i="4"/>
  <c r="T61" i="4"/>
  <c r="T60" i="4" s="1"/>
  <c r="Q62" i="4"/>
  <c r="T75" i="4"/>
  <c r="Q76" i="4"/>
  <c r="U37" i="4"/>
  <c r="R38" i="4"/>
  <c r="AE40" i="4"/>
  <c r="BC49" i="4"/>
  <c r="BO49" i="4"/>
  <c r="CF46" i="4"/>
  <c r="R11" i="4"/>
  <c r="P15" i="4"/>
  <c r="P26" i="4"/>
  <c r="P51" i="4"/>
  <c r="R50" i="4"/>
  <c r="R49" i="4" s="1"/>
  <c r="U49" i="4"/>
  <c r="Q50" i="4"/>
  <c r="T49" i="4"/>
  <c r="M49" i="4"/>
  <c r="AF44" i="4"/>
  <c r="AF43" i="4" s="1"/>
  <c r="AF29" i="4"/>
  <c r="AF40" i="4"/>
  <c r="AF17" i="4"/>
  <c r="AF16" i="4" s="1"/>
  <c r="AF47" i="4"/>
  <c r="AF46" i="4" s="1"/>
  <c r="AF20" i="4"/>
  <c r="AF19" i="4" s="1"/>
  <c r="U32" i="4"/>
  <c r="U31" i="4" s="1"/>
  <c r="R34" i="4"/>
  <c r="Q34" i="4"/>
  <c r="T32" i="4"/>
  <c r="CE46" i="4"/>
  <c r="BK46" i="4"/>
  <c r="BK19" i="4"/>
  <c r="T19" i="4"/>
  <c r="AW28" i="4"/>
  <c r="AW43" i="4"/>
  <c r="AT31" i="4"/>
  <c r="AT19" i="4"/>
  <c r="K62" i="4"/>
  <c r="BO46" i="4"/>
  <c r="BR28" i="4"/>
  <c r="CG19" i="4"/>
  <c r="AB19" i="4"/>
  <c r="AB46" i="4"/>
  <c r="M28" i="4"/>
  <c r="S25" i="4"/>
  <c r="S42" i="4"/>
  <c r="CF64" i="4"/>
  <c r="CF63" i="4" s="1"/>
  <c r="S69" i="4"/>
  <c r="BJ43" i="4"/>
  <c r="K76" i="4"/>
  <c r="K75" i="4" s="1"/>
  <c r="J42" i="4"/>
  <c r="BK58" i="4"/>
  <c r="Y28" i="4"/>
  <c r="BS10" i="4"/>
  <c r="V28" i="4"/>
  <c r="V43" i="4"/>
  <c r="BX28" i="4"/>
  <c r="BX43" i="4"/>
  <c r="N10" i="4"/>
  <c r="BK43" i="4"/>
  <c r="BJ39" i="4"/>
  <c r="Y43" i="4"/>
  <c r="AH46" i="4"/>
  <c r="AH19" i="4"/>
  <c r="BC19" i="4"/>
  <c r="BC46" i="4"/>
  <c r="H32" i="11"/>
  <c r="M39" i="11"/>
  <c r="K13" i="11"/>
  <c r="K15" i="11" s="1"/>
  <c r="L15" i="11"/>
  <c r="F44" i="11"/>
  <c r="E69" i="11"/>
  <c r="D70" i="11"/>
  <c r="L70" i="11"/>
  <c r="K71" i="11"/>
  <c r="J72" i="11"/>
  <c r="I73" i="11"/>
  <c r="F62" i="11"/>
  <c r="Q127" i="11"/>
  <c r="O117" i="11"/>
  <c r="O109" i="11"/>
  <c r="O101" i="11"/>
  <c r="O93" i="11"/>
  <c r="O130" i="11"/>
  <c r="K11" i="11"/>
  <c r="F12" i="11"/>
  <c r="L147" i="11"/>
  <c r="E16" i="11"/>
  <c r="P132" i="11"/>
  <c r="P124" i="11"/>
  <c r="P116" i="11"/>
  <c r="P108" i="11"/>
  <c r="P100" i="11"/>
  <c r="P92" i="11"/>
  <c r="Q89" i="11"/>
  <c r="O87" i="11"/>
  <c r="D22" i="11"/>
  <c r="L32" i="11"/>
  <c r="E71" i="11"/>
  <c r="K73" i="11"/>
  <c r="H69" i="11"/>
  <c r="H139" i="11"/>
  <c r="D8" i="11"/>
  <c r="L8" i="11"/>
  <c r="H8" i="11"/>
  <c r="K141" i="11"/>
  <c r="J142" i="11"/>
  <c r="E10" i="11"/>
  <c r="D11" i="11"/>
  <c r="L11" i="11"/>
  <c r="L12" i="11" s="1"/>
  <c r="L17" i="11" s="1"/>
  <c r="K10" i="11"/>
  <c r="J11" i="11"/>
  <c r="M147" i="11"/>
  <c r="F135" i="11"/>
  <c r="P129" i="11"/>
  <c r="P121" i="11"/>
  <c r="P113" i="11"/>
  <c r="P105" i="11"/>
  <c r="P97" i="11"/>
  <c r="P89" i="11"/>
  <c r="P133" i="11"/>
  <c r="F22" i="11"/>
  <c r="D32" i="11"/>
  <c r="F49" i="11"/>
  <c r="I69" i="11"/>
  <c r="H70" i="11"/>
  <c r="G71" i="11"/>
  <c r="F72" i="11"/>
  <c r="E73" i="11"/>
  <c r="J62" i="11"/>
  <c r="P126" i="11"/>
  <c r="P118" i="11"/>
  <c r="P110" i="11"/>
  <c r="P102" i="11"/>
  <c r="P94" i="11"/>
  <c r="P86" i="11"/>
  <c r="Q136" i="11"/>
  <c r="G70" i="11"/>
  <c r="F71" i="11"/>
  <c r="E72" i="11"/>
  <c r="D73" i="11"/>
  <c r="L73" i="11"/>
  <c r="E7" i="11"/>
  <c r="I7" i="11"/>
  <c r="I13" i="11"/>
  <c r="I15" i="11" s="1"/>
  <c r="J14" i="11"/>
  <c r="D75" i="11"/>
  <c r="D79" i="11" s="1"/>
  <c r="P131" i="11"/>
  <c r="Q128" i="11"/>
  <c r="O126" i="11"/>
  <c r="P123" i="11"/>
  <c r="P115" i="11"/>
  <c r="P107" i="11"/>
  <c r="P99" i="11"/>
  <c r="P91" i="11"/>
  <c r="Q88" i="11"/>
  <c r="G139" i="11"/>
  <c r="I138" i="11"/>
  <c r="D44" i="11"/>
  <c r="D55" i="11" s="1"/>
  <c r="L44" i="11"/>
  <c r="L55" i="11" s="1"/>
  <c r="K44" i="11"/>
  <c r="J44" i="11"/>
  <c r="H49" i="11"/>
  <c r="H55" i="11" s="1"/>
  <c r="O85" i="11"/>
  <c r="P128" i="11"/>
  <c r="P120" i="11"/>
  <c r="P112" i="11"/>
  <c r="P104" i="11"/>
  <c r="P96" i="11"/>
  <c r="P88" i="11"/>
  <c r="F32" i="11"/>
  <c r="M38" i="11"/>
  <c r="G69" i="11"/>
  <c r="F70" i="11"/>
  <c r="D72" i="11"/>
  <c r="L72" i="11"/>
  <c r="L9" i="11"/>
  <c r="I22" i="11"/>
  <c r="H22" i="11"/>
  <c r="L22" i="11"/>
  <c r="K22" i="11"/>
  <c r="G32" i="11"/>
  <c r="D56" i="11"/>
  <c r="L56" i="11"/>
  <c r="F75" i="11"/>
  <c r="F79" i="11" s="1"/>
  <c r="J145" i="11"/>
  <c r="G15" i="11"/>
  <c r="Q114" i="11"/>
  <c r="O104" i="11"/>
  <c r="O88" i="11"/>
  <c r="AN67" i="4"/>
  <c r="S55" i="4"/>
  <c r="S54" i="4" s="1"/>
  <c r="T39" i="4"/>
  <c r="AT46" i="4"/>
  <c r="M19" i="4"/>
  <c r="BO11" i="4"/>
  <c r="AP46" i="4"/>
  <c r="BL19" i="4"/>
  <c r="F24" i="4"/>
  <c r="AO46" i="4"/>
  <c r="S41" i="4"/>
  <c r="CF11" i="4"/>
  <c r="CF10" i="4" s="1"/>
  <c r="BJ77" i="4"/>
  <c r="BJ70" i="4" s="1"/>
  <c r="J24" i="4"/>
  <c r="I51" i="4"/>
  <c r="T31" i="4"/>
  <c r="I72" i="4"/>
  <c r="I71" i="4" s="1"/>
  <c r="F68" i="4"/>
  <c r="K15" i="4"/>
  <c r="K29" i="4"/>
  <c r="S68" i="4"/>
  <c r="AO43" i="4"/>
  <c r="F33" i="4"/>
  <c r="F47" i="4"/>
  <c r="F62" i="4"/>
  <c r="F61" i="4" s="1"/>
  <c r="F76" i="4"/>
  <c r="F75" i="4" s="1"/>
  <c r="AO56" i="4"/>
  <c r="U19" i="4"/>
  <c r="AO37" i="4"/>
  <c r="J17" i="4"/>
  <c r="J16" i="4" s="1"/>
  <c r="I50" i="4"/>
  <c r="I68" i="4"/>
  <c r="J13" i="4"/>
  <c r="CM11" i="4"/>
  <c r="S52" i="4"/>
  <c r="AP28" i="4"/>
  <c r="AU10" i="4"/>
  <c r="F29" i="4"/>
  <c r="J20" i="4"/>
  <c r="F21" i="4"/>
  <c r="F48" i="4"/>
  <c r="I42" i="4"/>
  <c r="CJ46" i="4"/>
  <c r="CJ11" i="4"/>
  <c r="CM39" i="4"/>
  <c r="BL71" i="4"/>
  <c r="BL70" i="4" s="1"/>
  <c r="I69" i="4"/>
  <c r="CM43" i="4"/>
  <c r="K13" i="4"/>
  <c r="AO31" i="4"/>
  <c r="CA52" i="4"/>
  <c r="CM19" i="4"/>
  <c r="CN10" i="4"/>
  <c r="U64" i="4"/>
  <c r="U63" i="4" s="1"/>
  <c r="V11" i="4"/>
  <c r="V10" i="4" s="1"/>
  <c r="Y11" i="4"/>
  <c r="Y10" i="4" s="1"/>
  <c r="F20" i="4"/>
  <c r="S51" i="4"/>
  <c r="I26" i="4"/>
  <c r="I52" i="4"/>
  <c r="AB28" i="4"/>
  <c r="AB43" i="4"/>
  <c r="CG28" i="4"/>
  <c r="AN59" i="4"/>
  <c r="AN58" i="4" s="1"/>
  <c r="J65" i="4"/>
  <c r="J78" i="4"/>
  <c r="I74" i="4"/>
  <c r="I73" i="4" s="1"/>
  <c r="J69" i="4"/>
  <c r="J12" i="4"/>
  <c r="AH39" i="4"/>
  <c r="F52" i="4"/>
  <c r="I29" i="4"/>
  <c r="S23" i="4"/>
  <c r="J14" i="4"/>
  <c r="J25" i="4"/>
  <c r="J55" i="4"/>
  <c r="J54" i="4" s="1"/>
  <c r="BB10" i="4"/>
  <c r="I24" i="4"/>
  <c r="J47" i="4"/>
  <c r="AT11" i="4"/>
  <c r="S66" i="4"/>
  <c r="I41" i="4"/>
  <c r="S34" i="4"/>
  <c r="F34" i="4"/>
  <c r="AO19" i="4"/>
  <c r="J33" i="4"/>
  <c r="F26" i="4"/>
  <c r="F41" i="4"/>
  <c r="BO19" i="4"/>
  <c r="AP64" i="4"/>
  <c r="AP63" i="4" s="1"/>
  <c r="I55" i="4"/>
  <c r="I54" i="4" s="1"/>
  <c r="AQ73" i="4"/>
  <c r="I57" i="4"/>
  <c r="I56" i="4" s="1"/>
  <c r="I67" i="4"/>
  <c r="J21" i="4"/>
  <c r="BJ46" i="4"/>
  <c r="I38" i="4"/>
  <c r="I37" i="4" s="1"/>
  <c r="J74" i="4"/>
  <c r="K12" i="4"/>
  <c r="AF11" i="4"/>
  <c r="AP31" i="4"/>
  <c r="BK11" i="4"/>
  <c r="BK10" i="4" s="1"/>
  <c r="J29" i="4"/>
  <c r="K69" i="4"/>
  <c r="K55" i="4"/>
  <c r="K54" i="4" s="1"/>
  <c r="K42" i="4"/>
  <c r="CJ19" i="4"/>
  <c r="AQ37" i="4"/>
  <c r="J15" i="4"/>
  <c r="BR54" i="4"/>
  <c r="M75" i="4"/>
  <c r="M61" i="4"/>
  <c r="M60" i="4" s="1"/>
  <c r="I76" i="4"/>
  <c r="CB38" i="4"/>
  <c r="CB37" i="4" s="1"/>
  <c r="K25" i="4"/>
  <c r="G11" i="11"/>
  <c r="G12" i="11" s="1"/>
  <c r="I16" i="11"/>
  <c r="J16" i="11"/>
  <c r="M29" i="11"/>
  <c r="K32" i="11"/>
  <c r="M40" i="11"/>
  <c r="M46" i="11"/>
  <c r="M47" i="11"/>
  <c r="M59" i="11"/>
  <c r="M63" i="11"/>
  <c r="J138" i="11"/>
  <c r="I139" i="11"/>
  <c r="L141" i="11"/>
  <c r="K142" i="11"/>
  <c r="O134" i="11"/>
  <c r="J10" i="11"/>
  <c r="J12" i="11" s="1"/>
  <c r="I11" i="11"/>
  <c r="F13" i="11"/>
  <c r="K16" i="11"/>
  <c r="M30" i="11"/>
  <c r="M31" i="11"/>
  <c r="M33" i="11"/>
  <c r="M41" i="11"/>
  <c r="M52" i="11"/>
  <c r="K138" i="11"/>
  <c r="K140" i="11" s="1"/>
  <c r="J139" i="11"/>
  <c r="M141" i="11"/>
  <c r="L142" i="11"/>
  <c r="G145" i="11"/>
  <c r="G146" i="11" s="1"/>
  <c r="F147" i="11"/>
  <c r="N147" i="11"/>
  <c r="I135" i="11"/>
  <c r="J135" i="11"/>
  <c r="H11" i="11"/>
  <c r="F7" i="11"/>
  <c r="F9" i="11" s="1"/>
  <c r="E8" i="11"/>
  <c r="D16" i="11"/>
  <c r="M23" i="11"/>
  <c r="M34" i="11"/>
  <c r="M35" i="11"/>
  <c r="M42" i="11"/>
  <c r="M48" i="11"/>
  <c r="M53" i="11"/>
  <c r="M64" i="11"/>
  <c r="E75" i="11"/>
  <c r="E79" i="11" s="1"/>
  <c r="K75" i="11"/>
  <c r="K79" i="11" s="1"/>
  <c r="L138" i="11"/>
  <c r="K139" i="11"/>
  <c r="N141" i="11"/>
  <c r="N143" i="11" s="1"/>
  <c r="M142" i="11"/>
  <c r="I144" i="11"/>
  <c r="H145" i="11"/>
  <c r="K143" i="11"/>
  <c r="G7" i="11"/>
  <c r="F8" i="11"/>
  <c r="D10" i="11"/>
  <c r="M24" i="11"/>
  <c r="M36" i="11"/>
  <c r="I49" i="11"/>
  <c r="G49" i="11"/>
  <c r="G55" i="11" s="1"/>
  <c r="M54" i="11"/>
  <c r="F56" i="11"/>
  <c r="D62" i="11"/>
  <c r="G62" i="11"/>
  <c r="E62" i="11"/>
  <c r="M77" i="11"/>
  <c r="M78" i="11"/>
  <c r="M138" i="11"/>
  <c r="L139" i="11"/>
  <c r="G141" i="11"/>
  <c r="F142" i="11"/>
  <c r="N142" i="11"/>
  <c r="J144" i="11"/>
  <c r="I145" i="11"/>
  <c r="H147" i="11"/>
  <c r="H10" i="11"/>
  <c r="I10" i="11"/>
  <c r="H7" i="11"/>
  <c r="G8" i="11"/>
  <c r="G22" i="11"/>
  <c r="E22" i="11"/>
  <c r="J49" i="11"/>
  <c r="G56" i="11"/>
  <c r="J69" i="11"/>
  <c r="I70" i="11"/>
  <c r="H71" i="11"/>
  <c r="G72" i="11"/>
  <c r="F73" i="11"/>
  <c r="H62" i="11"/>
  <c r="M66" i="11"/>
  <c r="M67" i="11"/>
  <c r="G75" i="11"/>
  <c r="G79" i="11" s="1"/>
  <c r="F138" i="11"/>
  <c r="N138" i="11"/>
  <c r="M139" i="11"/>
  <c r="H141" i="11"/>
  <c r="H143" i="11" s="1"/>
  <c r="G125" i="11"/>
  <c r="I147" i="11"/>
  <c r="M28" i="11"/>
  <c r="I32" i="11"/>
  <c r="M45" i="11"/>
  <c r="M50" i="11"/>
  <c r="M51" i="11"/>
  <c r="E15" i="11"/>
  <c r="E11" i="11"/>
  <c r="J15" i="11"/>
  <c r="M26" i="11"/>
  <c r="M27" i="11"/>
  <c r="M37" i="11"/>
  <c r="I44" i="11"/>
  <c r="K49" i="11"/>
  <c r="J56" i="11"/>
  <c r="K56" i="11"/>
  <c r="J70" i="11"/>
  <c r="I56" i="11"/>
  <c r="H72" i="11"/>
  <c r="G73" i="11"/>
  <c r="I62" i="11"/>
  <c r="G138" i="11"/>
  <c r="F139" i="11"/>
  <c r="N139" i="11"/>
  <c r="I141" i="11"/>
  <c r="I143" i="11" s="1"/>
  <c r="H142" i="11"/>
  <c r="L125" i="11"/>
  <c r="J147" i="11"/>
  <c r="O136" i="11"/>
  <c r="O137" i="11"/>
  <c r="H140" i="11"/>
  <c r="J143" i="11"/>
  <c r="M146" i="11"/>
  <c r="E32" i="11"/>
  <c r="E44" i="11"/>
  <c r="E55" i="11" s="1"/>
  <c r="E56" i="11"/>
  <c r="M60" i="11"/>
  <c r="K69" i="11"/>
  <c r="M76" i="11"/>
  <c r="F125" i="11"/>
  <c r="N125" i="11"/>
  <c r="F141" i="11"/>
  <c r="H144" i="11"/>
  <c r="H146" i="11" s="1"/>
  <c r="F145" i="11"/>
  <c r="D69" i="11"/>
  <c r="L69" i="11"/>
  <c r="D9" i="11"/>
  <c r="M25" i="11"/>
  <c r="M57" i="11"/>
  <c r="M61" i="11"/>
  <c r="M65" i="11"/>
  <c r="I71" i="11"/>
  <c r="H56" i="11"/>
  <c r="I125" i="11"/>
  <c r="G142" i="11"/>
  <c r="K144" i="11"/>
  <c r="K146" i="11" s="1"/>
  <c r="M58" i="11"/>
  <c r="L144" i="11"/>
  <c r="D71" i="11"/>
  <c r="G135" i="11"/>
  <c r="G147" i="11"/>
  <c r="BG50" i="4"/>
  <c r="BH47" i="4"/>
  <c r="BV47" i="4" s="1"/>
  <c r="CD26" i="4"/>
  <c r="CC47" i="4"/>
  <c r="CQ47" i="4" s="1"/>
  <c r="AN78" i="4"/>
  <c r="AN77" i="4" s="1"/>
  <c r="BH52" i="4"/>
  <c r="BF52" i="4" s="1"/>
  <c r="BG29" i="4"/>
  <c r="BU29" i="4" s="1"/>
  <c r="F45" i="4"/>
  <c r="F65" i="4"/>
  <c r="F78" i="4"/>
  <c r="F77" i="4" s="1"/>
  <c r="AL52" i="4"/>
  <c r="J44" i="4"/>
  <c r="K57" i="4"/>
  <c r="K56" i="4" s="1"/>
  <c r="K72" i="4"/>
  <c r="K71" i="4" s="1"/>
  <c r="F59" i="4"/>
  <c r="F58" i="4" s="1"/>
  <c r="F74" i="4"/>
  <c r="F73" i="4" s="1"/>
  <c r="BG48" i="4"/>
  <c r="BU48" i="4" s="1"/>
  <c r="CC24" i="4"/>
  <c r="CQ24" i="4" s="1"/>
  <c r="CC76" i="4"/>
  <c r="CC75" i="4" s="1"/>
  <c r="AM26" i="4"/>
  <c r="BA26" i="4" s="1"/>
  <c r="AM29" i="4"/>
  <c r="BA29" i="4" s="1"/>
  <c r="AL76" i="4"/>
  <c r="AL59" i="4"/>
  <c r="AL48" i="4"/>
  <c r="AZ48" i="4" s="1"/>
  <c r="CC72" i="4"/>
  <c r="CQ72" i="4" s="1"/>
  <c r="CQ71" i="4" s="1"/>
  <c r="AM50" i="4"/>
  <c r="J23" i="4"/>
  <c r="F51" i="4"/>
  <c r="I65" i="4"/>
  <c r="CM37" i="4"/>
  <c r="CG46" i="4"/>
  <c r="BR46" i="4"/>
  <c r="M46" i="4"/>
  <c r="AB56" i="4"/>
  <c r="V64" i="4"/>
  <c r="V63" i="4" s="1"/>
  <c r="M71" i="4"/>
  <c r="S40" i="4"/>
  <c r="T11" i="4"/>
  <c r="J34" i="4"/>
  <c r="J48" i="4"/>
  <c r="J62" i="4"/>
  <c r="J61" i="4" s="1"/>
  <c r="K38" i="4"/>
  <c r="K37" i="4" s="1"/>
  <c r="K50" i="4"/>
  <c r="K66" i="4"/>
  <c r="AH11" i="4"/>
  <c r="AM14" i="4"/>
  <c r="AL78" i="4"/>
  <c r="AL77" i="4" s="1"/>
  <c r="AN69" i="4"/>
  <c r="AL67" i="4"/>
  <c r="AZ67" i="4" s="1"/>
  <c r="BI44" i="4"/>
  <c r="CB12" i="4"/>
  <c r="CP12" i="4" s="1"/>
  <c r="CB20" i="4"/>
  <c r="CB19" i="4" s="1"/>
  <c r="CB26" i="4"/>
  <c r="CP26" i="4" s="1"/>
  <c r="CD29" i="4"/>
  <c r="CB69" i="4"/>
  <c r="CP69" i="4" s="1"/>
  <c r="CB74" i="4"/>
  <c r="CB73" i="4" s="1"/>
  <c r="I14" i="4"/>
  <c r="K34" i="4"/>
  <c r="J41" i="4"/>
  <c r="J51" i="4"/>
  <c r="K65" i="4"/>
  <c r="BL11" i="4"/>
  <c r="BL10" i="4" s="1"/>
  <c r="AQ16" i="4"/>
  <c r="AF28" i="4"/>
  <c r="CG39" i="4"/>
  <c r="Y39" i="4"/>
  <c r="AE46" i="4"/>
  <c r="U46" i="4"/>
  <c r="CN70" i="4"/>
  <c r="V77" i="4"/>
  <c r="AM20" i="4"/>
  <c r="AN50" i="4"/>
  <c r="AN48" i="4"/>
  <c r="BI57" i="4"/>
  <c r="BI56" i="4" s="1"/>
  <c r="K51" i="4"/>
  <c r="J66" i="4"/>
  <c r="T16" i="4"/>
  <c r="BR19" i="4"/>
  <c r="CG31" i="4"/>
  <c r="BR31" i="4"/>
  <c r="CJ37" i="4"/>
  <c r="T37" i="4"/>
  <c r="AM54" i="4"/>
  <c r="BK64" i="4"/>
  <c r="BK63" i="4" s="1"/>
  <c r="AO71" i="4"/>
  <c r="AB71" i="4"/>
  <c r="AB70" i="4" s="1"/>
  <c r="T71" i="4"/>
  <c r="BK73" i="4"/>
  <c r="Y73" i="4"/>
  <c r="AW77" i="4"/>
  <c r="S50" i="4"/>
  <c r="S72" i="4"/>
  <c r="AZ65" i="4"/>
  <c r="BH40" i="4"/>
  <c r="BV40" i="4" s="1"/>
  <c r="BG34" i="4"/>
  <c r="BH30" i="4"/>
  <c r="BV30" i="4" s="1"/>
  <c r="BI24" i="4"/>
  <c r="CC13" i="4"/>
  <c r="CQ13" i="4" s="1"/>
  <c r="CB59" i="4"/>
  <c r="CP59" i="4" s="1"/>
  <c r="K14" i="4"/>
  <c r="I21" i="4"/>
  <c r="K24" i="4"/>
  <c r="J38" i="4"/>
  <c r="J37" i="4" s="1"/>
  <c r="I48" i="4"/>
  <c r="I59" i="4"/>
  <c r="I58" i="4" s="1"/>
  <c r="F67" i="4"/>
  <c r="AB11" i="4"/>
  <c r="AB10" i="4" s="1"/>
  <c r="CE19" i="4"/>
  <c r="AF39" i="4"/>
  <c r="M56" i="4"/>
  <c r="BL58" i="4"/>
  <c r="T58" i="4"/>
  <c r="U75" i="4"/>
  <c r="BR77" i="4"/>
  <c r="S76" i="4"/>
  <c r="S75" i="4" s="1"/>
  <c r="F30" i="4"/>
  <c r="F40" i="4"/>
  <c r="K48" i="4"/>
  <c r="BC28" i="4"/>
  <c r="BK37" i="4"/>
  <c r="BX39" i="4"/>
  <c r="AT39" i="4"/>
  <c r="V39" i="4"/>
  <c r="CF43" i="4"/>
  <c r="BK61" i="4"/>
  <c r="BK60" i="4" s="1"/>
  <c r="Y64" i="4"/>
  <c r="Y63" i="4" s="1"/>
  <c r="BX71" i="4"/>
  <c r="CE73" i="4"/>
  <c r="AF73" i="4"/>
  <c r="CJ75" i="4"/>
  <c r="CF77" i="4"/>
  <c r="CF70" i="4" s="1"/>
  <c r="S24" i="4"/>
  <c r="AM30" i="4"/>
  <c r="AM34" i="4"/>
  <c r="BA34" i="4" s="1"/>
  <c r="AM40" i="4"/>
  <c r="AM66" i="4"/>
  <c r="BA66" i="4" s="1"/>
  <c r="BH51" i="4"/>
  <c r="BV51" i="4" s="1"/>
  <c r="BH20" i="4"/>
  <c r="BV20" i="4" s="1"/>
  <c r="CC21" i="4"/>
  <c r="CQ21" i="4" s="1"/>
  <c r="K21" i="4"/>
  <c r="J40" i="4"/>
  <c r="F44" i="4"/>
  <c r="J67" i="4"/>
  <c r="K78" i="4"/>
  <c r="K77" i="4" s="1"/>
  <c r="P16" i="4"/>
  <c r="AP19" i="4"/>
  <c r="Y37" i="4"/>
  <c r="U39" i="4"/>
  <c r="M43" i="4"/>
  <c r="CF61" i="4"/>
  <c r="CF60" i="4" s="1"/>
  <c r="BK75" i="4"/>
  <c r="AT77" i="4"/>
  <c r="AZ41" i="4"/>
  <c r="AM47" i="4"/>
  <c r="BA47" i="4" s="1"/>
  <c r="BI12" i="4"/>
  <c r="I12" i="4"/>
  <c r="F13" i="4"/>
  <c r="I17" i="4"/>
  <c r="I16" i="4" s="1"/>
  <c r="I23" i="4"/>
  <c r="I33" i="4"/>
  <c r="K40" i="4"/>
  <c r="J50" i="4"/>
  <c r="K67" i="4"/>
  <c r="CO10" i="4"/>
  <c r="AH16" i="4"/>
  <c r="CE28" i="4"/>
  <c r="CF37" i="4"/>
  <c r="AB39" i="4"/>
  <c r="Y54" i="4"/>
  <c r="P58" i="4"/>
  <c r="O63" i="4"/>
  <c r="AT71" i="4"/>
  <c r="S62" i="4"/>
  <c r="S61" i="4" s="1"/>
  <c r="AM21" i="4"/>
  <c r="AK21" i="4" s="1"/>
  <c r="BH76" i="4"/>
  <c r="BV76" i="4" s="1"/>
  <c r="BH38" i="4"/>
  <c r="BH37" i="4" s="1"/>
  <c r="BH26" i="4"/>
  <c r="BV26" i="4" s="1"/>
  <c r="CD38" i="4"/>
  <c r="CC62" i="4"/>
  <c r="AL71" i="4"/>
  <c r="AZ72" i="4"/>
  <c r="K17" i="4"/>
  <c r="K16" i="4" s="1"/>
  <c r="K41" i="4"/>
  <c r="J59" i="4"/>
  <c r="J58" i="4" s="1"/>
  <c r="K74" i="4"/>
  <c r="K73" i="4" s="1"/>
  <c r="BC11" i="4"/>
  <c r="BC10" i="4" s="1"/>
  <c r="AE11" i="4"/>
  <c r="Y19" i="4"/>
  <c r="CJ28" i="4"/>
  <c r="V31" i="4"/>
  <c r="BO43" i="4"/>
  <c r="AH56" i="4"/>
  <c r="BJ58" i="4"/>
  <c r="BR60" i="4"/>
  <c r="AT64" i="4"/>
  <c r="AT63" i="4" s="1"/>
  <c r="BP70" i="4"/>
  <c r="BH48" i="4"/>
  <c r="BV48" i="4" s="1"/>
  <c r="BH45" i="4"/>
  <c r="BV45" i="4" s="1"/>
  <c r="BH33" i="4"/>
  <c r="CD67" i="4"/>
  <c r="CD74" i="4"/>
  <c r="CC78" i="4"/>
  <c r="CQ78" i="4" s="1"/>
  <c r="K33" i="4"/>
  <c r="F42" i="4"/>
  <c r="J45" i="4"/>
  <c r="K59" i="4"/>
  <c r="K58" i="4" s="1"/>
  <c r="F72" i="4"/>
  <c r="F71" i="4" s="1"/>
  <c r="AR10" i="4"/>
  <c r="BX11" i="4"/>
  <c r="BX10" i="4" s="1"/>
  <c r="AQ19" i="4"/>
  <c r="CE54" i="4"/>
  <c r="CM58" i="4"/>
  <c r="BR64" i="4"/>
  <c r="BR63" i="4" s="1"/>
  <c r="BC64" i="4"/>
  <c r="BC63" i="4" s="1"/>
  <c r="AH71" i="4"/>
  <c r="AP73" i="4"/>
  <c r="AN76" i="4"/>
  <c r="AM52" i="4"/>
  <c r="BA52" i="4" s="1"/>
  <c r="BH67" i="4"/>
  <c r="BF67" i="4" s="1"/>
  <c r="BG40" i="4"/>
  <c r="CB62" i="4"/>
  <c r="CP62" i="4" s="1"/>
  <c r="I20" i="4"/>
  <c r="K26" i="4"/>
  <c r="I40" i="4"/>
  <c r="K45" i="4"/>
  <c r="F57" i="4"/>
  <c r="F56" i="4" s="1"/>
  <c r="I66" i="4"/>
  <c r="W10" i="4"/>
  <c r="AP11" i="4"/>
  <c r="AP10" i="4" s="1"/>
  <c r="AT28" i="4"/>
  <c r="CL31" i="4"/>
  <c r="AH37" i="4"/>
  <c r="M39" i="4"/>
  <c r="CJ43" i="4"/>
  <c r="AQ46" i="4"/>
  <c r="V46" i="4"/>
  <c r="BC54" i="4"/>
  <c r="CG75" i="4"/>
  <c r="AL25" i="4"/>
  <c r="AZ25" i="4" s="1"/>
  <c r="BI67" i="4"/>
  <c r="BH62" i="4"/>
  <c r="BV62" i="4" s="1"/>
  <c r="CB51" i="4"/>
  <c r="I15" i="4"/>
  <c r="K23" i="4"/>
  <c r="F25" i="4"/>
  <c r="I30" i="4"/>
  <c r="I34" i="4"/>
  <c r="I62" i="4"/>
  <c r="J68" i="4"/>
  <c r="J72" i="4"/>
  <c r="J71" i="4" s="1"/>
  <c r="J76" i="4"/>
  <c r="J75" i="4" s="1"/>
  <c r="BZ10" i="4"/>
  <c r="CM16" i="4"/>
  <c r="BJ16" i="4"/>
  <c r="U16" i="4"/>
  <c r="AW19" i="4"/>
  <c r="V19" i="4"/>
  <c r="AY31" i="4"/>
  <c r="BL43" i="4"/>
  <c r="BO58" i="4"/>
  <c r="AQ64" i="4"/>
  <c r="AQ63" i="4" s="1"/>
  <c r="AN25" i="4"/>
  <c r="AM78" i="4"/>
  <c r="AM77" i="4" s="1"/>
  <c r="AM59" i="4"/>
  <c r="AM51" i="4"/>
  <c r="BA51" i="4" s="1"/>
  <c r="I45" i="4"/>
  <c r="BI74" i="4"/>
  <c r="BI73" i="4" s="1"/>
  <c r="BG65" i="4"/>
  <c r="BH69" i="4"/>
  <c r="BF69" i="4" s="1"/>
  <c r="BI40" i="4"/>
  <c r="CB15" i="4"/>
  <c r="CP15" i="4" s="1"/>
  <c r="CC25" i="4"/>
  <c r="CQ25" i="4" s="1"/>
  <c r="CC40" i="4"/>
  <c r="CQ40" i="4" s="1"/>
  <c r="CC45" i="4"/>
  <c r="CQ45" i="4" s="1"/>
  <c r="CD48" i="4"/>
  <c r="CC51" i="4"/>
  <c r="CD62" i="4"/>
  <c r="CB66" i="4"/>
  <c r="CP21" i="4"/>
  <c r="F12" i="4"/>
  <c r="K20" i="4"/>
  <c r="J30" i="4"/>
  <c r="I47" i="4"/>
  <c r="J52" i="4"/>
  <c r="J57" i="4"/>
  <c r="K68" i="4"/>
  <c r="BY10" i="4"/>
  <c r="AW11" i="4"/>
  <c r="AW10" i="4" s="1"/>
  <c r="AW31" i="4"/>
  <c r="AA31" i="4"/>
  <c r="BX37" i="4"/>
  <c r="AW46" i="4"/>
  <c r="AQ54" i="4"/>
  <c r="CM73" i="4"/>
  <c r="F23" i="4"/>
  <c r="AZ29" i="4"/>
  <c r="BG25" i="4"/>
  <c r="CC15" i="4"/>
  <c r="CQ15" i="4" s="1"/>
  <c r="CD51" i="4"/>
  <c r="CD66" i="4"/>
  <c r="K30" i="4"/>
  <c r="K52" i="4"/>
  <c r="F69" i="4"/>
  <c r="BR11" i="4"/>
  <c r="BR10" i="4" s="1"/>
  <c r="BJ11" i="4"/>
  <c r="CF19" i="4"/>
  <c r="CM28" i="4"/>
  <c r="AQ28" i="4"/>
  <c r="BR39" i="4"/>
  <c r="BC39" i="4"/>
  <c r="BX64" i="4"/>
  <c r="AW64" i="4"/>
  <c r="AW63" i="4" s="1"/>
  <c r="AM15" i="4"/>
  <c r="AL23" i="4"/>
  <c r="AL42" i="4"/>
  <c r="AM74" i="4"/>
  <c r="AM73" i="4" s="1"/>
  <c r="AL69" i="4"/>
  <c r="AK69" i="4" s="1"/>
  <c r="AL62" i="4"/>
  <c r="AL50" i="4"/>
  <c r="AN45" i="4"/>
  <c r="BH41" i="4"/>
  <c r="BH25" i="4"/>
  <c r="BV25" i="4" s="1"/>
  <c r="BG14" i="4"/>
  <c r="CD20" i="4"/>
  <c r="I44" i="4"/>
  <c r="K47" i="4"/>
  <c r="F55" i="4"/>
  <c r="I78" i="4"/>
  <c r="I77" i="4" s="1"/>
  <c r="CE11" i="4"/>
  <c r="CJ16" i="4"/>
  <c r="CJ10" i="4" s="1"/>
  <c r="BO16" i="4"/>
  <c r="AT16" i="4"/>
  <c r="BO28" i="4"/>
  <c r="CE31" i="4"/>
  <c r="CE43" i="4"/>
  <c r="M54" i="4"/>
  <c r="CJ56" i="4"/>
  <c r="AQ58" i="4"/>
  <c r="AO61" i="4"/>
  <c r="AO60" i="4" s="1"/>
  <c r="CJ71" i="4"/>
  <c r="AQ77" i="4"/>
  <c r="AN23" i="4"/>
  <c r="AM42" i="4"/>
  <c r="AM62" i="4"/>
  <c r="BI25" i="4"/>
  <c r="BG21" i="4"/>
  <c r="BI17" i="4"/>
  <c r="BH14" i="4"/>
  <c r="BV14" i="4" s="1"/>
  <c r="BG12" i="4"/>
  <c r="BU12" i="4" s="1"/>
  <c r="CB14" i="4"/>
  <c r="CC23" i="4"/>
  <c r="CB33" i="4"/>
  <c r="CB44" i="4"/>
  <c r="CP44" i="4" s="1"/>
  <c r="CD55" i="4"/>
  <c r="CD54" i="4" s="1"/>
  <c r="BU77" i="4"/>
  <c r="BP31" i="4"/>
  <c r="AV31" i="4"/>
  <c r="BM60" i="4"/>
  <c r="AZ38" i="4"/>
  <c r="AL37" i="4"/>
  <c r="BU47" i="4"/>
  <c r="BG23" i="4"/>
  <c r="BI23" i="4"/>
  <c r="F15" i="4"/>
  <c r="CH10" i="4"/>
  <c r="O10" i="4"/>
  <c r="M16" i="4"/>
  <c r="BS18" i="4"/>
  <c r="CM31" i="4"/>
  <c r="AT60" i="4"/>
  <c r="BS63" i="4"/>
  <c r="S17" i="4"/>
  <c r="BH50" i="4"/>
  <c r="BU26" i="4"/>
  <c r="BG15" i="4"/>
  <c r="BI15" i="4"/>
  <c r="CE64" i="4"/>
  <c r="CB68" i="4"/>
  <c r="CD68" i="4"/>
  <c r="AJ18" i="4"/>
  <c r="M64" i="4"/>
  <c r="AZ76" i="4"/>
  <c r="AL75" i="4"/>
  <c r="AS10" i="4"/>
  <c r="CR18" i="4"/>
  <c r="BQ18" i="4"/>
  <c r="BX31" i="4"/>
  <c r="BO31" i="4"/>
  <c r="BE31" i="4"/>
  <c r="AU31" i="4"/>
  <c r="BZ36" i="4"/>
  <c r="BP36" i="4"/>
  <c r="AQ39" i="4"/>
  <c r="AZ57" i="4"/>
  <c r="AL56" i="4"/>
  <c r="BL64" i="4"/>
  <c r="BV59" i="4"/>
  <c r="BH58" i="4"/>
  <c r="BI30" i="4"/>
  <c r="BG30" i="4"/>
  <c r="BJ28" i="4"/>
  <c r="CC14" i="4"/>
  <c r="CR10" i="4"/>
  <c r="BE18" i="4"/>
  <c r="L10" i="4"/>
  <c r="CI18" i="4"/>
  <c r="BY18" i="4"/>
  <c r="AS18" i="4"/>
  <c r="CI31" i="4"/>
  <c r="BW31" i="4"/>
  <c r="BN31" i="4"/>
  <c r="AS36" i="4"/>
  <c r="CL60" i="4"/>
  <c r="AH43" i="4"/>
  <c r="AH64" i="4"/>
  <c r="AH77" i="4"/>
  <c r="AM17" i="4"/>
  <c r="AM41" i="4"/>
  <c r="AK41" i="4" s="1"/>
  <c r="AP39" i="4"/>
  <c r="AQ61" i="4"/>
  <c r="BH72" i="4"/>
  <c r="BK71" i="4"/>
  <c r="BG66" i="4"/>
  <c r="BJ64" i="4"/>
  <c r="BI66" i="4"/>
  <c r="BH55" i="4"/>
  <c r="BK54" i="4"/>
  <c r="BI51" i="4"/>
  <c r="BO39" i="4"/>
  <c r="BO64" i="4"/>
  <c r="BR71" i="4"/>
  <c r="BR56" i="4"/>
  <c r="BR43" i="4"/>
  <c r="CD41" i="4"/>
  <c r="CB41" i="4"/>
  <c r="CE39" i="4"/>
  <c r="CC50" i="4"/>
  <c r="CC49" i="4" s="1"/>
  <c r="CG58" i="4"/>
  <c r="AB31" i="4"/>
  <c r="BB60" i="4"/>
  <c r="F17" i="4"/>
  <c r="F50" i="4"/>
  <c r="F66" i="4"/>
  <c r="BQ10" i="4"/>
  <c r="AJ10" i="4"/>
  <c r="CH18" i="4"/>
  <c r="BW18" i="4"/>
  <c r="BB18" i="4"/>
  <c r="AR18" i="4"/>
  <c r="CH31" i="4"/>
  <c r="CI36" i="4"/>
  <c r="AX63" i="4"/>
  <c r="Y75" i="4"/>
  <c r="AM24" i="4"/>
  <c r="BA24" i="4" s="1"/>
  <c r="AM65" i="4"/>
  <c r="AK65" i="4" s="1"/>
  <c r="AT43" i="4"/>
  <c r="AT56" i="4"/>
  <c r="AW56" i="4"/>
  <c r="AW71" i="4"/>
  <c r="BC43" i="4"/>
  <c r="BC58" i="4"/>
  <c r="BC73" i="4"/>
  <c r="BL39" i="4"/>
  <c r="CG43" i="4"/>
  <c r="M37" i="4"/>
  <c r="BP10" i="4"/>
  <c r="AD10" i="4"/>
  <c r="CO18" i="4"/>
  <c r="AY18" i="4"/>
  <c r="X18" i="4"/>
  <c r="O18" i="4"/>
  <c r="BT31" i="4"/>
  <c r="BL31" i="4"/>
  <c r="BB36" i="4"/>
  <c r="V61" i="4"/>
  <c r="N63" i="4"/>
  <c r="AW39" i="4"/>
  <c r="AT37" i="4"/>
  <c r="AQ71" i="4"/>
  <c r="BH42" i="4"/>
  <c r="BK39" i="4"/>
  <c r="CD13" i="4"/>
  <c r="CB13" i="4"/>
  <c r="CD78" i="4"/>
  <c r="CB78" i="4"/>
  <c r="CE77" i="4"/>
  <c r="CJ64" i="4"/>
  <c r="CJ39" i="4"/>
  <c r="CM46" i="4"/>
  <c r="CM64" i="4"/>
  <c r="CM77" i="4"/>
  <c r="CK18" i="4"/>
  <c r="AJ70" i="4"/>
  <c r="F38" i="4"/>
  <c r="AC10" i="4"/>
  <c r="AV10" i="4"/>
  <c r="X10" i="4"/>
  <c r="CN18" i="4"/>
  <c r="CO31" i="4"/>
  <c r="CO36" i="4"/>
  <c r="AD60" i="4"/>
  <c r="CK63" i="4"/>
  <c r="S15" i="4"/>
  <c r="S29" i="4"/>
  <c r="T28" i="4"/>
  <c r="S44" i="4"/>
  <c r="T43" i="4"/>
  <c r="S57" i="4"/>
  <c r="T64" i="4"/>
  <c r="S30" i="4"/>
  <c r="U28" i="4"/>
  <c r="U43" i="4"/>
  <c r="S59" i="4"/>
  <c r="U58" i="4"/>
  <c r="U73" i="4"/>
  <c r="S74" i="4"/>
  <c r="V75" i="4"/>
  <c r="Y46" i="4"/>
  <c r="Y61" i="4"/>
  <c r="AB37" i="4"/>
  <c r="AB64" i="4"/>
  <c r="AE39" i="4"/>
  <c r="AE43" i="4"/>
  <c r="F14" i="4"/>
  <c r="AL30" i="4"/>
  <c r="AO28" i="4"/>
  <c r="AN30" i="4"/>
  <c r="AN40" i="4"/>
  <c r="AL40" i="4"/>
  <c r="AO39" i="4"/>
  <c r="BH21" i="4"/>
  <c r="CC57" i="4"/>
  <c r="CF56" i="4"/>
  <c r="CG64" i="4"/>
  <c r="AU18" i="4"/>
  <c r="K61" i="4"/>
  <c r="CI10" i="4"/>
  <c r="BD10" i="4"/>
  <c r="CG11" i="4"/>
  <c r="M11" i="4"/>
  <c r="BT10" i="4"/>
  <c r="BT18" i="4"/>
  <c r="AD18" i="4"/>
  <c r="Z18" i="4"/>
  <c r="AD31" i="4"/>
  <c r="W63" i="4"/>
  <c r="AM13" i="4"/>
  <c r="AN15" i="4"/>
  <c r="AN74" i="4"/>
  <c r="AL74" i="4"/>
  <c r="AO73" i="4"/>
  <c r="AL66" i="4"/>
  <c r="AO64" i="4"/>
  <c r="AN66" i="4"/>
  <c r="AO54" i="4"/>
  <c r="AL55" i="4"/>
  <c r="AN55" i="4"/>
  <c r="BG77" i="4"/>
  <c r="BL46" i="4"/>
  <c r="BH29" i="4"/>
  <c r="BK28" i="4"/>
  <c r="BX19" i="4"/>
  <c r="BX46" i="4"/>
  <c r="BX61" i="4"/>
  <c r="BX75" i="4"/>
  <c r="CC30" i="4"/>
  <c r="CF28" i="4"/>
  <c r="CC42" i="4"/>
  <c r="CF39" i="4"/>
  <c r="AC31" i="4"/>
  <c r="L31" i="4"/>
  <c r="AX31" i="4"/>
  <c r="CH36" i="4"/>
  <c r="BY36" i="4"/>
  <c r="BQ36" i="4"/>
  <c r="AR36" i="4"/>
  <c r="CM60" i="4"/>
  <c r="CE60" i="4"/>
  <c r="BC60" i="4"/>
  <c r="AU60" i="4"/>
  <c r="W60" i="4"/>
  <c r="N60" i="4"/>
  <c r="BT60" i="4"/>
  <c r="CL63" i="4"/>
  <c r="BT63" i="4"/>
  <c r="AY63" i="4"/>
  <c r="X63" i="4"/>
  <c r="AG63" i="4"/>
  <c r="BN70" i="4"/>
  <c r="AC70" i="4"/>
  <c r="T77" i="4"/>
  <c r="S33" i="4"/>
  <c r="U11" i="4"/>
  <c r="AN13" i="4"/>
  <c r="AN24" i="4"/>
  <c r="AM67" i="4"/>
  <c r="AL47" i="4"/>
  <c r="AL44" i="4"/>
  <c r="AZ44" i="4" s="1"/>
  <c r="BG76" i="4"/>
  <c r="BH74" i="4"/>
  <c r="BI72" i="4"/>
  <c r="BG59" i="4"/>
  <c r="BH57" i="4"/>
  <c r="BI55" i="4"/>
  <c r="BG45" i="4"/>
  <c r="BH44" i="4"/>
  <c r="BI42" i="4"/>
  <c r="BG33" i="4"/>
  <c r="BH24" i="4"/>
  <c r="BH17" i="4"/>
  <c r="BV52" i="4"/>
  <c r="BV68" i="4"/>
  <c r="CB25" i="4"/>
  <c r="CP25" i="4" s="1"/>
  <c r="CC29" i="4"/>
  <c r="CB40" i="4"/>
  <c r="CB47" i="4"/>
  <c r="CC48" i="4"/>
  <c r="CC55" i="4"/>
  <c r="CD57" i="4"/>
  <c r="CC67" i="4"/>
  <c r="CB76" i="4"/>
  <c r="W18" i="4"/>
  <c r="N18" i="4"/>
  <c r="CN31" i="4"/>
  <c r="BM31" i="4"/>
  <c r="BD31" i="4"/>
  <c r="AJ31" i="4"/>
  <c r="CK31" i="4"/>
  <c r="AI31" i="4"/>
  <c r="CN36" i="4"/>
  <c r="BL60" i="4"/>
  <c r="AS60" i="4"/>
  <c r="AC60" i="4"/>
  <c r="L60" i="4"/>
  <c r="BN60" i="4"/>
  <c r="CR63" i="4"/>
  <c r="BZ63" i="4"/>
  <c r="AD63" i="4"/>
  <c r="CL70" i="4"/>
  <c r="BB70" i="4"/>
  <c r="AS70" i="4"/>
  <c r="AI70" i="4"/>
  <c r="AA70" i="4"/>
  <c r="S21" i="4"/>
  <c r="S71" i="4"/>
  <c r="S45" i="4"/>
  <c r="S20" i="4"/>
  <c r="AH28" i="4"/>
  <c r="AM12" i="4"/>
  <c r="AM23" i="4"/>
  <c r="AM25" i="4"/>
  <c r="AN29" i="4"/>
  <c r="AL34" i="4"/>
  <c r="AK34" i="4" s="1"/>
  <c r="AM38" i="4"/>
  <c r="AM76" i="4"/>
  <c r="AL68" i="4"/>
  <c r="AN57" i="4"/>
  <c r="AL51" i="4"/>
  <c r="AM48" i="4"/>
  <c r="AN47" i="4"/>
  <c r="BI76" i="4"/>
  <c r="BG68" i="4"/>
  <c r="BI69" i="4"/>
  <c r="BI59" i="4"/>
  <c r="BI45" i="4"/>
  <c r="BG38" i="4"/>
  <c r="BH34" i="4"/>
  <c r="BH12" i="4"/>
  <c r="BV65" i="4"/>
  <c r="CC20" i="4"/>
  <c r="CD21" i="4"/>
  <c r="CB24" i="4"/>
  <c r="CP24" i="4" s="1"/>
  <c r="CC26" i="4"/>
  <c r="CQ26" i="4" s="1"/>
  <c r="CD25" i="4"/>
  <c r="CC38" i="4"/>
  <c r="CD40" i="4"/>
  <c r="CD47" i="4"/>
  <c r="CB65" i="4"/>
  <c r="CC66" i="4"/>
  <c r="CB72" i="4"/>
  <c r="CC74" i="4"/>
  <c r="CD76" i="4"/>
  <c r="BC31" i="4"/>
  <c r="AS31" i="4"/>
  <c r="X36" i="4"/>
  <c r="O36" i="4"/>
  <c r="CR60" i="4"/>
  <c r="CJ60" i="4"/>
  <c r="BS60" i="4"/>
  <c r="AR60" i="4"/>
  <c r="AJ60" i="4"/>
  <c r="AB60" i="4"/>
  <c r="CI63" i="4"/>
  <c r="BY63" i="4"/>
  <c r="BQ63" i="4"/>
  <c r="AV63" i="4"/>
  <c r="AC63" i="4"/>
  <c r="L63" i="4"/>
  <c r="Z70" i="4"/>
  <c r="AL12" i="4"/>
  <c r="AZ12" i="4" s="1"/>
  <c r="AZ21" i="4"/>
  <c r="AN38" i="4"/>
  <c r="BA68" i="4"/>
  <c r="AM57" i="4"/>
  <c r="BA57" i="4" s="1"/>
  <c r="BL28" i="4"/>
  <c r="BI26" i="4"/>
  <c r="CP17" i="4"/>
  <c r="CQ65" i="4"/>
  <c r="BZ18" i="4"/>
  <c r="AV18" i="4"/>
  <c r="AC18" i="4"/>
  <c r="L18" i="4"/>
  <c r="CL18" i="4"/>
  <c r="BK31" i="4"/>
  <c r="BB31" i="4"/>
  <c r="AR31" i="4"/>
  <c r="AG31" i="4"/>
  <c r="Z31" i="4"/>
  <c r="AV36" i="4"/>
  <c r="W36" i="4"/>
  <c r="N36" i="4"/>
  <c r="CI60" i="4"/>
  <c r="BJ60" i="4"/>
  <c r="AY60" i="4"/>
  <c r="AI60" i="4"/>
  <c r="AA60" i="4"/>
  <c r="CK60" i="4"/>
  <c r="BE60" i="4"/>
  <c r="CH63" i="4"/>
  <c r="BP63" i="4"/>
  <c r="BZ70" i="4"/>
  <c r="AY70" i="4"/>
  <c r="AR70" i="4"/>
  <c r="S48" i="4"/>
  <c r="S38" i="4"/>
  <c r="AQ11" i="4"/>
  <c r="AL20" i="4"/>
  <c r="AL19" i="4" s="1"/>
  <c r="AN51" i="4"/>
  <c r="AM45" i="4"/>
  <c r="BA45" i="4" s="1"/>
  <c r="BI68" i="4"/>
  <c r="BI47" i="4"/>
  <c r="BI38" i="4"/>
  <c r="BI20" i="4"/>
  <c r="BH13" i="4"/>
  <c r="CC17" i="4"/>
  <c r="CA17" i="4" s="1"/>
  <c r="CD24" i="4"/>
  <c r="CC34" i="4"/>
  <c r="CD45" i="4"/>
  <c r="CD52" i="4"/>
  <c r="CD65" i="4"/>
  <c r="CD72" i="4"/>
  <c r="CP52" i="4"/>
  <c r="BZ31" i="4"/>
  <c r="X31" i="4"/>
  <c r="O31" i="4"/>
  <c r="BS31" i="4"/>
  <c r="BT36" i="4"/>
  <c r="BD36" i="4"/>
  <c r="AU36" i="4"/>
  <c r="AD36" i="4"/>
  <c r="BY60" i="4"/>
  <c r="BQ60" i="4"/>
  <c r="AP60" i="4"/>
  <c r="AH60" i="4"/>
  <c r="CH60" i="4"/>
  <c r="AX60" i="4"/>
  <c r="CO63" i="4"/>
  <c r="BW63" i="4"/>
  <c r="BD63" i="4"/>
  <c r="AJ63" i="4"/>
  <c r="AA63" i="4"/>
  <c r="BM63" i="4"/>
  <c r="BY70" i="4"/>
  <c r="BQ70" i="4"/>
  <c r="AX70" i="4"/>
  <c r="S65" i="4"/>
  <c r="S78" i="4"/>
  <c r="K44" i="4"/>
  <c r="AZ14" i="4"/>
  <c r="AZ26" i="4"/>
  <c r="BA54" i="4"/>
  <c r="I25" i="4"/>
  <c r="AN14" i="4"/>
  <c r="AL17" i="4"/>
  <c r="AN21" i="4"/>
  <c r="AN26" i="4"/>
  <c r="AN68" i="4"/>
  <c r="BI78" i="4"/>
  <c r="BI62" i="4"/>
  <c r="BI52" i="4"/>
  <c r="BI13" i="4"/>
  <c r="BU67" i="4"/>
  <c r="CD12" i="4"/>
  <c r="CD17" i="4"/>
  <c r="CB30" i="4"/>
  <c r="CC33" i="4"/>
  <c r="CB42" i="4"/>
  <c r="CC44" i="4"/>
  <c r="CB50" i="4"/>
  <c r="CB49" i="4" s="1"/>
  <c r="CC59" i="4"/>
  <c r="CC69" i="4"/>
  <c r="CQ52" i="4"/>
  <c r="CQ41" i="4"/>
  <c r="BP18" i="4"/>
  <c r="BD18" i="4"/>
  <c r="AI18" i="4"/>
  <c r="AA18" i="4"/>
  <c r="CR31" i="4"/>
  <c r="BY31" i="4"/>
  <c r="BQ31" i="4"/>
  <c r="W31" i="4"/>
  <c r="N31" i="4"/>
  <c r="CR36" i="4"/>
  <c r="BS36" i="4"/>
  <c r="AC36" i="4"/>
  <c r="L36" i="4"/>
  <c r="CO60" i="4"/>
  <c r="CG60" i="4"/>
  <c r="BP60" i="4"/>
  <c r="AW60" i="4"/>
  <c r="AG60" i="4"/>
  <c r="CN63" i="4"/>
  <c r="BN63" i="4"/>
  <c r="AS63" i="4"/>
  <c r="AI63" i="4"/>
  <c r="Z63" i="4"/>
  <c r="BE63" i="4"/>
  <c r="CH70" i="4"/>
  <c r="L70" i="4"/>
  <c r="S47" i="4"/>
  <c r="S12" i="4"/>
  <c r="AN12" i="4"/>
  <c r="AL13" i="4"/>
  <c r="AN20" i="4"/>
  <c r="AM33" i="4"/>
  <c r="AN42" i="4"/>
  <c r="AM72" i="4"/>
  <c r="AN62" i="4"/>
  <c r="AN52" i="4"/>
  <c r="BH78" i="4"/>
  <c r="BF78" i="4" s="1"/>
  <c r="BG72" i="4"/>
  <c r="BI65" i="4"/>
  <c r="BG55" i="4"/>
  <c r="BI48" i="4"/>
  <c r="BG42" i="4"/>
  <c r="BI41" i="4"/>
  <c r="BI14" i="4"/>
  <c r="CD15" i="4"/>
  <c r="CD23" i="4"/>
  <c r="CD22" i="4" s="1"/>
  <c r="CD44" i="4"/>
  <c r="CB57" i="4"/>
  <c r="CD59" i="4"/>
  <c r="CD69" i="4"/>
  <c r="CP45" i="4"/>
  <c r="AJ36" i="4"/>
  <c r="CN60" i="4"/>
  <c r="BW60" i="4"/>
  <c r="BO60" i="4"/>
  <c r="BD60" i="4"/>
  <c r="AV60" i="4"/>
  <c r="X60" i="4"/>
  <c r="O60" i="4"/>
  <c r="BZ60" i="4"/>
  <c r="Z60" i="4"/>
  <c r="BB63" i="4"/>
  <c r="AR63" i="4"/>
  <c r="AU63" i="4"/>
  <c r="CO70" i="4"/>
  <c r="BW70" i="4"/>
  <c r="AD70" i="4"/>
  <c r="S14" i="4"/>
  <c r="J26" i="4"/>
  <c r="AN17" i="4"/>
  <c r="AL24" i="4"/>
  <c r="AN41" i="4"/>
  <c r="AN72" i="4"/>
  <c r="AN65" i="4"/>
  <c r="AM44" i="4"/>
  <c r="BG74" i="4"/>
  <c r="BH66" i="4"/>
  <c r="BG57" i="4"/>
  <c r="BI50" i="4"/>
  <c r="BI49" i="4" s="1"/>
  <c r="BG44" i="4"/>
  <c r="BI29" i="4"/>
  <c r="BG24" i="4"/>
  <c r="BH23" i="4"/>
  <c r="BI21" i="4"/>
  <c r="BG17" i="4"/>
  <c r="BH15" i="4"/>
  <c r="BU13" i="4"/>
  <c r="BU41" i="4"/>
  <c r="BU52" i="4"/>
  <c r="CD14" i="4"/>
  <c r="CB29" i="4"/>
  <c r="CD30" i="4"/>
  <c r="CD42" i="4"/>
  <c r="CB48" i="4"/>
  <c r="CD50" i="4"/>
  <c r="CB55" i="4"/>
  <c r="CB67" i="4"/>
  <c r="CC68" i="4"/>
  <c r="CB23" i="4"/>
  <c r="CB22" i="4" s="1"/>
  <c r="CC12" i="4"/>
  <c r="BO70" i="4"/>
  <c r="BG20" i="4"/>
  <c r="BJ19" i="4"/>
  <c r="BG51" i="4"/>
  <c r="BG62" i="4"/>
  <c r="AZ45" i="4"/>
  <c r="AP43" i="4"/>
  <c r="AQ43" i="4"/>
  <c r="AN44" i="4"/>
  <c r="AL15" i="4"/>
  <c r="AO11" i="4"/>
  <c r="AO10" i="4" s="1"/>
  <c r="I13" i="4"/>
  <c r="AF64" i="4"/>
  <c r="I75" i="4"/>
  <c r="S13" i="4"/>
  <c r="T46" i="4"/>
  <c r="S26" i="4"/>
  <c r="BT70" i="4"/>
  <c r="CR70" i="4"/>
  <c r="BD70" i="4"/>
  <c r="AV70" i="4"/>
  <c r="X70" i="4"/>
  <c r="CK70" i="4"/>
  <c r="BM70" i="4"/>
  <c r="BE70" i="4"/>
  <c r="AG70" i="4"/>
  <c r="CI70" i="4"/>
  <c r="BS70" i="4"/>
  <c r="AU70" i="4"/>
  <c r="W70" i="4"/>
  <c r="O70" i="4"/>
  <c r="N70" i="4"/>
  <c r="CK36" i="4"/>
  <c r="BM36" i="4"/>
  <c r="BE36" i="4"/>
  <c r="AG36" i="4"/>
  <c r="BW36" i="4"/>
  <c r="AY36" i="4"/>
  <c r="AI36" i="4"/>
  <c r="AA36" i="4"/>
  <c r="CL36" i="4"/>
  <c r="Z36" i="4"/>
  <c r="BN36" i="4"/>
  <c r="AX36" i="4"/>
  <c r="BN18" i="4"/>
  <c r="AX18" i="4"/>
  <c r="BM18" i="4"/>
  <c r="AG18" i="4"/>
  <c r="BW10" i="4"/>
  <c r="AY10" i="4"/>
  <c r="AI10" i="4"/>
  <c r="AA10" i="4"/>
  <c r="CL10" i="4"/>
  <c r="BN10" i="4"/>
  <c r="AX10" i="4"/>
  <c r="Z10" i="4"/>
  <c r="R10" i="4"/>
  <c r="CK10" i="4"/>
  <c r="BM10" i="4"/>
  <c r="BE10" i="4"/>
  <c r="AG10" i="4"/>
  <c r="Q10" i="4"/>
  <c r="K68" i="11" l="1"/>
  <c r="K74" i="11" s="1"/>
  <c r="G140" i="11"/>
  <c r="BH22" i="4"/>
  <c r="BH49" i="4"/>
  <c r="O135" i="11"/>
  <c r="H9" i="11"/>
  <c r="M9" i="11" s="1"/>
  <c r="M14" i="11"/>
  <c r="K12" i="11"/>
  <c r="K17" i="11" s="1"/>
  <c r="P141" i="11"/>
  <c r="N146" i="11"/>
  <c r="Q135" i="11"/>
  <c r="AM22" i="4"/>
  <c r="K32" i="4"/>
  <c r="F17" i="11"/>
  <c r="I9" i="11"/>
  <c r="K148" i="11"/>
  <c r="J17" i="11"/>
  <c r="F15" i="11"/>
  <c r="AN32" i="4"/>
  <c r="BI32" i="4"/>
  <c r="J43" i="11"/>
  <c r="K43" i="11"/>
  <c r="G68" i="11"/>
  <c r="G74" i="11" s="1"/>
  <c r="L68" i="11"/>
  <c r="L74" i="11" s="1"/>
  <c r="S49" i="4"/>
  <c r="AF10" i="4"/>
  <c r="AN22" i="4"/>
  <c r="K22" i="4"/>
  <c r="J22" i="4"/>
  <c r="BI22" i="4"/>
  <c r="BG22" i="4"/>
  <c r="AZ23" i="4"/>
  <c r="AL22" i="4"/>
  <c r="S22" i="4"/>
  <c r="CQ23" i="4"/>
  <c r="CQ22" i="4" s="1"/>
  <c r="CC22" i="4"/>
  <c r="I22" i="4"/>
  <c r="Q22" i="4"/>
  <c r="Q18" i="4" s="1"/>
  <c r="P23" i="4"/>
  <c r="P22" i="4" s="1"/>
  <c r="P18" i="4" s="1"/>
  <c r="AF23" i="4"/>
  <c r="AF22" i="4" s="1"/>
  <c r="AF18" i="4" s="1"/>
  <c r="R22" i="4"/>
  <c r="R18" i="4" s="1"/>
  <c r="F22" i="4"/>
  <c r="CA33" i="4"/>
  <c r="BU50" i="4"/>
  <c r="BG49" i="4"/>
  <c r="Q75" i="4"/>
  <c r="P76" i="4"/>
  <c r="P75" i="4" s="1"/>
  <c r="AE76" i="4"/>
  <c r="AE75" i="4" s="1"/>
  <c r="AE70" i="4" s="1"/>
  <c r="Q56" i="4"/>
  <c r="P57" i="4"/>
  <c r="P56" i="4" s="1"/>
  <c r="AE57" i="4"/>
  <c r="AE56" i="4" s="1"/>
  <c r="R71" i="4"/>
  <c r="P72" i="4"/>
  <c r="P71" i="4" s="1"/>
  <c r="AF72" i="4"/>
  <c r="AF71" i="4" s="1"/>
  <c r="AL49" i="4"/>
  <c r="BH32" i="4"/>
  <c r="J49" i="4"/>
  <c r="AK33" i="4"/>
  <c r="AK32" i="4" s="1"/>
  <c r="AL32" i="4"/>
  <c r="AZ33" i="4"/>
  <c r="Q61" i="4"/>
  <c r="Q60" i="4" s="1"/>
  <c r="P62" i="4"/>
  <c r="P61" i="4" s="1"/>
  <c r="P60" i="4" s="1"/>
  <c r="AE62" i="4"/>
  <c r="AE61" i="4" s="1"/>
  <c r="AE60" i="4" s="1"/>
  <c r="R77" i="4"/>
  <c r="AF78" i="4"/>
  <c r="AF77" i="4" s="1"/>
  <c r="P78" i="4"/>
  <c r="P77" i="4" s="1"/>
  <c r="R56" i="4"/>
  <c r="AF57" i="4"/>
  <c r="AF56" i="4" s="1"/>
  <c r="R54" i="4"/>
  <c r="AF55" i="4"/>
  <c r="AF54" i="4" s="1"/>
  <c r="BA50" i="4"/>
  <c r="BA49" i="4" s="1"/>
  <c r="AM49" i="4"/>
  <c r="CD49" i="4"/>
  <c r="CB32" i="4"/>
  <c r="CB31" i="4" s="1"/>
  <c r="Q54" i="4"/>
  <c r="AE55" i="4"/>
  <c r="AE54" i="4" s="1"/>
  <c r="P55" i="4"/>
  <c r="P54" i="4" s="1"/>
  <c r="AM32" i="4"/>
  <c r="BU34" i="4"/>
  <c r="BF34" i="4"/>
  <c r="AN49" i="4"/>
  <c r="Q73" i="4"/>
  <c r="P74" i="4"/>
  <c r="P73" i="4" s="1"/>
  <c r="AE74" i="4"/>
  <c r="AE73" i="4" s="1"/>
  <c r="AE67" i="4"/>
  <c r="AE64" i="4" s="1"/>
  <c r="P67" i="4"/>
  <c r="P64" i="4" s="1"/>
  <c r="P63" i="4" s="1"/>
  <c r="K49" i="4"/>
  <c r="R61" i="4"/>
  <c r="R60" i="4" s="1"/>
  <c r="AF62" i="4"/>
  <c r="AF61" i="4" s="1"/>
  <c r="AF60" i="4" s="1"/>
  <c r="BF33" i="4"/>
  <c r="BG32" i="4"/>
  <c r="R37" i="4"/>
  <c r="AF38" i="4"/>
  <c r="AF37" i="4" s="1"/>
  <c r="AF36" i="4" s="1"/>
  <c r="P38" i="4"/>
  <c r="P37" i="4" s="1"/>
  <c r="P36" i="4" s="1"/>
  <c r="Q64" i="4"/>
  <c r="Q63" i="4" s="1"/>
  <c r="AF50" i="4"/>
  <c r="AF49" i="4" s="1"/>
  <c r="I49" i="4"/>
  <c r="Q49" i="4"/>
  <c r="P50" i="4"/>
  <c r="P49" i="4" s="1"/>
  <c r="AE50" i="4"/>
  <c r="AE49" i="4" s="1"/>
  <c r="F49" i="4"/>
  <c r="S32" i="4"/>
  <c r="S31" i="4" s="1"/>
  <c r="Q32" i="4"/>
  <c r="Q31" i="4" s="1"/>
  <c r="AE34" i="4"/>
  <c r="AE32" i="4" s="1"/>
  <c r="AE31" i="4" s="1"/>
  <c r="P34" i="4"/>
  <c r="P32" i="4" s="1"/>
  <c r="P31" i="4" s="1"/>
  <c r="R32" i="4"/>
  <c r="R31" i="4" s="1"/>
  <c r="AF34" i="4"/>
  <c r="AF32" i="4" s="1"/>
  <c r="AF31" i="4" s="1"/>
  <c r="F32" i="4"/>
  <c r="CA34" i="4"/>
  <c r="CA32" i="4" s="1"/>
  <c r="CQ34" i="4"/>
  <c r="CC32" i="4"/>
  <c r="J32" i="4"/>
  <c r="J31" i="4" s="1"/>
  <c r="I32" i="4"/>
  <c r="I31" i="4" s="1"/>
  <c r="G43" i="11"/>
  <c r="F43" i="11"/>
  <c r="J68" i="11"/>
  <c r="J74" i="11" s="1"/>
  <c r="K55" i="11"/>
  <c r="D68" i="11"/>
  <c r="D74" i="11" s="1"/>
  <c r="J55" i="11"/>
  <c r="F55" i="11"/>
  <c r="L43" i="11"/>
  <c r="H43" i="11"/>
  <c r="AW18" i="4"/>
  <c r="F19" i="4"/>
  <c r="M18" i="4"/>
  <c r="BO10" i="4"/>
  <c r="H20" i="4"/>
  <c r="G20" i="4" s="1"/>
  <c r="AK23" i="4"/>
  <c r="J19" i="4"/>
  <c r="F46" i="4"/>
  <c r="BA74" i="4"/>
  <c r="BA73" i="4" s="1"/>
  <c r="H50" i="4"/>
  <c r="S39" i="4"/>
  <c r="H42" i="4"/>
  <c r="G42" i="4" s="1"/>
  <c r="I46" i="4"/>
  <c r="H12" i="4"/>
  <c r="G12" i="4" s="1"/>
  <c r="K19" i="4"/>
  <c r="H33" i="4"/>
  <c r="L146" i="11"/>
  <c r="Q146" i="11" s="1"/>
  <c r="Q144" i="11"/>
  <c r="M8" i="11"/>
  <c r="Q142" i="11"/>
  <c r="I140" i="11"/>
  <c r="M11" i="11"/>
  <c r="P125" i="11"/>
  <c r="O125" i="11"/>
  <c r="O139" i="11"/>
  <c r="P139" i="11"/>
  <c r="M15" i="11"/>
  <c r="J146" i="11"/>
  <c r="O142" i="11"/>
  <c r="D12" i="11"/>
  <c r="D17" i="11" s="1"/>
  <c r="P135" i="11"/>
  <c r="O147" i="11"/>
  <c r="P142" i="11"/>
  <c r="Q138" i="11"/>
  <c r="D43" i="11"/>
  <c r="N140" i="11"/>
  <c r="N148" i="11" s="1"/>
  <c r="F68" i="11"/>
  <c r="F74" i="11" s="1"/>
  <c r="P147" i="11"/>
  <c r="O145" i="11"/>
  <c r="P145" i="11"/>
  <c r="Q125" i="11"/>
  <c r="I43" i="11"/>
  <c r="F140" i="11"/>
  <c r="P138" i="11"/>
  <c r="L140" i="11"/>
  <c r="Q140" i="11" s="1"/>
  <c r="Q139" i="11"/>
  <c r="Q141" i="11"/>
  <c r="E9" i="11"/>
  <c r="Q147" i="11"/>
  <c r="P144" i="11"/>
  <c r="BR18" i="4"/>
  <c r="K43" i="4"/>
  <c r="BF25" i="4"/>
  <c r="H57" i="4"/>
  <c r="H56" i="4" s="1"/>
  <c r="H23" i="4"/>
  <c r="F28" i="4"/>
  <c r="AT10" i="4"/>
  <c r="H24" i="4"/>
  <c r="G24" i="4" s="1"/>
  <c r="CQ76" i="4"/>
  <c r="CQ75" i="4" s="1"/>
  <c r="BV69" i="4"/>
  <c r="K28" i="4"/>
  <c r="AK48" i="4"/>
  <c r="AK25" i="4"/>
  <c r="J56" i="4"/>
  <c r="CP38" i="4"/>
  <c r="CP37" i="4" s="1"/>
  <c r="CJ70" i="4"/>
  <c r="H51" i="4"/>
  <c r="G51" i="4" s="1"/>
  <c r="BH77" i="4"/>
  <c r="E68" i="11"/>
  <c r="E74" i="11" s="1"/>
  <c r="M72" i="11"/>
  <c r="M62" i="11"/>
  <c r="I68" i="11"/>
  <c r="I74" i="11" s="1"/>
  <c r="CG18" i="4"/>
  <c r="BL18" i="4"/>
  <c r="CC39" i="4"/>
  <c r="BH75" i="4"/>
  <c r="AN28" i="4"/>
  <c r="AB18" i="4"/>
  <c r="BX70" i="4"/>
  <c r="K11" i="4"/>
  <c r="K10" i="4" s="1"/>
  <c r="CC71" i="4"/>
  <c r="AH10" i="4"/>
  <c r="AK59" i="4"/>
  <c r="AK58" i="4" s="1"/>
  <c r="CE18" i="4"/>
  <c r="H78" i="4"/>
  <c r="H77" i="4" s="1"/>
  <c r="S64" i="4"/>
  <c r="S63" i="4" s="1"/>
  <c r="CA45" i="4"/>
  <c r="I19" i="4"/>
  <c r="AO70" i="4"/>
  <c r="CF18" i="4"/>
  <c r="H67" i="4"/>
  <c r="G67" i="4" s="1"/>
  <c r="H69" i="4"/>
  <c r="G69" i="4" s="1"/>
  <c r="U10" i="4"/>
  <c r="CA38" i="4"/>
  <c r="CA37" i="4" s="1"/>
  <c r="S43" i="4"/>
  <c r="AP18" i="4"/>
  <c r="V18" i="4"/>
  <c r="BJ36" i="4"/>
  <c r="CA20" i="4"/>
  <c r="U18" i="4"/>
  <c r="H65" i="4"/>
  <c r="G65" i="4" s="1"/>
  <c r="E65" i="4" s="1"/>
  <c r="AT70" i="4"/>
  <c r="AK74" i="4"/>
  <c r="AK73" i="4" s="1"/>
  <c r="BF40" i="4"/>
  <c r="BF76" i="4"/>
  <c r="BF75" i="4" s="1"/>
  <c r="CP20" i="4"/>
  <c r="CP19" i="4" s="1"/>
  <c r="AH70" i="4"/>
  <c r="J77" i="4"/>
  <c r="J46" i="4"/>
  <c r="H74" i="4"/>
  <c r="G74" i="4" s="1"/>
  <c r="J11" i="4"/>
  <c r="J10" i="4" s="1"/>
  <c r="AK76" i="4"/>
  <c r="AK75" i="4" s="1"/>
  <c r="BK70" i="4"/>
  <c r="H29" i="4"/>
  <c r="H38" i="4"/>
  <c r="G38" i="4" s="1"/>
  <c r="E38" i="4" s="1"/>
  <c r="H41" i="4"/>
  <c r="G41" i="4" s="1"/>
  <c r="E41" i="4" s="1"/>
  <c r="J28" i="4"/>
  <c r="H34" i="4"/>
  <c r="G34" i="4" s="1"/>
  <c r="H25" i="4"/>
  <c r="G25" i="4" s="1"/>
  <c r="H30" i="4"/>
  <c r="G30" i="4" s="1"/>
  <c r="BF48" i="4"/>
  <c r="AZ24" i="4"/>
  <c r="AZ78" i="4"/>
  <c r="AZ77" i="4" s="1"/>
  <c r="T18" i="4"/>
  <c r="BK36" i="4"/>
  <c r="BG46" i="4"/>
  <c r="BF26" i="4"/>
  <c r="H15" i="4"/>
  <c r="G15" i="4" s="1"/>
  <c r="J43" i="4"/>
  <c r="AH18" i="4"/>
  <c r="AQ10" i="4"/>
  <c r="CA72" i="4"/>
  <c r="CA71" i="4" s="1"/>
  <c r="H14" i="4"/>
  <c r="G14" i="4" s="1"/>
  <c r="AE10" i="4"/>
  <c r="CA62" i="4"/>
  <c r="CA61" i="4" s="1"/>
  <c r="F39" i="4"/>
  <c r="F64" i="4"/>
  <c r="F63" i="4" s="1"/>
  <c r="AW70" i="4"/>
  <c r="M70" i="4"/>
  <c r="H76" i="4"/>
  <c r="H75" i="4" s="1"/>
  <c r="H55" i="4"/>
  <c r="H54" i="4" s="1"/>
  <c r="K46" i="4"/>
  <c r="BC36" i="4"/>
  <c r="BO36" i="4"/>
  <c r="AO18" i="4"/>
  <c r="AQ70" i="4"/>
  <c r="J73" i="4"/>
  <c r="H44" i="4"/>
  <c r="H17" i="4"/>
  <c r="G17" i="4" s="1"/>
  <c r="G16" i="4" s="1"/>
  <c r="AK24" i="4"/>
  <c r="AK12" i="4"/>
  <c r="K39" i="4"/>
  <c r="BG28" i="4"/>
  <c r="H21" i="4"/>
  <c r="G21" i="4" s="1"/>
  <c r="BF14" i="4"/>
  <c r="F11" i="4"/>
  <c r="AK26" i="4"/>
  <c r="BF47" i="4"/>
  <c r="BF21" i="4"/>
  <c r="H48" i="4"/>
  <c r="G48" i="4" s="1"/>
  <c r="AP36" i="4"/>
  <c r="H66" i="4"/>
  <c r="G66" i="4" s="1"/>
  <c r="CF36" i="4"/>
  <c r="AO36" i="4"/>
  <c r="BL36" i="4"/>
  <c r="CP74" i="4"/>
  <c r="CP73" i="4" s="1"/>
  <c r="BO18" i="4"/>
  <c r="CM70" i="4"/>
  <c r="H45" i="4"/>
  <c r="G45" i="4" s="1"/>
  <c r="AK52" i="4"/>
  <c r="Y36" i="4"/>
  <c r="BI11" i="4"/>
  <c r="M36" i="4"/>
  <c r="J64" i="4"/>
  <c r="J63" i="4" s="1"/>
  <c r="CM36" i="4"/>
  <c r="CM18" i="4"/>
  <c r="H68" i="4"/>
  <c r="G68" i="4" s="1"/>
  <c r="CA26" i="4"/>
  <c r="AK67" i="4"/>
  <c r="BF29" i="4"/>
  <c r="CD39" i="4"/>
  <c r="H62" i="4"/>
  <c r="G62" i="4" s="1"/>
  <c r="E62" i="4" s="1"/>
  <c r="AT36" i="4"/>
  <c r="V70" i="4"/>
  <c r="J39" i="4"/>
  <c r="M70" i="11"/>
  <c r="M49" i="11"/>
  <c r="M69" i="11"/>
  <c r="M79" i="11"/>
  <c r="M73" i="11"/>
  <c r="H47" i="4"/>
  <c r="G47" i="4" s="1"/>
  <c r="E47" i="4" s="1"/>
  <c r="AK29" i="4"/>
  <c r="I28" i="4"/>
  <c r="BV67" i="4"/>
  <c r="BV38" i="4"/>
  <c r="BV37" i="4" s="1"/>
  <c r="CA74" i="4"/>
  <c r="CA73" i="4" s="1"/>
  <c r="I64" i="4"/>
  <c r="I63" i="4" s="1"/>
  <c r="BF12" i="4"/>
  <c r="H59" i="4"/>
  <c r="H58" i="4" s="1"/>
  <c r="I43" i="4"/>
  <c r="CQ62" i="4"/>
  <c r="CQ61" i="4" s="1"/>
  <c r="AM28" i="4"/>
  <c r="CA21" i="4"/>
  <c r="AZ69" i="4"/>
  <c r="AK50" i="4"/>
  <c r="I12" i="11"/>
  <c r="I146" i="11"/>
  <c r="O138" i="11"/>
  <c r="M13" i="11"/>
  <c r="G143" i="11"/>
  <c r="G148" i="11" s="1"/>
  <c r="M22" i="11"/>
  <c r="L143" i="11"/>
  <c r="E12" i="11"/>
  <c r="M7" i="11"/>
  <c r="M32" i="11"/>
  <c r="H68" i="11"/>
  <c r="H74" i="11" s="1"/>
  <c r="M75" i="11"/>
  <c r="I55" i="11"/>
  <c r="H12" i="11"/>
  <c r="H17" i="11" s="1"/>
  <c r="G9" i="11"/>
  <c r="G17" i="11" s="1"/>
  <c r="M143" i="11"/>
  <c r="M16" i="11"/>
  <c r="M10" i="11"/>
  <c r="M140" i="11"/>
  <c r="J140" i="11"/>
  <c r="J148" i="11" s="1"/>
  <c r="E43" i="11"/>
  <c r="M56" i="11"/>
  <c r="M44" i="11"/>
  <c r="F143" i="11"/>
  <c r="O141" i="11"/>
  <c r="M71" i="11"/>
  <c r="F146" i="11"/>
  <c r="O144" i="11"/>
  <c r="H148" i="11"/>
  <c r="BG64" i="4"/>
  <c r="BG63" i="4" s="1"/>
  <c r="AZ59" i="4"/>
  <c r="AL58" i="4"/>
  <c r="AM11" i="4"/>
  <c r="AZ52" i="4"/>
  <c r="AB36" i="4"/>
  <c r="CG36" i="4"/>
  <c r="CA51" i="4"/>
  <c r="BX63" i="4"/>
  <c r="AE63" i="4"/>
  <c r="T10" i="4"/>
  <c r="BA40" i="4"/>
  <c r="H72" i="4"/>
  <c r="H71" i="4" s="1"/>
  <c r="AQ18" i="4"/>
  <c r="AL11" i="4"/>
  <c r="AL43" i="4"/>
  <c r="BH11" i="4"/>
  <c r="CJ18" i="4"/>
  <c r="AZ71" i="4"/>
  <c r="BA30" i="4"/>
  <c r="BA28" i="4" s="1"/>
  <c r="BA14" i="4"/>
  <c r="BR36" i="4"/>
  <c r="BU40" i="4"/>
  <c r="BA20" i="4"/>
  <c r="AM19" i="4"/>
  <c r="H52" i="4"/>
  <c r="G52" i="4" s="1"/>
  <c r="AK14" i="4"/>
  <c r="BI64" i="4"/>
  <c r="BI63" i="4" s="1"/>
  <c r="CQ51" i="4"/>
  <c r="BA21" i="4"/>
  <c r="CC61" i="4"/>
  <c r="CB58" i="4"/>
  <c r="T70" i="4"/>
  <c r="CP51" i="4"/>
  <c r="V36" i="4"/>
  <c r="Y18" i="4"/>
  <c r="AT18" i="4"/>
  <c r="CP14" i="4"/>
  <c r="K31" i="4"/>
  <c r="F43" i="4"/>
  <c r="BC18" i="4"/>
  <c r="BJ10" i="4"/>
  <c r="CD37" i="4"/>
  <c r="K70" i="4"/>
  <c r="F70" i="4"/>
  <c r="BA15" i="4"/>
  <c r="AZ43" i="4"/>
  <c r="AK57" i="4"/>
  <c r="AK56" i="4" s="1"/>
  <c r="BX36" i="4"/>
  <c r="CG70" i="4"/>
  <c r="BA78" i="4"/>
  <c r="BA77" i="4" s="1"/>
  <c r="CB43" i="4"/>
  <c r="CA15" i="4"/>
  <c r="BA59" i="4"/>
  <c r="AM58" i="4"/>
  <c r="AN75" i="4"/>
  <c r="CE10" i="4"/>
  <c r="CE36" i="4"/>
  <c r="T36" i="4"/>
  <c r="AN11" i="4"/>
  <c r="BI39" i="4"/>
  <c r="CJ36" i="4"/>
  <c r="AP70" i="4"/>
  <c r="U70" i="4"/>
  <c r="AM61" i="4"/>
  <c r="BA62" i="4"/>
  <c r="BU25" i="4"/>
  <c r="CD61" i="4"/>
  <c r="BF41" i="4"/>
  <c r="CM10" i="4"/>
  <c r="BV33" i="4"/>
  <c r="BA42" i="4"/>
  <c r="F54" i="4"/>
  <c r="AZ50" i="4"/>
  <c r="BH46" i="4"/>
  <c r="H40" i="4"/>
  <c r="AE36" i="4"/>
  <c r="I39" i="4"/>
  <c r="CP33" i="4"/>
  <c r="CP32" i="4" s="1"/>
  <c r="AK62" i="4"/>
  <c r="AZ62" i="4"/>
  <c r="AL61" i="4"/>
  <c r="BU65" i="4"/>
  <c r="BF65" i="4"/>
  <c r="CB61" i="4"/>
  <c r="AH36" i="4"/>
  <c r="BK18" i="4"/>
  <c r="CP66" i="4"/>
  <c r="CE70" i="4"/>
  <c r="BH61" i="4"/>
  <c r="AQ36" i="4"/>
  <c r="BI16" i="4"/>
  <c r="I61" i="4"/>
  <c r="CC77" i="4"/>
  <c r="S11" i="4"/>
  <c r="K64" i="4"/>
  <c r="K63" i="4" s="1"/>
  <c r="AM56" i="4"/>
  <c r="BV41" i="4"/>
  <c r="BS79" i="4"/>
  <c r="BU21" i="4"/>
  <c r="BU14" i="4"/>
  <c r="AK42" i="4"/>
  <c r="AZ42" i="4"/>
  <c r="AK78" i="4"/>
  <c r="CD73" i="4"/>
  <c r="AI79" i="4"/>
  <c r="BF20" i="4"/>
  <c r="BU20" i="4"/>
  <c r="BG19" i="4"/>
  <c r="AN64" i="4"/>
  <c r="AK17" i="4"/>
  <c r="AZ17" i="4"/>
  <c r="AL16" i="4"/>
  <c r="CQ69" i="4"/>
  <c r="CA69" i="4"/>
  <c r="CP30" i="4"/>
  <c r="CD11" i="4"/>
  <c r="CP61" i="4"/>
  <c r="CP67" i="4"/>
  <c r="BF24" i="4"/>
  <c r="BU24" i="4"/>
  <c r="BA44" i="4"/>
  <c r="BA43" i="4" s="1"/>
  <c r="AM43" i="4"/>
  <c r="AK44" i="4"/>
  <c r="AN39" i="4"/>
  <c r="H26" i="4"/>
  <c r="BE79" i="4"/>
  <c r="BG54" i="4"/>
  <c r="BF55" i="4"/>
  <c r="BU55" i="4"/>
  <c r="BF45" i="4"/>
  <c r="BU45" i="4"/>
  <c r="AV79" i="4"/>
  <c r="F31" i="4"/>
  <c r="AA79" i="4"/>
  <c r="I70" i="4"/>
  <c r="CQ68" i="4"/>
  <c r="BV23" i="4"/>
  <c r="AN71" i="4"/>
  <c r="CP58" i="4"/>
  <c r="BA72" i="4"/>
  <c r="AM71" i="4"/>
  <c r="CQ33" i="4"/>
  <c r="BI37" i="4"/>
  <c r="S60" i="4"/>
  <c r="CQ66" i="4"/>
  <c r="CC64" i="4"/>
  <c r="AN56" i="4"/>
  <c r="BA25" i="4"/>
  <c r="CA67" i="4"/>
  <c r="CQ67" i="4"/>
  <c r="CA25" i="4"/>
  <c r="BV44" i="4"/>
  <c r="BH43" i="4"/>
  <c r="BH28" i="4"/>
  <c r="BV29" i="4"/>
  <c r="AK66" i="4"/>
  <c r="AZ66" i="4"/>
  <c r="AL64" i="4"/>
  <c r="BA13" i="4"/>
  <c r="BT79" i="4"/>
  <c r="BD79" i="4"/>
  <c r="CG63" i="4"/>
  <c r="AZ40" i="4"/>
  <c r="AK40" i="4"/>
  <c r="AL39" i="4"/>
  <c r="AB63" i="4"/>
  <c r="CM63" i="4"/>
  <c r="BR70" i="4"/>
  <c r="BH71" i="4"/>
  <c r="BV72" i="4"/>
  <c r="AH63" i="4"/>
  <c r="CE63" i="4"/>
  <c r="BF15" i="4"/>
  <c r="BU15" i="4"/>
  <c r="BG11" i="4"/>
  <c r="O79" i="4"/>
  <c r="AZ37" i="4"/>
  <c r="CP65" i="4"/>
  <c r="CA65" i="4"/>
  <c r="CA16" i="4"/>
  <c r="AS79" i="4"/>
  <c r="BV50" i="4"/>
  <c r="BV49" i="4" s="1"/>
  <c r="BM79" i="4"/>
  <c r="AX79" i="4"/>
  <c r="AW36" i="4"/>
  <c r="S28" i="4"/>
  <c r="AF63" i="4"/>
  <c r="BF77" i="4"/>
  <c r="BU51" i="4"/>
  <c r="CB54" i="4"/>
  <c r="CP55" i="4"/>
  <c r="BI28" i="4"/>
  <c r="CD58" i="4"/>
  <c r="BA33" i="4"/>
  <c r="BA32" i="4" s="1"/>
  <c r="CQ59" i="4"/>
  <c r="CA59" i="4"/>
  <c r="CC58" i="4"/>
  <c r="CD71" i="4"/>
  <c r="BV13" i="4"/>
  <c r="S37" i="4"/>
  <c r="BU38" i="4"/>
  <c r="BG37" i="4"/>
  <c r="BF38" i="4"/>
  <c r="AK45" i="4"/>
  <c r="AZ68" i="4"/>
  <c r="AK68" i="4"/>
  <c r="BA12" i="4"/>
  <c r="CD56" i="4"/>
  <c r="BF17" i="4"/>
  <c r="BV17" i="4"/>
  <c r="BH16" i="4"/>
  <c r="BV74" i="4"/>
  <c r="BH73" i="4"/>
  <c r="AH31" i="4"/>
  <c r="CA66" i="4"/>
  <c r="AN54" i="4"/>
  <c r="Y31" i="4"/>
  <c r="S58" i="4"/>
  <c r="CJ63" i="4"/>
  <c r="P10" i="4"/>
  <c r="BZ79" i="4"/>
  <c r="BO63" i="4"/>
  <c r="AQ60" i="4"/>
  <c r="N79" i="4"/>
  <c r="CQ14" i="4"/>
  <c r="BV58" i="4"/>
  <c r="BY79" i="4"/>
  <c r="AZ75" i="4"/>
  <c r="CA14" i="4"/>
  <c r="BU46" i="4"/>
  <c r="BV34" i="4"/>
  <c r="CA30" i="4"/>
  <c r="CQ30" i="4"/>
  <c r="T63" i="4"/>
  <c r="AQ31" i="4"/>
  <c r="BH54" i="4"/>
  <c r="BV55" i="4"/>
  <c r="AY79" i="4"/>
  <c r="H13" i="4"/>
  <c r="F16" i="4"/>
  <c r="BF44" i="4"/>
  <c r="BG43" i="4"/>
  <c r="BU44" i="4"/>
  <c r="CB56" i="4"/>
  <c r="CA57" i="4"/>
  <c r="CP57" i="4"/>
  <c r="BG71" i="4"/>
  <c r="BF72" i="4"/>
  <c r="BU72" i="4"/>
  <c r="CA50" i="4"/>
  <c r="CA49" i="4" s="1"/>
  <c r="CP50" i="4"/>
  <c r="CP49" i="4" s="1"/>
  <c r="CD16" i="4"/>
  <c r="BI61" i="4"/>
  <c r="CD43" i="4"/>
  <c r="BI46" i="4"/>
  <c r="CQ77" i="4"/>
  <c r="CP16" i="4"/>
  <c r="CA24" i="4"/>
  <c r="BV12" i="4"/>
  <c r="AN46" i="4"/>
  <c r="BA76" i="4"/>
  <c r="AM75" i="4"/>
  <c r="CA55" i="4"/>
  <c r="CC54" i="4"/>
  <c r="CQ55" i="4"/>
  <c r="BV24" i="4"/>
  <c r="BI54" i="4"/>
  <c r="BU76" i="4"/>
  <c r="BG75" i="4"/>
  <c r="AK55" i="4"/>
  <c r="AZ55" i="4"/>
  <c r="AL54" i="4"/>
  <c r="AL73" i="4"/>
  <c r="AZ74" i="4"/>
  <c r="CC56" i="4"/>
  <c r="CQ57" i="4"/>
  <c r="CP13" i="4"/>
  <c r="CA13" i="4"/>
  <c r="CB11" i="4"/>
  <c r="CH79" i="4"/>
  <c r="CI79" i="4"/>
  <c r="BV42" i="4"/>
  <c r="BH39" i="4"/>
  <c r="CA41" i="4"/>
  <c r="CP41" i="4"/>
  <c r="BB79" i="4"/>
  <c r="S19" i="4"/>
  <c r="CA48" i="4"/>
  <c r="CP48" i="4"/>
  <c r="AZ13" i="4"/>
  <c r="AK13" i="4"/>
  <c r="CA44" i="4"/>
  <c r="CC43" i="4"/>
  <c r="CQ44" i="4"/>
  <c r="BF50" i="4"/>
  <c r="S46" i="4"/>
  <c r="BF13" i="4"/>
  <c r="BI58" i="4"/>
  <c r="BA48" i="4"/>
  <c r="AM46" i="4"/>
  <c r="BA38" i="4"/>
  <c r="AM37" i="4"/>
  <c r="CQ48" i="4"/>
  <c r="CQ46" i="4" s="1"/>
  <c r="BH56" i="4"/>
  <c r="BV57" i="4"/>
  <c r="AU79" i="4"/>
  <c r="S56" i="4"/>
  <c r="CJ31" i="4"/>
  <c r="AD79" i="4"/>
  <c r="BJ63" i="4"/>
  <c r="BA17" i="4"/>
  <c r="AM16" i="4"/>
  <c r="CC46" i="4"/>
  <c r="BL63" i="4"/>
  <c r="BI75" i="4"/>
  <c r="F37" i="4"/>
  <c r="CK79" i="4"/>
  <c r="Y70" i="4"/>
  <c r="BA56" i="4"/>
  <c r="BX18" i="4"/>
  <c r="CP23" i="4"/>
  <c r="CP22" i="4" s="1"/>
  <c r="BV15" i="4"/>
  <c r="BF57" i="4"/>
  <c r="BG56" i="4"/>
  <c r="BU57" i="4"/>
  <c r="BV78" i="4"/>
  <c r="CA42" i="4"/>
  <c r="CP42" i="4"/>
  <c r="BI77" i="4"/>
  <c r="CD64" i="4"/>
  <c r="BI19" i="4"/>
  <c r="AK72" i="4"/>
  <c r="CD75" i="4"/>
  <c r="CD46" i="4"/>
  <c r="CD19" i="4"/>
  <c r="AZ51" i="4"/>
  <c r="DG51" i="4" s="1"/>
  <c r="AK51" i="4"/>
  <c r="AZ34" i="4"/>
  <c r="AZ32" i="4" s="1"/>
  <c r="CA47" i="4"/>
  <c r="CP47" i="4"/>
  <c r="CB46" i="4"/>
  <c r="BV61" i="4"/>
  <c r="BU33" i="4"/>
  <c r="BF59" i="4"/>
  <c r="BU59" i="4"/>
  <c r="BG58" i="4"/>
  <c r="BX60" i="4"/>
  <c r="AN73" i="4"/>
  <c r="CG10" i="4"/>
  <c r="AL28" i="4"/>
  <c r="AK30" i="4"/>
  <c r="AZ30" i="4"/>
  <c r="CB77" i="4"/>
  <c r="CA78" i="4"/>
  <c r="CP78" i="4"/>
  <c r="BP79" i="4"/>
  <c r="AJ79" i="4"/>
  <c r="F60" i="4"/>
  <c r="BF66" i="4"/>
  <c r="BU66" i="4"/>
  <c r="M63" i="4"/>
  <c r="S16" i="4"/>
  <c r="AK38" i="4"/>
  <c r="BA23" i="4"/>
  <c r="BN79" i="4"/>
  <c r="AG79" i="4"/>
  <c r="BW79" i="4"/>
  <c r="BC70" i="4"/>
  <c r="G50" i="4"/>
  <c r="BU17" i="4"/>
  <c r="BG16" i="4"/>
  <c r="BV66" i="4"/>
  <c r="BH64" i="4"/>
  <c r="S77" i="4"/>
  <c r="CQ17" i="4"/>
  <c r="CC16" i="4"/>
  <c r="AZ20" i="4"/>
  <c r="AK20" i="4"/>
  <c r="CQ74" i="4"/>
  <c r="CC73" i="4"/>
  <c r="CQ20" i="4"/>
  <c r="CC19" i="4"/>
  <c r="CP43" i="4"/>
  <c r="CA40" i="4"/>
  <c r="CP40" i="4"/>
  <c r="CB39" i="4"/>
  <c r="AK47" i="4"/>
  <c r="AZ47" i="4"/>
  <c r="AL46" i="4"/>
  <c r="CQ42" i="4"/>
  <c r="CQ39" i="4" s="1"/>
  <c r="W79" i="4"/>
  <c r="Y60" i="4"/>
  <c r="S73" i="4"/>
  <c r="AC79" i="4"/>
  <c r="J60" i="4"/>
  <c r="CO79" i="4"/>
  <c r="BQ79" i="4"/>
  <c r="CQ50" i="4"/>
  <c r="L79" i="4"/>
  <c r="BF30" i="4"/>
  <c r="BU30" i="4"/>
  <c r="BV75" i="4"/>
  <c r="AZ56" i="4"/>
  <c r="BI43" i="4"/>
  <c r="BI71" i="4"/>
  <c r="M10" i="4"/>
  <c r="Z79" i="4"/>
  <c r="CL79" i="4"/>
  <c r="U36" i="4"/>
  <c r="AE18" i="4"/>
  <c r="BU62" i="4"/>
  <c r="BJ18" i="4"/>
  <c r="CC11" i="4"/>
  <c r="CQ12" i="4"/>
  <c r="CB64" i="4"/>
  <c r="CA29" i="4"/>
  <c r="CB28" i="4"/>
  <c r="CP29" i="4"/>
  <c r="BF74" i="4"/>
  <c r="BU74" i="4"/>
  <c r="BG73" i="4"/>
  <c r="AN16" i="4"/>
  <c r="BF42" i="4"/>
  <c r="BU42" i="4"/>
  <c r="AN61" i="4"/>
  <c r="AN19" i="4"/>
  <c r="BG39" i="4"/>
  <c r="AN37" i="4"/>
  <c r="CB71" i="4"/>
  <c r="CP72" i="4"/>
  <c r="CC37" i="4"/>
  <c r="CQ38" i="4"/>
  <c r="BU68" i="4"/>
  <c r="BF68" i="4"/>
  <c r="CA76" i="4"/>
  <c r="CB75" i="4"/>
  <c r="CP76" i="4"/>
  <c r="CC28" i="4"/>
  <c r="CQ29" i="4"/>
  <c r="BV46" i="4"/>
  <c r="BA67" i="4"/>
  <c r="AO63" i="4"/>
  <c r="K60" i="4"/>
  <c r="BH19" i="4"/>
  <c r="BV21" i="4"/>
  <c r="X79" i="4"/>
  <c r="CN79" i="4"/>
  <c r="CD77" i="4"/>
  <c r="V60" i="4"/>
  <c r="BA65" i="4"/>
  <c r="AM64" i="4"/>
  <c r="BA41" i="4"/>
  <c r="AM39" i="4"/>
  <c r="AR79" i="4"/>
  <c r="CR79" i="4"/>
  <c r="CD28" i="4"/>
  <c r="CA68" i="4"/>
  <c r="CP68" i="4"/>
  <c r="BF23" i="4"/>
  <c r="BF22" i="4" s="1"/>
  <c r="BU23" i="4"/>
  <c r="BU22" i="4" s="1"/>
  <c r="CA23" i="4"/>
  <c r="CA12" i="4"/>
  <c r="I11" i="4"/>
  <c r="BF51" i="4"/>
  <c r="BF62" i="4"/>
  <c r="BG61" i="4"/>
  <c r="G57" i="4"/>
  <c r="AN43" i="4"/>
  <c r="AZ15" i="4"/>
  <c r="AK15" i="4"/>
  <c r="K80" i="11" l="1"/>
  <c r="I148" i="11"/>
  <c r="I17" i="11"/>
  <c r="G80" i="11"/>
  <c r="J80" i="11"/>
  <c r="L80" i="11"/>
  <c r="G49" i="4"/>
  <c r="AF70" i="4"/>
  <c r="AF79" i="4" s="1"/>
  <c r="BA22" i="4"/>
  <c r="BV22" i="4"/>
  <c r="AK22" i="4"/>
  <c r="AZ22" i="4"/>
  <c r="CA22" i="4"/>
  <c r="P70" i="4"/>
  <c r="P79" i="4" s="1"/>
  <c r="G23" i="4"/>
  <c r="E23" i="4" s="1"/>
  <c r="H22" i="4"/>
  <c r="CQ32" i="4"/>
  <c r="BF49" i="4"/>
  <c r="AZ49" i="4"/>
  <c r="Q36" i="4"/>
  <c r="BF32" i="4"/>
  <c r="Q70" i="4"/>
  <c r="Q79" i="4" s="1"/>
  <c r="AK49" i="4"/>
  <c r="CQ49" i="4"/>
  <c r="BU32" i="4"/>
  <c r="R36" i="4"/>
  <c r="BV32" i="4"/>
  <c r="R70" i="4"/>
  <c r="BU49" i="4"/>
  <c r="H49" i="4"/>
  <c r="G33" i="4"/>
  <c r="G32" i="4" s="1"/>
  <c r="H32" i="4"/>
  <c r="H31" i="4" s="1"/>
  <c r="F80" i="11"/>
  <c r="H80" i="11"/>
  <c r="I80" i="11"/>
  <c r="H19" i="4"/>
  <c r="G78" i="4"/>
  <c r="G77" i="4" s="1"/>
  <c r="G55" i="4"/>
  <c r="E55" i="4" s="1"/>
  <c r="D55" i="4" s="1"/>
  <c r="H39" i="4"/>
  <c r="K18" i="4"/>
  <c r="O146" i="11"/>
  <c r="P146" i="11"/>
  <c r="P140" i="11"/>
  <c r="P143" i="11"/>
  <c r="L148" i="11"/>
  <c r="Q148" i="11" s="1"/>
  <c r="Q143" i="11"/>
  <c r="BF46" i="4"/>
  <c r="H37" i="4"/>
  <c r="AW79" i="4"/>
  <c r="M55" i="11"/>
  <c r="H28" i="4"/>
  <c r="AL18" i="4"/>
  <c r="J36" i="4"/>
  <c r="CA19" i="4"/>
  <c r="CF79" i="4"/>
  <c r="I18" i="4"/>
  <c r="G29" i="4"/>
  <c r="E29" i="4" s="1"/>
  <c r="D29" i="4" s="1"/>
  <c r="K36" i="4"/>
  <c r="BR79" i="4"/>
  <c r="F10" i="4"/>
  <c r="BO79" i="4"/>
  <c r="J70" i="4"/>
  <c r="H73" i="4"/>
  <c r="H70" i="4" s="1"/>
  <c r="H11" i="4"/>
  <c r="J18" i="4"/>
  <c r="G72" i="4"/>
  <c r="E72" i="4" s="1"/>
  <c r="D72" i="4" s="1"/>
  <c r="AT79" i="4"/>
  <c r="AP79" i="4"/>
  <c r="BK79" i="4"/>
  <c r="Y79" i="4"/>
  <c r="H16" i="4"/>
  <c r="CM79" i="4"/>
  <c r="H43" i="4"/>
  <c r="G64" i="4"/>
  <c r="G63" i="4" s="1"/>
  <c r="H64" i="4"/>
  <c r="H63" i="4" s="1"/>
  <c r="G44" i="4"/>
  <c r="G43" i="4" s="1"/>
  <c r="CE79" i="4"/>
  <c r="G76" i="4"/>
  <c r="G75" i="4" s="1"/>
  <c r="AH79" i="4"/>
  <c r="H46" i="4"/>
  <c r="BI10" i="4"/>
  <c r="AO79" i="4"/>
  <c r="G40" i="4"/>
  <c r="G39" i="4" s="1"/>
  <c r="G59" i="4"/>
  <c r="E59" i="4" s="1"/>
  <c r="H61" i="4"/>
  <c r="H60" i="4" s="1"/>
  <c r="BF28" i="4"/>
  <c r="G46" i="4"/>
  <c r="BU11" i="4"/>
  <c r="BV31" i="4"/>
  <c r="CJ79" i="4"/>
  <c r="M68" i="11"/>
  <c r="O143" i="11"/>
  <c r="M148" i="11"/>
  <c r="M74" i="11"/>
  <c r="O140" i="11"/>
  <c r="M12" i="11"/>
  <c r="E17" i="11"/>
  <c r="M17" i="11" s="1"/>
  <c r="F148" i="11"/>
  <c r="E80" i="11"/>
  <c r="M43" i="11"/>
  <c r="BA11" i="4"/>
  <c r="AZ58" i="4"/>
  <c r="AE79" i="4"/>
  <c r="CP11" i="4"/>
  <c r="CP10" i="4" s="1"/>
  <c r="E17" i="4"/>
  <c r="E16" i="4" s="1"/>
  <c r="BA19" i="4"/>
  <c r="F36" i="4"/>
  <c r="AQ79" i="4"/>
  <c r="V79" i="4"/>
  <c r="BV64" i="4"/>
  <c r="BV63" i="4" s="1"/>
  <c r="AB79" i="4"/>
  <c r="BC79" i="4"/>
  <c r="CC60" i="4"/>
  <c r="S18" i="4"/>
  <c r="I36" i="4"/>
  <c r="BH60" i="4"/>
  <c r="AZ61" i="4"/>
  <c r="CD60" i="4"/>
  <c r="AK61" i="4"/>
  <c r="CB60" i="4"/>
  <c r="AK77" i="4"/>
  <c r="I60" i="4"/>
  <c r="AL60" i="4"/>
  <c r="BL79" i="4"/>
  <c r="E21" i="4"/>
  <c r="BA61" i="4"/>
  <c r="F18" i="4"/>
  <c r="AL36" i="4"/>
  <c r="AM60" i="4"/>
  <c r="BA58" i="4"/>
  <c r="BU58" i="4"/>
  <c r="BH31" i="4"/>
  <c r="D38" i="4"/>
  <c r="AM63" i="4"/>
  <c r="CA75" i="4"/>
  <c r="CQ37" i="4"/>
  <c r="AN60" i="4"/>
  <c r="CA28" i="4"/>
  <c r="CC10" i="4"/>
  <c r="AZ46" i="4"/>
  <c r="CQ16" i="4"/>
  <c r="BU64" i="4"/>
  <c r="BV60" i="4"/>
  <c r="AL31" i="4"/>
  <c r="CD63" i="4"/>
  <c r="S36" i="4"/>
  <c r="CA54" i="4"/>
  <c r="BF43" i="4"/>
  <c r="CA64" i="4"/>
  <c r="AK64" i="4"/>
  <c r="BV43" i="4"/>
  <c r="CC63" i="4"/>
  <c r="CQ60" i="4"/>
  <c r="BF11" i="4"/>
  <c r="BU19" i="4"/>
  <c r="CA11" i="4"/>
  <c r="CG79" i="4"/>
  <c r="BF16" i="4"/>
  <c r="CP64" i="4"/>
  <c r="AN70" i="4"/>
  <c r="BI70" i="4"/>
  <c r="CC18" i="4"/>
  <c r="AM10" i="4"/>
  <c r="CB10" i="4"/>
  <c r="AK54" i="4"/>
  <c r="BI60" i="4"/>
  <c r="CA56" i="4"/>
  <c r="CQ64" i="4"/>
  <c r="CA58" i="4"/>
  <c r="M79" i="4"/>
  <c r="BV28" i="4"/>
  <c r="BF54" i="4"/>
  <c r="AK43" i="4"/>
  <c r="E12" i="4"/>
  <c r="CP60" i="4"/>
  <c r="AZ16" i="4"/>
  <c r="BF19" i="4"/>
  <c r="AK46" i="4"/>
  <c r="BF56" i="4"/>
  <c r="BG10" i="4"/>
  <c r="AM18" i="4"/>
  <c r="BU54" i="4"/>
  <c r="E30" i="4"/>
  <c r="BG60" i="4"/>
  <c r="I10" i="4"/>
  <c r="CQ28" i="4"/>
  <c r="CP71" i="4"/>
  <c r="BF39" i="4"/>
  <c r="BU73" i="4"/>
  <c r="E34" i="4"/>
  <c r="CB36" i="4"/>
  <c r="CQ19" i="4"/>
  <c r="AK19" i="4"/>
  <c r="BH63" i="4"/>
  <c r="AN10" i="4"/>
  <c r="E50" i="4"/>
  <c r="BA46" i="4"/>
  <c r="AZ28" i="4"/>
  <c r="BF58" i="4"/>
  <c r="CP46" i="4"/>
  <c r="BA16" i="4"/>
  <c r="BU39" i="4"/>
  <c r="BU71" i="4"/>
  <c r="G13" i="4"/>
  <c r="BV54" i="4"/>
  <c r="BF37" i="4"/>
  <c r="CA60" i="4"/>
  <c r="CQ58" i="4"/>
  <c r="E25" i="4"/>
  <c r="AK39" i="4"/>
  <c r="AM36" i="4"/>
  <c r="AK16" i="4"/>
  <c r="BH70" i="4"/>
  <c r="BA64" i="4"/>
  <c r="CC36" i="4"/>
  <c r="T79" i="4"/>
  <c r="BF61" i="4"/>
  <c r="CB18" i="4"/>
  <c r="BH18" i="4"/>
  <c r="CB70" i="4"/>
  <c r="BF73" i="4"/>
  <c r="BJ79" i="4"/>
  <c r="CP39" i="4"/>
  <c r="CP77" i="4"/>
  <c r="AK28" i="4"/>
  <c r="BG31" i="4"/>
  <c r="CA46" i="4"/>
  <c r="E68" i="4"/>
  <c r="BA75" i="4"/>
  <c r="BF71" i="4"/>
  <c r="BV73" i="4"/>
  <c r="CD70" i="4"/>
  <c r="CP54" i="4"/>
  <c r="BH10" i="4"/>
  <c r="BV71" i="4"/>
  <c r="AZ39" i="4"/>
  <c r="AM70" i="4"/>
  <c r="CD10" i="4"/>
  <c r="E15" i="4"/>
  <c r="BF64" i="4"/>
  <c r="CQ56" i="4"/>
  <c r="E51" i="4"/>
  <c r="D51" i="4" s="1"/>
  <c r="AK11" i="4"/>
  <c r="AN36" i="4"/>
  <c r="D62" i="4"/>
  <c r="BA39" i="4"/>
  <c r="CP31" i="4"/>
  <c r="CB63" i="4"/>
  <c r="BU61" i="4"/>
  <c r="CA39" i="4"/>
  <c r="CC70" i="4"/>
  <c r="AZ19" i="4"/>
  <c r="CD18" i="4"/>
  <c r="E48" i="4"/>
  <c r="E46" i="4" s="1"/>
  <c r="CA77" i="4"/>
  <c r="AK71" i="4"/>
  <c r="BV77" i="4"/>
  <c r="G61" i="4"/>
  <c r="BV56" i="4"/>
  <c r="CQ43" i="4"/>
  <c r="E52" i="4"/>
  <c r="BH36" i="4"/>
  <c r="AZ73" i="4"/>
  <c r="CQ54" i="4"/>
  <c r="CD36" i="4"/>
  <c r="BG70" i="4"/>
  <c r="AL10" i="4"/>
  <c r="U79" i="4"/>
  <c r="BU37" i="4"/>
  <c r="AM31" i="4"/>
  <c r="E67" i="4"/>
  <c r="CC31" i="4"/>
  <c r="BA71" i="4"/>
  <c r="BI36" i="4"/>
  <c r="AN63" i="4"/>
  <c r="S70" i="4"/>
  <c r="AZ54" i="4"/>
  <c r="CP56" i="4"/>
  <c r="AZ11" i="4"/>
  <c r="G56" i="4"/>
  <c r="CP75" i="4"/>
  <c r="CP28" i="4"/>
  <c r="CQ11" i="4"/>
  <c r="S10" i="4"/>
  <c r="CQ73" i="4"/>
  <c r="E45" i="4"/>
  <c r="BA37" i="4"/>
  <c r="AL70" i="4"/>
  <c r="BU43" i="4"/>
  <c r="BV19" i="4"/>
  <c r="AL63" i="4"/>
  <c r="BI31" i="4"/>
  <c r="BU28" i="4"/>
  <c r="G26" i="4"/>
  <c r="E42" i="4"/>
  <c r="G73" i="4"/>
  <c r="E20" i="4"/>
  <c r="BG36" i="4"/>
  <c r="CD31" i="4"/>
  <c r="BU16" i="4"/>
  <c r="BX79" i="4"/>
  <c r="E69" i="4"/>
  <c r="AK37" i="4"/>
  <c r="BI18" i="4"/>
  <c r="BU56" i="4"/>
  <c r="CA43" i="4"/>
  <c r="BU75" i="4"/>
  <c r="BV11" i="4"/>
  <c r="BV39" i="4"/>
  <c r="G37" i="4"/>
  <c r="E66" i="4"/>
  <c r="BV16" i="4"/>
  <c r="AN18" i="4"/>
  <c r="E14" i="4"/>
  <c r="AZ64" i="4"/>
  <c r="BG18" i="4"/>
  <c r="AN31" i="4"/>
  <c r="E61" i="4"/>
  <c r="E57" i="4"/>
  <c r="G19" i="4"/>
  <c r="E74" i="4"/>
  <c r="E37" i="4"/>
  <c r="E24" i="4"/>
  <c r="D65" i="4"/>
  <c r="D47" i="4"/>
  <c r="D41" i="4"/>
  <c r="E78" i="4" l="1"/>
  <c r="M80" i="11"/>
  <c r="E33" i="4"/>
  <c r="G22" i="4"/>
  <c r="R79" i="4"/>
  <c r="E49" i="4"/>
  <c r="D33" i="4"/>
  <c r="E32" i="4"/>
  <c r="E31" i="4" s="1"/>
  <c r="G54" i="4"/>
  <c r="E71" i="4"/>
  <c r="E76" i="4"/>
  <c r="D76" i="4" s="1"/>
  <c r="D75" i="4" s="1"/>
  <c r="K79" i="4"/>
  <c r="G28" i="4"/>
  <c r="H10" i="4"/>
  <c r="H18" i="4"/>
  <c r="O148" i="11"/>
  <c r="P148" i="11"/>
  <c r="J79" i="4"/>
  <c r="CP18" i="4"/>
  <c r="E40" i="4"/>
  <c r="D40" i="4" s="1"/>
  <c r="H36" i="4"/>
  <c r="G71" i="4"/>
  <c r="G70" i="4" s="1"/>
  <c r="G58" i="4"/>
  <c r="E44" i="4"/>
  <c r="E43" i="4" s="1"/>
  <c r="E64" i="4"/>
  <c r="E63" i="4" s="1"/>
  <c r="F79" i="4"/>
  <c r="BA10" i="4"/>
  <c r="E19" i="4"/>
  <c r="D21" i="4"/>
  <c r="D17" i="4"/>
  <c r="D16" i="4" s="1"/>
  <c r="E54" i="4"/>
  <c r="AZ18" i="4"/>
  <c r="AK60" i="4"/>
  <c r="AZ60" i="4"/>
  <c r="BA60" i="4"/>
  <c r="D42" i="4"/>
  <c r="D14" i="4"/>
  <c r="BV10" i="4"/>
  <c r="BG79" i="4"/>
  <c r="CQ31" i="4"/>
  <c r="BF36" i="4"/>
  <c r="AK10" i="4"/>
  <c r="D15" i="4"/>
  <c r="BF70" i="4"/>
  <c r="D68" i="4"/>
  <c r="CQ36" i="4"/>
  <c r="BI79" i="4"/>
  <c r="D24" i="4"/>
  <c r="D66" i="4"/>
  <c r="E26" i="4"/>
  <c r="E22" i="4" s="1"/>
  <c r="CQ10" i="4"/>
  <c r="BA18" i="4"/>
  <c r="AZ70" i="4"/>
  <c r="CD79" i="4"/>
  <c r="D50" i="4"/>
  <c r="CP63" i="4"/>
  <c r="D37" i="4"/>
  <c r="S79" i="4"/>
  <c r="D52" i="4"/>
  <c r="CP70" i="4"/>
  <c r="BA36" i="4"/>
  <c r="AK63" i="4"/>
  <c r="BU63" i="4"/>
  <c r="D71" i="4"/>
  <c r="D20" i="4"/>
  <c r="AK31" i="4"/>
  <c r="CA31" i="4"/>
  <c r="CP36" i="4"/>
  <c r="CB79" i="4"/>
  <c r="D23" i="4"/>
  <c r="AN79" i="4"/>
  <c r="D30" i="4"/>
  <c r="BF18" i="4"/>
  <c r="D12" i="4"/>
  <c r="E28" i="4"/>
  <c r="CA10" i="4"/>
  <c r="CA63" i="4"/>
  <c r="CC79" i="4"/>
  <c r="CQ18" i="4"/>
  <c r="E56" i="4"/>
  <c r="AZ63" i="4"/>
  <c r="D45" i="4"/>
  <c r="CQ70" i="4"/>
  <c r="CA70" i="4"/>
  <c r="G60" i="4"/>
  <c r="AZ31" i="4"/>
  <c r="BA31" i="4"/>
  <c r="G31" i="4"/>
  <c r="CQ63" i="4"/>
  <c r="AM79" i="4"/>
  <c r="BU18" i="4"/>
  <c r="D54" i="4"/>
  <c r="I79" i="4"/>
  <c r="D78" i="4"/>
  <c r="AZ10" i="4"/>
  <c r="BA70" i="4"/>
  <c r="BF31" i="4"/>
  <c r="D61" i="4"/>
  <c r="AZ36" i="4"/>
  <c r="BF60" i="4"/>
  <c r="D25" i="4"/>
  <c r="E13" i="4"/>
  <c r="E11" i="4" s="1"/>
  <c r="G11" i="4"/>
  <c r="AK36" i="4"/>
  <c r="BU60" i="4"/>
  <c r="AL79" i="4"/>
  <c r="D74" i="4"/>
  <c r="BU10" i="4"/>
  <c r="DU10" i="4" s="1"/>
  <c r="D67" i="4"/>
  <c r="BU36" i="4"/>
  <c r="D48" i="4"/>
  <c r="BF63" i="4"/>
  <c r="AK18" i="4"/>
  <c r="CA18" i="4"/>
  <c r="BV36" i="4"/>
  <c r="BF10" i="4"/>
  <c r="D59" i="4"/>
  <c r="E60" i="4"/>
  <c r="D69" i="4"/>
  <c r="BV18" i="4"/>
  <c r="BU31" i="4"/>
  <c r="BV70" i="4"/>
  <c r="BH79" i="4"/>
  <c r="BA63" i="4"/>
  <c r="BU70" i="4"/>
  <c r="D34" i="4"/>
  <c r="CA36" i="4"/>
  <c r="AK70" i="4"/>
  <c r="D57" i="4"/>
  <c r="E77" i="4"/>
  <c r="E58" i="4"/>
  <c r="E73" i="4"/>
  <c r="G36" i="4" l="1"/>
  <c r="G18" i="4"/>
  <c r="E75" i="4"/>
  <c r="D49" i="4"/>
  <c r="D32" i="4"/>
  <c r="E39" i="4"/>
  <c r="E36" i="4" s="1"/>
  <c r="H79" i="4"/>
  <c r="D39" i="4"/>
  <c r="D44" i="4"/>
  <c r="D43" i="4" s="1"/>
  <c r="D64" i="4"/>
  <c r="D63" i="4" s="1"/>
  <c r="E10" i="4"/>
  <c r="D60" i="4"/>
  <c r="BV79" i="4"/>
  <c r="G10" i="4"/>
  <c r="BF79" i="4"/>
  <c r="AK79" i="4"/>
  <c r="CP79" i="4"/>
  <c r="D56" i="4"/>
  <c r="CA79" i="4"/>
  <c r="D13" i="4"/>
  <c r="BA79" i="4"/>
  <c r="D19" i="4"/>
  <c r="BU79" i="4"/>
  <c r="D77" i="4"/>
  <c r="E18" i="4"/>
  <c r="D58" i="4"/>
  <c r="AZ79" i="4"/>
  <c r="CQ79" i="4"/>
  <c r="E70" i="4"/>
  <c r="D73" i="4"/>
  <c r="D28" i="4"/>
  <c r="D26" i="4"/>
  <c r="D22" i="4" s="1"/>
  <c r="D46" i="4"/>
  <c r="D11" i="4" l="1"/>
  <c r="D10" i="4" s="1"/>
  <c r="G79" i="4"/>
  <c r="D36" i="4"/>
  <c r="D31" i="4"/>
  <c r="D70" i="4"/>
  <c r="E79" i="4"/>
  <c r="CT10" i="4"/>
  <c r="EO79" i="4"/>
  <c r="EH79" i="4"/>
  <c r="EG79" i="4"/>
  <c r="EF79" i="4"/>
  <c r="EE79" i="4"/>
  <c r="ED79" i="4"/>
  <c r="EC79" i="4"/>
  <c r="DV79" i="4"/>
  <c r="DU79" i="4"/>
  <c r="DT79" i="4"/>
  <c r="DS79" i="4"/>
  <c r="DR79" i="4"/>
  <c r="DP79" i="4"/>
  <c r="DO79" i="4"/>
  <c r="DN79" i="4"/>
  <c r="DM79" i="4"/>
  <c r="DL79" i="4"/>
  <c r="DJ79" i="4"/>
  <c r="DI79" i="4"/>
  <c r="DH79" i="4"/>
  <c r="DG79" i="4"/>
  <c r="DF79" i="4"/>
  <c r="DD79" i="4"/>
  <c r="DC79" i="4"/>
  <c r="DB79" i="4"/>
  <c r="DA79" i="4"/>
  <c r="CZ79" i="4"/>
  <c r="CX79" i="4"/>
  <c r="CW79" i="4"/>
  <c r="CV79" i="4"/>
  <c r="CU79" i="4"/>
  <c r="CT79" i="4"/>
  <c r="EO78" i="4"/>
  <c r="EH78" i="4"/>
  <c r="EG78" i="4"/>
  <c r="EF78" i="4"/>
  <c r="EE78" i="4"/>
  <c r="ED78" i="4"/>
  <c r="EC78" i="4"/>
  <c r="DV78" i="4"/>
  <c r="DU78" i="4"/>
  <c r="DT78" i="4"/>
  <c r="DS78" i="4"/>
  <c r="DR78" i="4"/>
  <c r="DP78" i="4"/>
  <c r="DO78" i="4"/>
  <c r="DN78" i="4"/>
  <c r="DM78" i="4"/>
  <c r="DL78" i="4"/>
  <c r="DJ78" i="4"/>
  <c r="DI78" i="4"/>
  <c r="DH78" i="4"/>
  <c r="DG78" i="4"/>
  <c r="DF78" i="4"/>
  <c r="DD78" i="4"/>
  <c r="DC78" i="4"/>
  <c r="DB78" i="4"/>
  <c r="DA78" i="4"/>
  <c r="CZ78" i="4"/>
  <c r="CX78" i="4"/>
  <c r="CW78" i="4"/>
  <c r="CV78" i="4"/>
  <c r="CU78" i="4"/>
  <c r="CT78" i="4"/>
  <c r="EO77" i="4"/>
  <c r="EH77" i="4"/>
  <c r="EG77" i="4"/>
  <c r="EF77" i="4"/>
  <c r="EE77" i="4"/>
  <c r="ED77" i="4"/>
  <c r="EC77" i="4"/>
  <c r="DV77" i="4"/>
  <c r="DU77" i="4"/>
  <c r="DT77" i="4"/>
  <c r="DS77" i="4"/>
  <c r="DR77" i="4"/>
  <c r="DP77" i="4"/>
  <c r="DO77" i="4"/>
  <c r="DN77" i="4"/>
  <c r="DM77" i="4"/>
  <c r="DL77" i="4"/>
  <c r="DJ77" i="4"/>
  <c r="DI77" i="4"/>
  <c r="DH77" i="4"/>
  <c r="DG77" i="4"/>
  <c r="DF77" i="4"/>
  <c r="DD77" i="4"/>
  <c r="DC77" i="4"/>
  <c r="DB77" i="4"/>
  <c r="DA77" i="4"/>
  <c r="CZ77" i="4"/>
  <c r="CX77" i="4"/>
  <c r="CW77" i="4"/>
  <c r="CV77" i="4"/>
  <c r="CU77" i="4"/>
  <c r="CT77" i="4"/>
  <c r="EO76" i="4"/>
  <c r="EH76" i="4"/>
  <c r="EG76" i="4"/>
  <c r="EF76" i="4"/>
  <c r="EE76" i="4"/>
  <c r="ED76" i="4"/>
  <c r="EC76" i="4"/>
  <c r="DV76" i="4"/>
  <c r="DU76" i="4"/>
  <c r="DT76" i="4"/>
  <c r="DS76" i="4"/>
  <c r="DR76" i="4"/>
  <c r="DP76" i="4"/>
  <c r="DO76" i="4"/>
  <c r="DN76" i="4"/>
  <c r="DM76" i="4"/>
  <c r="DL76" i="4"/>
  <c r="DJ76" i="4"/>
  <c r="DI76" i="4"/>
  <c r="DH76" i="4"/>
  <c r="DG76" i="4"/>
  <c r="DF76" i="4"/>
  <c r="DD76" i="4"/>
  <c r="DC76" i="4"/>
  <c r="DB76" i="4"/>
  <c r="DA76" i="4"/>
  <c r="CZ76" i="4"/>
  <c r="CX76" i="4"/>
  <c r="CW76" i="4"/>
  <c r="CV76" i="4"/>
  <c r="CU76" i="4"/>
  <c r="CT76" i="4"/>
  <c r="EO75" i="4"/>
  <c r="EH75" i="4"/>
  <c r="EG75" i="4"/>
  <c r="EF75" i="4"/>
  <c r="EE75" i="4"/>
  <c r="ED75" i="4"/>
  <c r="EC75" i="4"/>
  <c r="DV75" i="4"/>
  <c r="DU75" i="4"/>
  <c r="DT75" i="4"/>
  <c r="DS75" i="4"/>
  <c r="DR75" i="4"/>
  <c r="DP75" i="4"/>
  <c r="DO75" i="4"/>
  <c r="DN75" i="4"/>
  <c r="DM75" i="4"/>
  <c r="DL75" i="4"/>
  <c r="DJ75" i="4"/>
  <c r="DI75" i="4"/>
  <c r="DH75" i="4"/>
  <c r="DG75" i="4"/>
  <c r="DF75" i="4"/>
  <c r="DD75" i="4"/>
  <c r="DC75" i="4"/>
  <c r="DB75" i="4"/>
  <c r="DA75" i="4"/>
  <c r="CZ75" i="4"/>
  <c r="CX75" i="4"/>
  <c r="CW75" i="4"/>
  <c r="CV75" i="4"/>
  <c r="CU75" i="4"/>
  <c r="CT75" i="4"/>
  <c r="EO74" i="4"/>
  <c r="EH74" i="4"/>
  <c r="EG74" i="4"/>
  <c r="EF74" i="4"/>
  <c r="EE74" i="4"/>
  <c r="ED74" i="4"/>
  <c r="EC74" i="4"/>
  <c r="DV74" i="4"/>
  <c r="DU74" i="4"/>
  <c r="DT74" i="4"/>
  <c r="DS74" i="4"/>
  <c r="DR74" i="4"/>
  <c r="DP74" i="4"/>
  <c r="DO74" i="4"/>
  <c r="DN74" i="4"/>
  <c r="DM74" i="4"/>
  <c r="DL74" i="4"/>
  <c r="DJ74" i="4"/>
  <c r="DI74" i="4"/>
  <c r="DH74" i="4"/>
  <c r="DG74" i="4"/>
  <c r="DF74" i="4"/>
  <c r="DD74" i="4"/>
  <c r="DC74" i="4"/>
  <c r="DB74" i="4"/>
  <c r="DA74" i="4"/>
  <c r="CZ74" i="4"/>
  <c r="CX74" i="4"/>
  <c r="CW74" i="4"/>
  <c r="CV74" i="4"/>
  <c r="CU74" i="4"/>
  <c r="CT74" i="4"/>
  <c r="EO73" i="4"/>
  <c r="EH73" i="4"/>
  <c r="EG73" i="4"/>
  <c r="EF73" i="4"/>
  <c r="EE73" i="4"/>
  <c r="ED73" i="4"/>
  <c r="EC73" i="4"/>
  <c r="DV73" i="4"/>
  <c r="DU73" i="4"/>
  <c r="DT73" i="4"/>
  <c r="DS73" i="4"/>
  <c r="DR73" i="4"/>
  <c r="DP73" i="4"/>
  <c r="DO73" i="4"/>
  <c r="DN73" i="4"/>
  <c r="DM73" i="4"/>
  <c r="DL73" i="4"/>
  <c r="DJ73" i="4"/>
  <c r="DI73" i="4"/>
  <c r="DH73" i="4"/>
  <c r="DG73" i="4"/>
  <c r="DF73" i="4"/>
  <c r="DD73" i="4"/>
  <c r="DC73" i="4"/>
  <c r="DB73" i="4"/>
  <c r="DA73" i="4"/>
  <c r="CZ73" i="4"/>
  <c r="CX73" i="4"/>
  <c r="CW73" i="4"/>
  <c r="CV73" i="4"/>
  <c r="CU73" i="4"/>
  <c r="CT73" i="4"/>
  <c r="EO72" i="4"/>
  <c r="EH72" i="4"/>
  <c r="EG72" i="4"/>
  <c r="EF72" i="4"/>
  <c r="EE72" i="4"/>
  <c r="ED72" i="4"/>
  <c r="EC72" i="4"/>
  <c r="DV72" i="4"/>
  <c r="DU72" i="4"/>
  <c r="DT72" i="4"/>
  <c r="DS72" i="4"/>
  <c r="DR72" i="4"/>
  <c r="DP72" i="4"/>
  <c r="DO72" i="4"/>
  <c r="DN72" i="4"/>
  <c r="DM72" i="4"/>
  <c r="DL72" i="4"/>
  <c r="DJ72" i="4"/>
  <c r="DI72" i="4"/>
  <c r="DH72" i="4"/>
  <c r="DG72" i="4"/>
  <c r="DF72" i="4"/>
  <c r="DD72" i="4"/>
  <c r="DC72" i="4"/>
  <c r="DB72" i="4"/>
  <c r="DA72" i="4"/>
  <c r="CZ72" i="4"/>
  <c r="CX72" i="4"/>
  <c r="CW72" i="4"/>
  <c r="CV72" i="4"/>
  <c r="CU72" i="4"/>
  <c r="CT72" i="4"/>
  <c r="EO71" i="4"/>
  <c r="EH71" i="4"/>
  <c r="EG71" i="4"/>
  <c r="EF71" i="4"/>
  <c r="EE71" i="4"/>
  <c r="ED71" i="4"/>
  <c r="EC71" i="4"/>
  <c r="DV71" i="4"/>
  <c r="DU71" i="4"/>
  <c r="DT71" i="4"/>
  <c r="DS71" i="4"/>
  <c r="DR71" i="4"/>
  <c r="DP71" i="4"/>
  <c r="DO71" i="4"/>
  <c r="DN71" i="4"/>
  <c r="DM71" i="4"/>
  <c r="DL71" i="4"/>
  <c r="DJ71" i="4"/>
  <c r="DI71" i="4"/>
  <c r="DH71" i="4"/>
  <c r="DG71" i="4"/>
  <c r="DF71" i="4"/>
  <c r="DD71" i="4"/>
  <c r="DC71" i="4"/>
  <c r="DB71" i="4"/>
  <c r="DA71" i="4"/>
  <c r="CZ71" i="4"/>
  <c r="CX71" i="4"/>
  <c r="CW71" i="4"/>
  <c r="CV71" i="4"/>
  <c r="CU71" i="4"/>
  <c r="CT71" i="4"/>
  <c r="EO70" i="4"/>
  <c r="EH70" i="4"/>
  <c r="EG70" i="4"/>
  <c r="EF70" i="4"/>
  <c r="EE70" i="4"/>
  <c r="ED70" i="4"/>
  <c r="EC70" i="4"/>
  <c r="DV70" i="4"/>
  <c r="DU70" i="4"/>
  <c r="DT70" i="4"/>
  <c r="DS70" i="4"/>
  <c r="DR70" i="4"/>
  <c r="DP70" i="4"/>
  <c r="DO70" i="4"/>
  <c r="DN70" i="4"/>
  <c r="DM70" i="4"/>
  <c r="DL70" i="4"/>
  <c r="DJ70" i="4"/>
  <c r="DI70" i="4"/>
  <c r="DH70" i="4"/>
  <c r="DG70" i="4"/>
  <c r="DF70" i="4"/>
  <c r="DD70" i="4"/>
  <c r="DC70" i="4"/>
  <c r="DB70" i="4"/>
  <c r="DA70" i="4"/>
  <c r="CZ70" i="4"/>
  <c r="CX70" i="4"/>
  <c r="CW70" i="4"/>
  <c r="CV70" i="4"/>
  <c r="CU70" i="4"/>
  <c r="CT70" i="4"/>
  <c r="EO69" i="4"/>
  <c r="EH69" i="4"/>
  <c r="EG69" i="4"/>
  <c r="EF69" i="4"/>
  <c r="EE69" i="4"/>
  <c r="ED69" i="4"/>
  <c r="EC69" i="4"/>
  <c r="DV69" i="4"/>
  <c r="DU69" i="4"/>
  <c r="DT69" i="4"/>
  <c r="DS69" i="4"/>
  <c r="DR69" i="4"/>
  <c r="DP69" i="4"/>
  <c r="DO69" i="4"/>
  <c r="DN69" i="4"/>
  <c r="DM69" i="4"/>
  <c r="DL69" i="4"/>
  <c r="DJ69" i="4"/>
  <c r="DI69" i="4"/>
  <c r="DH69" i="4"/>
  <c r="DG69" i="4"/>
  <c r="DF69" i="4"/>
  <c r="DD69" i="4"/>
  <c r="DC69" i="4"/>
  <c r="DB69" i="4"/>
  <c r="DA69" i="4"/>
  <c r="CZ69" i="4"/>
  <c r="CX69" i="4"/>
  <c r="CW69" i="4"/>
  <c r="CV69" i="4"/>
  <c r="CU69" i="4"/>
  <c r="CT69" i="4"/>
  <c r="EO68" i="4"/>
  <c r="EH68" i="4"/>
  <c r="EG68" i="4"/>
  <c r="EF68" i="4"/>
  <c r="EE68" i="4"/>
  <c r="ED68" i="4"/>
  <c r="EC68" i="4"/>
  <c r="DV68" i="4"/>
  <c r="DU68" i="4"/>
  <c r="DT68" i="4"/>
  <c r="DS68" i="4"/>
  <c r="DR68" i="4"/>
  <c r="DP68" i="4"/>
  <c r="DO68" i="4"/>
  <c r="DN68" i="4"/>
  <c r="DM68" i="4"/>
  <c r="DL68" i="4"/>
  <c r="DJ68" i="4"/>
  <c r="DI68" i="4"/>
  <c r="DH68" i="4"/>
  <c r="DG68" i="4"/>
  <c r="DF68" i="4"/>
  <c r="DD68" i="4"/>
  <c r="DC68" i="4"/>
  <c r="DB68" i="4"/>
  <c r="DA68" i="4"/>
  <c r="CZ68" i="4"/>
  <c r="CX68" i="4"/>
  <c r="CW68" i="4"/>
  <c r="CV68" i="4"/>
  <c r="CU68" i="4"/>
  <c r="CT68" i="4"/>
  <c r="EO67" i="4"/>
  <c r="EH67" i="4"/>
  <c r="EG67" i="4"/>
  <c r="EF67" i="4"/>
  <c r="EE67" i="4"/>
  <c r="ED67" i="4"/>
  <c r="EC67" i="4"/>
  <c r="DV67" i="4"/>
  <c r="DU67" i="4"/>
  <c r="DT67" i="4"/>
  <c r="DS67" i="4"/>
  <c r="DR67" i="4"/>
  <c r="DP67" i="4"/>
  <c r="DO67" i="4"/>
  <c r="DN67" i="4"/>
  <c r="DM67" i="4"/>
  <c r="DL67" i="4"/>
  <c r="DJ67" i="4"/>
  <c r="DI67" i="4"/>
  <c r="DH67" i="4"/>
  <c r="DG67" i="4"/>
  <c r="DF67" i="4"/>
  <c r="DD67" i="4"/>
  <c r="DC67" i="4"/>
  <c r="DB67" i="4"/>
  <c r="DA67" i="4"/>
  <c r="CZ67" i="4"/>
  <c r="CX67" i="4"/>
  <c r="CW67" i="4"/>
  <c r="CV67" i="4"/>
  <c r="CU67" i="4"/>
  <c r="CT67" i="4"/>
  <c r="EO66" i="4"/>
  <c r="EH66" i="4"/>
  <c r="EG66" i="4"/>
  <c r="EF66" i="4"/>
  <c r="EE66" i="4"/>
  <c r="ED66" i="4"/>
  <c r="EC66" i="4"/>
  <c r="DV66" i="4"/>
  <c r="DU66" i="4"/>
  <c r="DT66" i="4"/>
  <c r="DS66" i="4"/>
  <c r="DR66" i="4"/>
  <c r="DP66" i="4"/>
  <c r="DO66" i="4"/>
  <c r="DN66" i="4"/>
  <c r="DM66" i="4"/>
  <c r="DL66" i="4"/>
  <c r="DJ66" i="4"/>
  <c r="DI66" i="4"/>
  <c r="DH66" i="4"/>
  <c r="DG66" i="4"/>
  <c r="DF66" i="4"/>
  <c r="DD66" i="4"/>
  <c r="DC66" i="4"/>
  <c r="DB66" i="4"/>
  <c r="DA66" i="4"/>
  <c r="CZ66" i="4"/>
  <c r="CX66" i="4"/>
  <c r="CW66" i="4"/>
  <c r="CV66" i="4"/>
  <c r="CU66" i="4"/>
  <c r="CT66" i="4"/>
  <c r="EO65" i="4"/>
  <c r="EH65" i="4"/>
  <c r="EG65" i="4"/>
  <c r="EF65" i="4"/>
  <c r="EE65" i="4"/>
  <c r="ED65" i="4"/>
  <c r="EC65" i="4"/>
  <c r="DV65" i="4"/>
  <c r="DU65" i="4"/>
  <c r="DT65" i="4"/>
  <c r="DS65" i="4"/>
  <c r="DR65" i="4"/>
  <c r="DP65" i="4"/>
  <c r="DO65" i="4"/>
  <c r="DN65" i="4"/>
  <c r="DM65" i="4"/>
  <c r="DL65" i="4"/>
  <c r="DJ65" i="4"/>
  <c r="DI65" i="4"/>
  <c r="DH65" i="4"/>
  <c r="DG65" i="4"/>
  <c r="DF65" i="4"/>
  <c r="DD65" i="4"/>
  <c r="DC65" i="4"/>
  <c r="DB65" i="4"/>
  <c r="DA65" i="4"/>
  <c r="CZ65" i="4"/>
  <c r="CX65" i="4"/>
  <c r="CW65" i="4"/>
  <c r="CV65" i="4"/>
  <c r="CU65" i="4"/>
  <c r="CT65" i="4"/>
  <c r="EO64" i="4"/>
  <c r="EH64" i="4"/>
  <c r="EG64" i="4"/>
  <c r="EF64" i="4"/>
  <c r="EE64" i="4"/>
  <c r="ED64" i="4"/>
  <c r="EC64" i="4"/>
  <c r="DV64" i="4"/>
  <c r="DU64" i="4"/>
  <c r="DT64" i="4"/>
  <c r="DS64" i="4"/>
  <c r="DR64" i="4"/>
  <c r="DP64" i="4"/>
  <c r="DO64" i="4"/>
  <c r="DN64" i="4"/>
  <c r="DM64" i="4"/>
  <c r="DL64" i="4"/>
  <c r="DJ64" i="4"/>
  <c r="DI64" i="4"/>
  <c r="DH64" i="4"/>
  <c r="DG64" i="4"/>
  <c r="DF64" i="4"/>
  <c r="DD64" i="4"/>
  <c r="DC64" i="4"/>
  <c r="DB64" i="4"/>
  <c r="DA64" i="4"/>
  <c r="CZ64" i="4"/>
  <c r="CX64" i="4"/>
  <c r="CW64" i="4"/>
  <c r="CV64" i="4"/>
  <c r="CU64" i="4"/>
  <c r="CT64" i="4"/>
  <c r="EO63" i="4"/>
  <c r="EH63" i="4"/>
  <c r="EG63" i="4"/>
  <c r="EF63" i="4"/>
  <c r="EE63" i="4"/>
  <c r="ED63" i="4"/>
  <c r="EC63" i="4"/>
  <c r="DV63" i="4"/>
  <c r="DU63" i="4"/>
  <c r="DT63" i="4"/>
  <c r="DS63" i="4"/>
  <c r="DR63" i="4"/>
  <c r="DP63" i="4"/>
  <c r="DO63" i="4"/>
  <c r="DN63" i="4"/>
  <c r="DM63" i="4"/>
  <c r="DL63" i="4"/>
  <c r="DJ63" i="4"/>
  <c r="DI63" i="4"/>
  <c r="DH63" i="4"/>
  <c r="DG63" i="4"/>
  <c r="DF63" i="4"/>
  <c r="DD63" i="4"/>
  <c r="DC63" i="4"/>
  <c r="DB63" i="4"/>
  <c r="DA63" i="4"/>
  <c r="CZ63" i="4"/>
  <c r="CX63" i="4"/>
  <c r="CW63" i="4"/>
  <c r="CV63" i="4"/>
  <c r="CU63" i="4"/>
  <c r="CT63" i="4"/>
  <c r="EO62" i="4"/>
  <c r="EH62" i="4"/>
  <c r="EG62" i="4"/>
  <c r="EF62" i="4"/>
  <c r="EE62" i="4"/>
  <c r="ED62" i="4"/>
  <c r="EC62" i="4"/>
  <c r="DV62" i="4"/>
  <c r="DU62" i="4"/>
  <c r="DT62" i="4"/>
  <c r="DS62" i="4"/>
  <c r="DR62" i="4"/>
  <c r="DP62" i="4"/>
  <c r="DO62" i="4"/>
  <c r="DN62" i="4"/>
  <c r="DM62" i="4"/>
  <c r="DL62" i="4"/>
  <c r="DJ62" i="4"/>
  <c r="DI62" i="4"/>
  <c r="DH62" i="4"/>
  <c r="DG62" i="4"/>
  <c r="DF62" i="4"/>
  <c r="DD62" i="4"/>
  <c r="DC62" i="4"/>
  <c r="DB62" i="4"/>
  <c r="DA62" i="4"/>
  <c r="CZ62" i="4"/>
  <c r="CX62" i="4"/>
  <c r="CW62" i="4"/>
  <c r="CV62" i="4"/>
  <c r="CU62" i="4"/>
  <c r="CT62" i="4"/>
  <c r="EO61" i="4"/>
  <c r="EH61" i="4"/>
  <c r="EG61" i="4"/>
  <c r="EF61" i="4"/>
  <c r="EE61" i="4"/>
  <c r="ED61" i="4"/>
  <c r="EC61" i="4"/>
  <c r="DV61" i="4"/>
  <c r="DU61" i="4"/>
  <c r="DT61" i="4"/>
  <c r="DS61" i="4"/>
  <c r="DR61" i="4"/>
  <c r="DP61" i="4"/>
  <c r="DO61" i="4"/>
  <c r="DN61" i="4"/>
  <c r="DM61" i="4"/>
  <c r="DL61" i="4"/>
  <c r="DJ61" i="4"/>
  <c r="DI61" i="4"/>
  <c r="DH61" i="4"/>
  <c r="DG61" i="4"/>
  <c r="DF61" i="4"/>
  <c r="DD61" i="4"/>
  <c r="DC61" i="4"/>
  <c r="DB61" i="4"/>
  <c r="DA61" i="4"/>
  <c r="CZ61" i="4"/>
  <c r="CX61" i="4"/>
  <c r="CW61" i="4"/>
  <c r="CV61" i="4"/>
  <c r="CU61" i="4"/>
  <c r="CT61" i="4"/>
  <c r="EO60" i="4"/>
  <c r="EH60" i="4"/>
  <c r="EG60" i="4"/>
  <c r="EF60" i="4"/>
  <c r="EE60" i="4"/>
  <c r="ED60" i="4"/>
  <c r="EC60" i="4"/>
  <c r="DV60" i="4"/>
  <c r="DU60" i="4"/>
  <c r="DT60" i="4"/>
  <c r="DS60" i="4"/>
  <c r="DR60" i="4"/>
  <c r="DP60" i="4"/>
  <c r="DO60" i="4"/>
  <c r="DN60" i="4"/>
  <c r="DM60" i="4"/>
  <c r="DL60" i="4"/>
  <c r="DJ60" i="4"/>
  <c r="DI60" i="4"/>
  <c r="DH60" i="4"/>
  <c r="DG60" i="4"/>
  <c r="DF60" i="4"/>
  <c r="DD60" i="4"/>
  <c r="DC60" i="4"/>
  <c r="DB60" i="4"/>
  <c r="DA60" i="4"/>
  <c r="CZ60" i="4"/>
  <c r="CX60" i="4"/>
  <c r="CW60" i="4"/>
  <c r="CV60" i="4"/>
  <c r="CU60" i="4"/>
  <c r="CT60" i="4"/>
  <c r="EO59" i="4"/>
  <c r="EH59" i="4"/>
  <c r="EG59" i="4"/>
  <c r="EF59" i="4"/>
  <c r="EE59" i="4"/>
  <c r="ED59" i="4"/>
  <c r="EC59" i="4"/>
  <c r="DV59" i="4"/>
  <c r="DU59" i="4"/>
  <c r="DT59" i="4"/>
  <c r="DS59" i="4"/>
  <c r="DR59" i="4"/>
  <c r="DP59" i="4"/>
  <c r="DO59" i="4"/>
  <c r="DN59" i="4"/>
  <c r="DM59" i="4"/>
  <c r="DL59" i="4"/>
  <c r="DJ59" i="4"/>
  <c r="DI59" i="4"/>
  <c r="DH59" i="4"/>
  <c r="DG59" i="4"/>
  <c r="DF59" i="4"/>
  <c r="DD59" i="4"/>
  <c r="DC59" i="4"/>
  <c r="DB59" i="4"/>
  <c r="DA59" i="4"/>
  <c r="CZ59" i="4"/>
  <c r="CX59" i="4"/>
  <c r="CW59" i="4"/>
  <c r="CV59" i="4"/>
  <c r="CU59" i="4"/>
  <c r="CT59" i="4"/>
  <c r="EO58" i="4"/>
  <c r="EH58" i="4"/>
  <c r="EG58" i="4"/>
  <c r="EF58" i="4"/>
  <c r="EE58" i="4"/>
  <c r="ED58" i="4"/>
  <c r="EC58" i="4"/>
  <c r="DV58" i="4"/>
  <c r="DU58" i="4"/>
  <c r="DT58" i="4"/>
  <c r="DS58" i="4"/>
  <c r="DR58" i="4"/>
  <c r="DP58" i="4"/>
  <c r="DO58" i="4"/>
  <c r="DN58" i="4"/>
  <c r="DM58" i="4"/>
  <c r="DL58" i="4"/>
  <c r="DJ58" i="4"/>
  <c r="DI58" i="4"/>
  <c r="DH58" i="4"/>
  <c r="DG58" i="4"/>
  <c r="DF58" i="4"/>
  <c r="DD58" i="4"/>
  <c r="DC58" i="4"/>
  <c r="DB58" i="4"/>
  <c r="DA58" i="4"/>
  <c r="CZ58" i="4"/>
  <c r="CX58" i="4"/>
  <c r="CW58" i="4"/>
  <c r="CV58" i="4"/>
  <c r="CU58" i="4"/>
  <c r="CT58" i="4"/>
  <c r="EO57" i="4"/>
  <c r="EH57" i="4"/>
  <c r="EG57" i="4"/>
  <c r="EF57" i="4"/>
  <c r="EE57" i="4"/>
  <c r="ED57" i="4"/>
  <c r="EC57" i="4"/>
  <c r="DV57" i="4"/>
  <c r="DU57" i="4"/>
  <c r="DT57" i="4"/>
  <c r="DS57" i="4"/>
  <c r="DR57" i="4"/>
  <c r="DP57" i="4"/>
  <c r="DO57" i="4"/>
  <c r="DN57" i="4"/>
  <c r="DM57" i="4"/>
  <c r="DL57" i="4"/>
  <c r="DJ57" i="4"/>
  <c r="DI57" i="4"/>
  <c r="DH57" i="4"/>
  <c r="DG57" i="4"/>
  <c r="DF57" i="4"/>
  <c r="DD57" i="4"/>
  <c r="DC57" i="4"/>
  <c r="DB57" i="4"/>
  <c r="DA57" i="4"/>
  <c r="CZ57" i="4"/>
  <c r="CX57" i="4"/>
  <c r="CW57" i="4"/>
  <c r="CV57" i="4"/>
  <c r="CU57" i="4"/>
  <c r="CT57" i="4"/>
  <c r="EO56" i="4"/>
  <c r="EH56" i="4"/>
  <c r="EG56" i="4"/>
  <c r="EF56" i="4"/>
  <c r="EE56" i="4"/>
  <c r="ED56" i="4"/>
  <c r="EC56" i="4"/>
  <c r="DV56" i="4"/>
  <c r="DU56" i="4"/>
  <c r="DT56" i="4"/>
  <c r="DS56" i="4"/>
  <c r="DR56" i="4"/>
  <c r="DP56" i="4"/>
  <c r="DO56" i="4"/>
  <c r="DN56" i="4"/>
  <c r="DM56" i="4"/>
  <c r="DL56" i="4"/>
  <c r="DJ56" i="4"/>
  <c r="DI56" i="4"/>
  <c r="DH56" i="4"/>
  <c r="DG56" i="4"/>
  <c r="DF56" i="4"/>
  <c r="DD56" i="4"/>
  <c r="DC56" i="4"/>
  <c r="DB56" i="4"/>
  <c r="DA56" i="4"/>
  <c r="CZ56" i="4"/>
  <c r="CX56" i="4"/>
  <c r="CW56" i="4"/>
  <c r="CV56" i="4"/>
  <c r="CU56" i="4"/>
  <c r="CT56" i="4"/>
  <c r="EO55" i="4"/>
  <c r="EH55" i="4"/>
  <c r="EG55" i="4"/>
  <c r="EF55" i="4"/>
  <c r="EE55" i="4"/>
  <c r="ED55" i="4"/>
  <c r="EC55" i="4"/>
  <c r="DV55" i="4"/>
  <c r="DU55" i="4"/>
  <c r="DT55" i="4"/>
  <c r="DS55" i="4"/>
  <c r="DR55" i="4"/>
  <c r="DP55" i="4"/>
  <c r="DO55" i="4"/>
  <c r="DN55" i="4"/>
  <c r="DM55" i="4"/>
  <c r="DL55" i="4"/>
  <c r="DJ55" i="4"/>
  <c r="DI55" i="4"/>
  <c r="DH55" i="4"/>
  <c r="DG55" i="4"/>
  <c r="DF55" i="4"/>
  <c r="DD55" i="4"/>
  <c r="DC55" i="4"/>
  <c r="DB55" i="4"/>
  <c r="DA55" i="4"/>
  <c r="CZ55" i="4"/>
  <c r="CX55" i="4"/>
  <c r="CW55" i="4"/>
  <c r="CV55" i="4"/>
  <c r="CU55" i="4"/>
  <c r="CT55" i="4"/>
  <c r="EO54" i="4"/>
  <c r="EH54" i="4"/>
  <c r="EG54" i="4"/>
  <c r="EF54" i="4"/>
  <c r="EE54" i="4"/>
  <c r="ED54" i="4"/>
  <c r="EC54" i="4"/>
  <c r="DV54" i="4"/>
  <c r="DU54" i="4"/>
  <c r="DT54" i="4"/>
  <c r="DS54" i="4"/>
  <c r="DR54" i="4"/>
  <c r="DP54" i="4"/>
  <c r="DO54" i="4"/>
  <c r="DN54" i="4"/>
  <c r="DM54" i="4"/>
  <c r="DL54" i="4"/>
  <c r="DJ54" i="4"/>
  <c r="DI54" i="4"/>
  <c r="DH54" i="4"/>
  <c r="DG54" i="4"/>
  <c r="DF54" i="4"/>
  <c r="DD54" i="4"/>
  <c r="DC54" i="4"/>
  <c r="DB54" i="4"/>
  <c r="DA54" i="4"/>
  <c r="CZ54" i="4"/>
  <c r="CX54" i="4"/>
  <c r="CW54" i="4"/>
  <c r="CV54" i="4"/>
  <c r="CU54" i="4"/>
  <c r="CT54" i="4"/>
  <c r="EO52" i="4"/>
  <c r="EH52" i="4"/>
  <c r="EG52" i="4"/>
  <c r="EF52" i="4"/>
  <c r="EE52" i="4"/>
  <c r="ED52" i="4"/>
  <c r="EC52" i="4"/>
  <c r="DV52" i="4"/>
  <c r="DU52" i="4"/>
  <c r="DT52" i="4"/>
  <c r="DS52" i="4"/>
  <c r="DR52" i="4"/>
  <c r="DP52" i="4"/>
  <c r="DO52" i="4"/>
  <c r="DN52" i="4"/>
  <c r="DM52" i="4"/>
  <c r="DL52" i="4"/>
  <c r="DJ52" i="4"/>
  <c r="DI52" i="4"/>
  <c r="DH52" i="4"/>
  <c r="DG52" i="4"/>
  <c r="DF52" i="4"/>
  <c r="DD52" i="4"/>
  <c r="DC52" i="4"/>
  <c r="DB52" i="4"/>
  <c r="DA52" i="4"/>
  <c r="CZ52" i="4"/>
  <c r="CX52" i="4"/>
  <c r="CW52" i="4"/>
  <c r="CV52" i="4"/>
  <c r="CU52" i="4"/>
  <c r="CT52" i="4"/>
  <c r="EO51" i="4"/>
  <c r="EH51" i="4"/>
  <c r="EG51" i="4"/>
  <c r="EF51" i="4"/>
  <c r="EE51" i="4"/>
  <c r="ED51" i="4"/>
  <c r="EC51" i="4"/>
  <c r="DV51" i="4"/>
  <c r="DU51" i="4"/>
  <c r="DT51" i="4"/>
  <c r="DS51" i="4"/>
  <c r="DR51" i="4"/>
  <c r="DP51" i="4"/>
  <c r="DO51" i="4"/>
  <c r="DN51" i="4"/>
  <c r="DM51" i="4"/>
  <c r="DL51" i="4"/>
  <c r="DJ51" i="4"/>
  <c r="DI51" i="4"/>
  <c r="DH51" i="4"/>
  <c r="DF51" i="4"/>
  <c r="DD51" i="4"/>
  <c r="DC51" i="4"/>
  <c r="DB51" i="4"/>
  <c r="DA51" i="4"/>
  <c r="CZ51" i="4"/>
  <c r="CX51" i="4"/>
  <c r="CW51" i="4"/>
  <c r="CV51" i="4"/>
  <c r="CU51" i="4"/>
  <c r="CT51" i="4"/>
  <c r="EO50" i="4"/>
  <c r="EH50" i="4"/>
  <c r="EG50" i="4"/>
  <c r="EF50" i="4"/>
  <c r="EE50" i="4"/>
  <c r="ED50" i="4"/>
  <c r="EC50" i="4"/>
  <c r="DV50" i="4"/>
  <c r="DU50" i="4"/>
  <c r="DT50" i="4"/>
  <c r="DS50" i="4"/>
  <c r="DR50" i="4"/>
  <c r="DP50" i="4"/>
  <c r="DO50" i="4"/>
  <c r="DN50" i="4"/>
  <c r="DM50" i="4"/>
  <c r="DL50" i="4"/>
  <c r="DJ50" i="4"/>
  <c r="DI50" i="4"/>
  <c r="DH50" i="4"/>
  <c r="DG50" i="4"/>
  <c r="DF50" i="4"/>
  <c r="DD50" i="4"/>
  <c r="DC50" i="4"/>
  <c r="DB50" i="4"/>
  <c r="DA50" i="4"/>
  <c r="CZ50" i="4"/>
  <c r="CX50" i="4"/>
  <c r="CW50" i="4"/>
  <c r="CV50" i="4"/>
  <c r="CU50" i="4"/>
  <c r="CT50" i="4"/>
  <c r="EO49" i="4"/>
  <c r="EH49" i="4"/>
  <c r="EG49" i="4"/>
  <c r="EF49" i="4"/>
  <c r="EE49" i="4"/>
  <c r="ED49" i="4"/>
  <c r="EC49" i="4"/>
  <c r="DV49" i="4"/>
  <c r="DU49" i="4"/>
  <c r="DT49" i="4"/>
  <c r="DS49" i="4"/>
  <c r="DR49" i="4"/>
  <c r="DP49" i="4"/>
  <c r="DO49" i="4"/>
  <c r="DN49" i="4"/>
  <c r="DM49" i="4"/>
  <c r="DL49" i="4"/>
  <c r="DJ49" i="4"/>
  <c r="DI49" i="4"/>
  <c r="DH49" i="4"/>
  <c r="DG49" i="4"/>
  <c r="DF49" i="4"/>
  <c r="DD49" i="4"/>
  <c r="DC49" i="4"/>
  <c r="DB49" i="4"/>
  <c r="DA49" i="4"/>
  <c r="CZ49" i="4"/>
  <c r="CX49" i="4"/>
  <c r="CW49" i="4"/>
  <c r="CV49" i="4"/>
  <c r="CU49" i="4"/>
  <c r="CT49" i="4"/>
  <c r="EO48" i="4"/>
  <c r="EH48" i="4"/>
  <c r="EG48" i="4"/>
  <c r="EF48" i="4"/>
  <c r="EE48" i="4"/>
  <c r="ED48" i="4"/>
  <c r="EC48" i="4"/>
  <c r="DV48" i="4"/>
  <c r="DU48" i="4"/>
  <c r="DT48" i="4"/>
  <c r="DS48" i="4"/>
  <c r="DR48" i="4"/>
  <c r="DP48" i="4"/>
  <c r="DO48" i="4"/>
  <c r="DN48" i="4"/>
  <c r="DM48" i="4"/>
  <c r="DL48" i="4"/>
  <c r="DJ48" i="4"/>
  <c r="DI48" i="4"/>
  <c r="DH48" i="4"/>
  <c r="DG48" i="4"/>
  <c r="DF48" i="4"/>
  <c r="DD48" i="4"/>
  <c r="DC48" i="4"/>
  <c r="DB48" i="4"/>
  <c r="DA48" i="4"/>
  <c r="CZ48" i="4"/>
  <c r="CX48" i="4"/>
  <c r="CW48" i="4"/>
  <c r="CV48" i="4"/>
  <c r="CU48" i="4"/>
  <c r="CT48" i="4"/>
  <c r="EO47" i="4"/>
  <c r="EH47" i="4"/>
  <c r="EG47" i="4"/>
  <c r="EF47" i="4"/>
  <c r="EE47" i="4"/>
  <c r="ED47" i="4"/>
  <c r="EC47" i="4"/>
  <c r="DV47" i="4"/>
  <c r="DU47" i="4"/>
  <c r="DT47" i="4"/>
  <c r="DS47" i="4"/>
  <c r="DR47" i="4"/>
  <c r="DP47" i="4"/>
  <c r="DO47" i="4"/>
  <c r="DN47" i="4"/>
  <c r="DM47" i="4"/>
  <c r="DL47" i="4"/>
  <c r="DJ47" i="4"/>
  <c r="DI47" i="4"/>
  <c r="DH47" i="4"/>
  <c r="DG47" i="4"/>
  <c r="DF47" i="4"/>
  <c r="DD47" i="4"/>
  <c r="DC47" i="4"/>
  <c r="DB47" i="4"/>
  <c r="DA47" i="4"/>
  <c r="CZ47" i="4"/>
  <c r="CX47" i="4"/>
  <c r="CW47" i="4"/>
  <c r="CV47" i="4"/>
  <c r="CU47" i="4"/>
  <c r="CT47" i="4"/>
  <c r="EO46" i="4"/>
  <c r="EH46" i="4"/>
  <c r="EG46" i="4"/>
  <c r="EF46" i="4"/>
  <c r="EE46" i="4"/>
  <c r="ED46" i="4"/>
  <c r="EC46" i="4"/>
  <c r="DV46" i="4"/>
  <c r="DU46" i="4"/>
  <c r="DT46" i="4"/>
  <c r="DS46" i="4"/>
  <c r="DR46" i="4"/>
  <c r="DP46" i="4"/>
  <c r="DO46" i="4"/>
  <c r="DN46" i="4"/>
  <c r="DM46" i="4"/>
  <c r="DL46" i="4"/>
  <c r="DJ46" i="4"/>
  <c r="DI46" i="4"/>
  <c r="DH46" i="4"/>
  <c r="DG46" i="4"/>
  <c r="DF46" i="4"/>
  <c r="DD46" i="4"/>
  <c r="DC46" i="4"/>
  <c r="DB46" i="4"/>
  <c r="DA46" i="4"/>
  <c r="CZ46" i="4"/>
  <c r="CX46" i="4"/>
  <c r="CW46" i="4"/>
  <c r="CV46" i="4"/>
  <c r="CU46" i="4"/>
  <c r="CT46" i="4"/>
  <c r="EO45" i="4"/>
  <c r="EH45" i="4"/>
  <c r="EG45" i="4"/>
  <c r="EF45" i="4"/>
  <c r="EE45" i="4"/>
  <c r="ED45" i="4"/>
  <c r="EC45" i="4"/>
  <c r="DV45" i="4"/>
  <c r="DU45" i="4"/>
  <c r="DT45" i="4"/>
  <c r="DS45" i="4"/>
  <c r="DR45" i="4"/>
  <c r="DP45" i="4"/>
  <c r="DO45" i="4"/>
  <c r="DN45" i="4"/>
  <c r="DM45" i="4"/>
  <c r="DL45" i="4"/>
  <c r="DJ45" i="4"/>
  <c r="DI45" i="4"/>
  <c r="DH45" i="4"/>
  <c r="DG45" i="4"/>
  <c r="DF45" i="4"/>
  <c r="DD45" i="4"/>
  <c r="DC45" i="4"/>
  <c r="DB45" i="4"/>
  <c r="DA45" i="4"/>
  <c r="CZ45" i="4"/>
  <c r="CX45" i="4"/>
  <c r="CW45" i="4"/>
  <c r="CV45" i="4"/>
  <c r="CU45" i="4"/>
  <c r="CT45" i="4"/>
  <c r="EO44" i="4"/>
  <c r="EH44" i="4"/>
  <c r="EG44" i="4"/>
  <c r="EF44" i="4"/>
  <c r="EE44" i="4"/>
  <c r="ED44" i="4"/>
  <c r="EC44" i="4"/>
  <c r="DV44" i="4"/>
  <c r="DU44" i="4"/>
  <c r="DT44" i="4"/>
  <c r="DS44" i="4"/>
  <c r="DR44" i="4"/>
  <c r="DP44" i="4"/>
  <c r="DO44" i="4"/>
  <c r="DN44" i="4"/>
  <c r="DM44" i="4"/>
  <c r="DL44" i="4"/>
  <c r="DJ44" i="4"/>
  <c r="DI44" i="4"/>
  <c r="DH44" i="4"/>
  <c r="DG44" i="4"/>
  <c r="DF44" i="4"/>
  <c r="DD44" i="4"/>
  <c r="DC44" i="4"/>
  <c r="DB44" i="4"/>
  <c r="DA44" i="4"/>
  <c r="CZ44" i="4"/>
  <c r="CX44" i="4"/>
  <c r="CW44" i="4"/>
  <c r="CV44" i="4"/>
  <c r="CU44" i="4"/>
  <c r="CT44" i="4"/>
  <c r="EO43" i="4"/>
  <c r="EH43" i="4"/>
  <c r="EG43" i="4"/>
  <c r="EF43" i="4"/>
  <c r="EE43" i="4"/>
  <c r="ED43" i="4"/>
  <c r="EC43" i="4"/>
  <c r="DV43" i="4"/>
  <c r="DU43" i="4"/>
  <c r="DT43" i="4"/>
  <c r="DS43" i="4"/>
  <c r="DR43" i="4"/>
  <c r="DP43" i="4"/>
  <c r="DO43" i="4"/>
  <c r="DN43" i="4"/>
  <c r="DM43" i="4"/>
  <c r="DL43" i="4"/>
  <c r="DJ43" i="4"/>
  <c r="DI43" i="4"/>
  <c r="DH43" i="4"/>
  <c r="DG43" i="4"/>
  <c r="DF43" i="4"/>
  <c r="DD43" i="4"/>
  <c r="DC43" i="4"/>
  <c r="DB43" i="4"/>
  <c r="DA43" i="4"/>
  <c r="CZ43" i="4"/>
  <c r="CX43" i="4"/>
  <c r="CW43" i="4"/>
  <c r="CV43" i="4"/>
  <c r="CU43" i="4"/>
  <c r="CT43" i="4"/>
  <c r="EO42" i="4"/>
  <c r="EH42" i="4"/>
  <c r="EG42" i="4"/>
  <c r="EF42" i="4"/>
  <c r="EE42" i="4"/>
  <c r="ED42" i="4"/>
  <c r="EC42" i="4"/>
  <c r="DV42" i="4"/>
  <c r="DU42" i="4"/>
  <c r="DT42" i="4"/>
  <c r="DS42" i="4"/>
  <c r="DR42" i="4"/>
  <c r="DP42" i="4"/>
  <c r="DO42" i="4"/>
  <c r="DN42" i="4"/>
  <c r="DM42" i="4"/>
  <c r="DL42" i="4"/>
  <c r="DJ42" i="4"/>
  <c r="DI42" i="4"/>
  <c r="DH42" i="4"/>
  <c r="DG42" i="4"/>
  <c r="DF42" i="4"/>
  <c r="DD42" i="4"/>
  <c r="DC42" i="4"/>
  <c r="DB42" i="4"/>
  <c r="DA42" i="4"/>
  <c r="CZ42" i="4"/>
  <c r="CX42" i="4"/>
  <c r="CW42" i="4"/>
  <c r="CV42" i="4"/>
  <c r="CU42" i="4"/>
  <c r="CT42" i="4"/>
  <c r="EO41" i="4"/>
  <c r="EH41" i="4"/>
  <c r="EG41" i="4"/>
  <c r="EF41" i="4"/>
  <c r="EE41" i="4"/>
  <c r="ED41" i="4"/>
  <c r="EC41" i="4"/>
  <c r="DV41" i="4"/>
  <c r="DU41" i="4"/>
  <c r="DT41" i="4"/>
  <c r="DS41" i="4"/>
  <c r="DR41" i="4"/>
  <c r="DP41" i="4"/>
  <c r="DO41" i="4"/>
  <c r="DN41" i="4"/>
  <c r="DM41" i="4"/>
  <c r="DL41" i="4"/>
  <c r="DJ41" i="4"/>
  <c r="DI41" i="4"/>
  <c r="DH41" i="4"/>
  <c r="DG41" i="4"/>
  <c r="DF41" i="4"/>
  <c r="DD41" i="4"/>
  <c r="DC41" i="4"/>
  <c r="DB41" i="4"/>
  <c r="DA41" i="4"/>
  <c r="CZ41" i="4"/>
  <c r="CX41" i="4"/>
  <c r="CW41" i="4"/>
  <c r="CV41" i="4"/>
  <c r="CU41" i="4"/>
  <c r="CT41" i="4"/>
  <c r="EO40" i="4"/>
  <c r="EH40" i="4"/>
  <c r="EG40" i="4"/>
  <c r="EF40" i="4"/>
  <c r="EE40" i="4"/>
  <c r="ED40" i="4"/>
  <c r="EC40" i="4"/>
  <c r="DV40" i="4"/>
  <c r="DU40" i="4"/>
  <c r="DT40" i="4"/>
  <c r="DS40" i="4"/>
  <c r="DR40" i="4"/>
  <c r="DP40" i="4"/>
  <c r="DO40" i="4"/>
  <c r="DN40" i="4"/>
  <c r="DM40" i="4"/>
  <c r="DL40" i="4"/>
  <c r="DJ40" i="4"/>
  <c r="DI40" i="4"/>
  <c r="DH40" i="4"/>
  <c r="DG40" i="4"/>
  <c r="DF40" i="4"/>
  <c r="DD40" i="4"/>
  <c r="DC40" i="4"/>
  <c r="DB40" i="4"/>
  <c r="DA40" i="4"/>
  <c r="CZ40" i="4"/>
  <c r="CX40" i="4"/>
  <c r="CW40" i="4"/>
  <c r="CV40" i="4"/>
  <c r="CU40" i="4"/>
  <c r="CT40" i="4"/>
  <c r="EO39" i="4"/>
  <c r="EH39" i="4"/>
  <c r="EG39" i="4"/>
  <c r="EF39" i="4"/>
  <c r="EE39" i="4"/>
  <c r="ED39" i="4"/>
  <c r="EC39" i="4"/>
  <c r="DV39" i="4"/>
  <c r="DU39" i="4"/>
  <c r="DT39" i="4"/>
  <c r="DS39" i="4"/>
  <c r="DR39" i="4"/>
  <c r="DP39" i="4"/>
  <c r="DO39" i="4"/>
  <c r="DN39" i="4"/>
  <c r="DM39" i="4"/>
  <c r="DL39" i="4"/>
  <c r="DJ39" i="4"/>
  <c r="DI39" i="4"/>
  <c r="DH39" i="4"/>
  <c r="DG39" i="4"/>
  <c r="DF39" i="4"/>
  <c r="DD39" i="4"/>
  <c r="DC39" i="4"/>
  <c r="DB39" i="4"/>
  <c r="DA39" i="4"/>
  <c r="CZ39" i="4"/>
  <c r="CX39" i="4"/>
  <c r="CW39" i="4"/>
  <c r="CV39" i="4"/>
  <c r="CU39" i="4"/>
  <c r="CT39" i="4"/>
  <c r="EO38" i="4"/>
  <c r="EH38" i="4"/>
  <c r="EG38" i="4"/>
  <c r="EF38" i="4"/>
  <c r="EE38" i="4"/>
  <c r="ED38" i="4"/>
  <c r="EC38" i="4"/>
  <c r="DV38" i="4"/>
  <c r="DU38" i="4"/>
  <c r="DT38" i="4"/>
  <c r="DS38" i="4"/>
  <c r="DR38" i="4"/>
  <c r="DP38" i="4"/>
  <c r="DO38" i="4"/>
  <c r="DN38" i="4"/>
  <c r="DM38" i="4"/>
  <c r="DL38" i="4"/>
  <c r="DJ38" i="4"/>
  <c r="DI38" i="4"/>
  <c r="DH38" i="4"/>
  <c r="DG38" i="4"/>
  <c r="DF38" i="4"/>
  <c r="DD38" i="4"/>
  <c r="DC38" i="4"/>
  <c r="DB38" i="4"/>
  <c r="DA38" i="4"/>
  <c r="CZ38" i="4"/>
  <c r="CX38" i="4"/>
  <c r="CW38" i="4"/>
  <c r="CV38" i="4"/>
  <c r="CU38" i="4"/>
  <c r="CT38" i="4"/>
  <c r="EO37" i="4"/>
  <c r="EH37" i="4"/>
  <c r="EG37" i="4"/>
  <c r="EF37" i="4"/>
  <c r="EE37" i="4"/>
  <c r="ED37" i="4"/>
  <c r="EC37" i="4"/>
  <c r="DV37" i="4"/>
  <c r="DU37" i="4"/>
  <c r="DT37" i="4"/>
  <c r="DS37" i="4"/>
  <c r="DR37" i="4"/>
  <c r="DP37" i="4"/>
  <c r="DO37" i="4"/>
  <c r="DN37" i="4"/>
  <c r="DM37" i="4"/>
  <c r="DL37" i="4"/>
  <c r="DJ37" i="4"/>
  <c r="DI37" i="4"/>
  <c r="DH37" i="4"/>
  <c r="DG37" i="4"/>
  <c r="DF37" i="4"/>
  <c r="DD37" i="4"/>
  <c r="DC37" i="4"/>
  <c r="DB37" i="4"/>
  <c r="DA37" i="4"/>
  <c r="CZ37" i="4"/>
  <c r="CX37" i="4"/>
  <c r="CW37" i="4"/>
  <c r="CV37" i="4"/>
  <c r="CU37" i="4"/>
  <c r="CT37" i="4"/>
  <c r="EO36" i="4"/>
  <c r="EH36" i="4"/>
  <c r="EG36" i="4"/>
  <c r="EF36" i="4"/>
  <c r="EE36" i="4"/>
  <c r="ED36" i="4"/>
  <c r="EC36" i="4"/>
  <c r="DV36" i="4"/>
  <c r="DU36" i="4"/>
  <c r="DT36" i="4"/>
  <c r="DS36" i="4"/>
  <c r="DR36" i="4"/>
  <c r="DP36" i="4"/>
  <c r="DO36" i="4"/>
  <c r="DN36" i="4"/>
  <c r="DM36" i="4"/>
  <c r="DL36" i="4"/>
  <c r="DJ36" i="4"/>
  <c r="DI36" i="4"/>
  <c r="DH36" i="4"/>
  <c r="DG36" i="4"/>
  <c r="DF36" i="4"/>
  <c r="DD36" i="4"/>
  <c r="DC36" i="4"/>
  <c r="DB36" i="4"/>
  <c r="DA36" i="4"/>
  <c r="CZ36" i="4"/>
  <c r="CX36" i="4"/>
  <c r="CW36" i="4"/>
  <c r="CV36" i="4"/>
  <c r="CU36" i="4"/>
  <c r="CT36" i="4"/>
  <c r="EO34" i="4"/>
  <c r="EH34" i="4"/>
  <c r="EG34" i="4"/>
  <c r="EF34" i="4"/>
  <c r="EE34" i="4"/>
  <c r="ED34" i="4"/>
  <c r="EC34" i="4"/>
  <c r="DV34" i="4"/>
  <c r="DU34" i="4"/>
  <c r="DT34" i="4"/>
  <c r="DS34" i="4"/>
  <c r="DR34" i="4"/>
  <c r="DP34" i="4"/>
  <c r="DO34" i="4"/>
  <c r="DN34" i="4"/>
  <c r="DM34" i="4"/>
  <c r="DL34" i="4"/>
  <c r="DJ34" i="4"/>
  <c r="DI34" i="4"/>
  <c r="DH34" i="4"/>
  <c r="DG34" i="4"/>
  <c r="DF34" i="4"/>
  <c r="DD34" i="4"/>
  <c r="DC34" i="4"/>
  <c r="DB34" i="4"/>
  <c r="DA34" i="4"/>
  <c r="CZ34" i="4"/>
  <c r="CX34" i="4"/>
  <c r="CW34" i="4"/>
  <c r="CV34" i="4"/>
  <c r="CU34" i="4"/>
  <c r="CT34" i="4"/>
  <c r="EO33" i="4"/>
  <c r="EH33" i="4"/>
  <c r="EG33" i="4"/>
  <c r="EF33" i="4"/>
  <c r="EE33" i="4"/>
  <c r="ED33" i="4"/>
  <c r="EC33" i="4"/>
  <c r="DV33" i="4"/>
  <c r="DU33" i="4"/>
  <c r="DT33" i="4"/>
  <c r="DS33" i="4"/>
  <c r="DR33" i="4"/>
  <c r="DP33" i="4"/>
  <c r="DO33" i="4"/>
  <c r="DN33" i="4"/>
  <c r="DM33" i="4"/>
  <c r="DL33" i="4"/>
  <c r="DJ33" i="4"/>
  <c r="DI33" i="4"/>
  <c r="DH33" i="4"/>
  <c r="DG33" i="4"/>
  <c r="DF33" i="4"/>
  <c r="DD33" i="4"/>
  <c r="DC33" i="4"/>
  <c r="DB33" i="4"/>
  <c r="DA33" i="4"/>
  <c r="CZ33" i="4"/>
  <c r="CX33" i="4"/>
  <c r="CW33" i="4"/>
  <c r="CV33" i="4"/>
  <c r="CU33" i="4"/>
  <c r="CT33" i="4"/>
  <c r="EO32" i="4"/>
  <c r="EH32" i="4"/>
  <c r="EG32" i="4"/>
  <c r="EF32" i="4"/>
  <c r="EE32" i="4"/>
  <c r="ED32" i="4"/>
  <c r="EC32" i="4"/>
  <c r="DV32" i="4"/>
  <c r="DU32" i="4"/>
  <c r="DT32" i="4"/>
  <c r="DS32" i="4"/>
  <c r="DR32" i="4"/>
  <c r="DP32" i="4"/>
  <c r="DO32" i="4"/>
  <c r="DN32" i="4"/>
  <c r="DM32" i="4"/>
  <c r="DL32" i="4"/>
  <c r="DJ32" i="4"/>
  <c r="DI32" i="4"/>
  <c r="DH32" i="4"/>
  <c r="DG32" i="4"/>
  <c r="DF32" i="4"/>
  <c r="DD32" i="4"/>
  <c r="DC32" i="4"/>
  <c r="DB32" i="4"/>
  <c r="DA32" i="4"/>
  <c r="CZ32" i="4"/>
  <c r="CX32" i="4"/>
  <c r="CW32" i="4"/>
  <c r="CV32" i="4"/>
  <c r="CU32" i="4"/>
  <c r="CT32" i="4"/>
  <c r="EO31" i="4"/>
  <c r="EH31" i="4"/>
  <c r="EG31" i="4"/>
  <c r="EF31" i="4"/>
  <c r="EE31" i="4"/>
  <c r="ED31" i="4"/>
  <c r="EC31" i="4"/>
  <c r="DV31" i="4"/>
  <c r="DU31" i="4"/>
  <c r="DT31" i="4"/>
  <c r="DS31" i="4"/>
  <c r="DR31" i="4"/>
  <c r="DP31" i="4"/>
  <c r="DO31" i="4"/>
  <c r="DN31" i="4"/>
  <c r="DM31" i="4"/>
  <c r="DL31" i="4"/>
  <c r="DJ31" i="4"/>
  <c r="DI31" i="4"/>
  <c r="DH31" i="4"/>
  <c r="DG31" i="4"/>
  <c r="DF31" i="4"/>
  <c r="DD31" i="4"/>
  <c r="DC31" i="4"/>
  <c r="DB31" i="4"/>
  <c r="DA31" i="4"/>
  <c r="CZ31" i="4"/>
  <c r="CX31" i="4"/>
  <c r="CW31" i="4"/>
  <c r="CV31" i="4"/>
  <c r="CU31" i="4"/>
  <c r="CT31" i="4"/>
  <c r="EO30" i="4"/>
  <c r="EH30" i="4"/>
  <c r="EG30" i="4"/>
  <c r="EF30" i="4"/>
  <c r="EE30" i="4"/>
  <c r="ED30" i="4"/>
  <c r="EC30" i="4"/>
  <c r="DV30" i="4"/>
  <c r="DU30" i="4"/>
  <c r="DT30" i="4"/>
  <c r="DS30" i="4"/>
  <c r="DR30" i="4"/>
  <c r="DP30" i="4"/>
  <c r="DO30" i="4"/>
  <c r="DN30" i="4"/>
  <c r="DM30" i="4"/>
  <c r="DL30" i="4"/>
  <c r="DJ30" i="4"/>
  <c r="DI30" i="4"/>
  <c r="DH30" i="4"/>
  <c r="DG30" i="4"/>
  <c r="DF30" i="4"/>
  <c r="DD30" i="4"/>
  <c r="DC30" i="4"/>
  <c r="DB30" i="4"/>
  <c r="DA30" i="4"/>
  <c r="CZ30" i="4"/>
  <c r="CX30" i="4"/>
  <c r="CW30" i="4"/>
  <c r="CV30" i="4"/>
  <c r="CU30" i="4"/>
  <c r="CT30" i="4"/>
  <c r="EO29" i="4"/>
  <c r="EH29" i="4"/>
  <c r="EG29" i="4"/>
  <c r="EF29" i="4"/>
  <c r="EE29" i="4"/>
  <c r="ED29" i="4"/>
  <c r="EC29" i="4"/>
  <c r="DV29" i="4"/>
  <c r="DU29" i="4"/>
  <c r="DT29" i="4"/>
  <c r="DS29" i="4"/>
  <c r="DR29" i="4"/>
  <c r="DP29" i="4"/>
  <c r="DO29" i="4"/>
  <c r="DN29" i="4"/>
  <c r="DM29" i="4"/>
  <c r="DL29" i="4"/>
  <c r="DJ29" i="4"/>
  <c r="DI29" i="4"/>
  <c r="DH29" i="4"/>
  <c r="DG29" i="4"/>
  <c r="DF29" i="4"/>
  <c r="DD29" i="4"/>
  <c r="DC29" i="4"/>
  <c r="DB29" i="4"/>
  <c r="DA29" i="4"/>
  <c r="CZ29" i="4"/>
  <c r="CX29" i="4"/>
  <c r="CW29" i="4"/>
  <c r="CV29" i="4"/>
  <c r="CU29" i="4"/>
  <c r="CT29" i="4"/>
  <c r="EO28" i="4"/>
  <c r="EH28" i="4"/>
  <c r="EG28" i="4"/>
  <c r="EF28" i="4"/>
  <c r="EE28" i="4"/>
  <c r="ED28" i="4"/>
  <c r="EC28" i="4"/>
  <c r="DV28" i="4"/>
  <c r="DU28" i="4"/>
  <c r="DT28" i="4"/>
  <c r="DS28" i="4"/>
  <c r="DR28" i="4"/>
  <c r="DP28" i="4"/>
  <c r="DO28" i="4"/>
  <c r="DN28" i="4"/>
  <c r="DM28" i="4"/>
  <c r="DL28" i="4"/>
  <c r="DJ28" i="4"/>
  <c r="DI28" i="4"/>
  <c r="DH28" i="4"/>
  <c r="DG28" i="4"/>
  <c r="DF28" i="4"/>
  <c r="DD28" i="4"/>
  <c r="DC28" i="4"/>
  <c r="DB28" i="4"/>
  <c r="DA28" i="4"/>
  <c r="CZ28" i="4"/>
  <c r="CX28" i="4"/>
  <c r="CW28" i="4"/>
  <c r="CV28" i="4"/>
  <c r="CU28" i="4"/>
  <c r="CT28" i="4"/>
  <c r="EO25" i="4"/>
  <c r="EH25" i="4"/>
  <c r="EG25" i="4"/>
  <c r="EF25" i="4"/>
  <c r="EE25" i="4"/>
  <c r="ED25" i="4"/>
  <c r="EC25" i="4"/>
  <c r="DV25" i="4"/>
  <c r="DU25" i="4"/>
  <c r="DT25" i="4"/>
  <c r="DS25" i="4"/>
  <c r="DR25" i="4"/>
  <c r="DP25" i="4"/>
  <c r="DO25" i="4"/>
  <c r="DN25" i="4"/>
  <c r="DM25" i="4"/>
  <c r="DL25" i="4"/>
  <c r="DJ25" i="4"/>
  <c r="DI25" i="4"/>
  <c r="DH25" i="4"/>
  <c r="DG25" i="4"/>
  <c r="DF25" i="4"/>
  <c r="DD25" i="4"/>
  <c r="DC25" i="4"/>
  <c r="DB25" i="4"/>
  <c r="DA25" i="4"/>
  <c r="CZ25" i="4"/>
  <c r="CX25" i="4"/>
  <c r="CW25" i="4"/>
  <c r="CV25" i="4"/>
  <c r="CU25" i="4"/>
  <c r="CT25" i="4"/>
  <c r="EO26" i="4"/>
  <c r="EH26" i="4"/>
  <c r="EG26" i="4"/>
  <c r="EF26" i="4"/>
  <c r="EE26" i="4"/>
  <c r="ED26" i="4"/>
  <c r="EC26" i="4"/>
  <c r="DV26" i="4"/>
  <c r="DU26" i="4"/>
  <c r="DT26" i="4"/>
  <c r="DS26" i="4"/>
  <c r="DR26" i="4"/>
  <c r="DP26" i="4"/>
  <c r="DO26" i="4"/>
  <c r="DN26" i="4"/>
  <c r="DM26" i="4"/>
  <c r="DL26" i="4"/>
  <c r="DJ26" i="4"/>
  <c r="DI26" i="4"/>
  <c r="DH26" i="4"/>
  <c r="DG26" i="4"/>
  <c r="DF26" i="4"/>
  <c r="DD26" i="4"/>
  <c r="DC26" i="4"/>
  <c r="DB26" i="4"/>
  <c r="DA26" i="4"/>
  <c r="CZ26" i="4"/>
  <c r="CX26" i="4"/>
  <c r="CW26" i="4"/>
  <c r="CV26" i="4"/>
  <c r="CU26" i="4"/>
  <c r="CT26" i="4"/>
  <c r="EO24" i="4"/>
  <c r="EH24" i="4"/>
  <c r="EG24" i="4"/>
  <c r="EF24" i="4"/>
  <c r="EE24" i="4"/>
  <c r="ED24" i="4"/>
  <c r="EC24" i="4"/>
  <c r="DV24" i="4"/>
  <c r="DU24" i="4"/>
  <c r="DT24" i="4"/>
  <c r="DS24" i="4"/>
  <c r="DR24" i="4"/>
  <c r="DP24" i="4"/>
  <c r="DO24" i="4"/>
  <c r="DN24" i="4"/>
  <c r="DM24" i="4"/>
  <c r="DL24" i="4"/>
  <c r="DJ24" i="4"/>
  <c r="DI24" i="4"/>
  <c r="DH24" i="4"/>
  <c r="DG24" i="4"/>
  <c r="DF24" i="4"/>
  <c r="DD24" i="4"/>
  <c r="DC24" i="4"/>
  <c r="DB24" i="4"/>
  <c r="DA24" i="4"/>
  <c r="CZ24" i="4"/>
  <c r="CX24" i="4"/>
  <c r="CW24" i="4"/>
  <c r="CV24" i="4"/>
  <c r="CU24" i="4"/>
  <c r="CT24" i="4"/>
  <c r="EO23" i="4"/>
  <c r="EH23" i="4"/>
  <c r="EG23" i="4"/>
  <c r="EF23" i="4"/>
  <c r="EE23" i="4"/>
  <c r="ED23" i="4"/>
  <c r="EC23" i="4"/>
  <c r="DV23" i="4"/>
  <c r="DU23" i="4"/>
  <c r="DT23" i="4"/>
  <c r="DS23" i="4"/>
  <c r="DR23" i="4"/>
  <c r="DP23" i="4"/>
  <c r="DO23" i="4"/>
  <c r="DN23" i="4"/>
  <c r="DM23" i="4"/>
  <c r="DL23" i="4"/>
  <c r="DJ23" i="4"/>
  <c r="DI23" i="4"/>
  <c r="DH23" i="4"/>
  <c r="DG23" i="4"/>
  <c r="DF23" i="4"/>
  <c r="DD23" i="4"/>
  <c r="DC23" i="4"/>
  <c r="DB23" i="4"/>
  <c r="DA23" i="4"/>
  <c r="CZ23" i="4"/>
  <c r="CX23" i="4"/>
  <c r="CW23" i="4"/>
  <c r="CV23" i="4"/>
  <c r="CU23" i="4"/>
  <c r="CT23" i="4"/>
  <c r="EO22" i="4"/>
  <c r="EH22" i="4"/>
  <c r="EG22" i="4"/>
  <c r="EF22" i="4"/>
  <c r="EE22" i="4"/>
  <c r="ED22" i="4"/>
  <c r="EC22" i="4"/>
  <c r="DV22" i="4"/>
  <c r="DU22" i="4"/>
  <c r="DT22" i="4"/>
  <c r="DS22" i="4"/>
  <c r="DR22" i="4"/>
  <c r="DP22" i="4"/>
  <c r="DO22" i="4"/>
  <c r="DN22" i="4"/>
  <c r="DM22" i="4"/>
  <c r="DL22" i="4"/>
  <c r="DJ22" i="4"/>
  <c r="DI22" i="4"/>
  <c r="DH22" i="4"/>
  <c r="DG22" i="4"/>
  <c r="DF22" i="4"/>
  <c r="DD22" i="4"/>
  <c r="DC22" i="4"/>
  <c r="DB22" i="4"/>
  <c r="DA22" i="4"/>
  <c r="CZ22" i="4"/>
  <c r="CX22" i="4"/>
  <c r="CW22" i="4"/>
  <c r="CV22" i="4"/>
  <c r="CU22" i="4"/>
  <c r="CT22" i="4"/>
  <c r="EO21" i="4"/>
  <c r="EH21" i="4"/>
  <c r="EG21" i="4"/>
  <c r="EF21" i="4"/>
  <c r="EE21" i="4"/>
  <c r="ED21" i="4"/>
  <c r="EC21" i="4"/>
  <c r="DV21" i="4"/>
  <c r="DU21" i="4"/>
  <c r="DT21" i="4"/>
  <c r="DS21" i="4"/>
  <c r="DR21" i="4"/>
  <c r="DP21" i="4"/>
  <c r="DO21" i="4"/>
  <c r="DN21" i="4"/>
  <c r="DM21" i="4"/>
  <c r="DL21" i="4"/>
  <c r="DJ21" i="4"/>
  <c r="DI21" i="4"/>
  <c r="DH21" i="4"/>
  <c r="DG21" i="4"/>
  <c r="DF21" i="4"/>
  <c r="DD21" i="4"/>
  <c r="DC21" i="4"/>
  <c r="DB21" i="4"/>
  <c r="DA21" i="4"/>
  <c r="CZ21" i="4"/>
  <c r="CX21" i="4"/>
  <c r="CW21" i="4"/>
  <c r="CV21" i="4"/>
  <c r="CU21" i="4"/>
  <c r="CT21" i="4"/>
  <c r="EO20" i="4"/>
  <c r="EH20" i="4"/>
  <c r="EG20" i="4"/>
  <c r="EF20" i="4"/>
  <c r="EE20" i="4"/>
  <c r="ED20" i="4"/>
  <c r="EC20" i="4"/>
  <c r="DV20" i="4"/>
  <c r="DU20" i="4"/>
  <c r="DT20" i="4"/>
  <c r="DS20" i="4"/>
  <c r="DR20" i="4"/>
  <c r="DP20" i="4"/>
  <c r="DO20" i="4"/>
  <c r="DN20" i="4"/>
  <c r="DM20" i="4"/>
  <c r="DL20" i="4"/>
  <c r="DJ20" i="4"/>
  <c r="DI20" i="4"/>
  <c r="DH20" i="4"/>
  <c r="DG20" i="4"/>
  <c r="DF20" i="4"/>
  <c r="DD20" i="4"/>
  <c r="DC20" i="4"/>
  <c r="DB20" i="4"/>
  <c r="DA20" i="4"/>
  <c r="CZ20" i="4"/>
  <c r="CX20" i="4"/>
  <c r="CW20" i="4"/>
  <c r="CV20" i="4"/>
  <c r="CU20" i="4"/>
  <c r="CT20" i="4"/>
  <c r="EO19" i="4"/>
  <c r="EH19" i="4"/>
  <c r="EG19" i="4"/>
  <c r="EF19" i="4"/>
  <c r="EE19" i="4"/>
  <c r="ED19" i="4"/>
  <c r="EC19" i="4"/>
  <c r="DV19" i="4"/>
  <c r="DU19" i="4"/>
  <c r="DT19" i="4"/>
  <c r="DS19" i="4"/>
  <c r="DR19" i="4"/>
  <c r="DP19" i="4"/>
  <c r="DO19" i="4"/>
  <c r="DN19" i="4"/>
  <c r="DM19" i="4"/>
  <c r="DL19" i="4"/>
  <c r="DJ19" i="4"/>
  <c r="DI19" i="4"/>
  <c r="DH19" i="4"/>
  <c r="DG19" i="4"/>
  <c r="DF19" i="4"/>
  <c r="DD19" i="4"/>
  <c r="DC19" i="4"/>
  <c r="DB19" i="4"/>
  <c r="DA19" i="4"/>
  <c r="CZ19" i="4"/>
  <c r="CX19" i="4"/>
  <c r="CW19" i="4"/>
  <c r="CV19" i="4"/>
  <c r="CU19" i="4"/>
  <c r="CT19" i="4"/>
  <c r="EO18" i="4"/>
  <c r="EH18" i="4"/>
  <c r="EG18" i="4"/>
  <c r="EF18" i="4"/>
  <c r="EE18" i="4"/>
  <c r="ED18" i="4"/>
  <c r="EC18" i="4"/>
  <c r="DV18" i="4"/>
  <c r="DU18" i="4"/>
  <c r="DT18" i="4"/>
  <c r="DS18" i="4"/>
  <c r="DR18" i="4"/>
  <c r="DP18" i="4"/>
  <c r="DO18" i="4"/>
  <c r="DN18" i="4"/>
  <c r="DM18" i="4"/>
  <c r="DL18" i="4"/>
  <c r="DJ18" i="4"/>
  <c r="DI18" i="4"/>
  <c r="DH18" i="4"/>
  <c r="DG18" i="4"/>
  <c r="DF18" i="4"/>
  <c r="DD18" i="4"/>
  <c r="DC18" i="4"/>
  <c r="DB18" i="4"/>
  <c r="DA18" i="4"/>
  <c r="CZ18" i="4"/>
  <c r="CX18" i="4"/>
  <c r="CW18" i="4"/>
  <c r="CV18" i="4"/>
  <c r="CU18" i="4"/>
  <c r="CT18" i="4"/>
  <c r="EO17" i="4"/>
  <c r="EH17" i="4"/>
  <c r="EG17" i="4"/>
  <c r="EF17" i="4"/>
  <c r="EE17" i="4"/>
  <c r="ED17" i="4"/>
  <c r="EC17" i="4"/>
  <c r="DV17" i="4"/>
  <c r="DU17" i="4"/>
  <c r="DT17" i="4"/>
  <c r="DS17" i="4"/>
  <c r="DR17" i="4"/>
  <c r="DP17" i="4"/>
  <c r="DO17" i="4"/>
  <c r="DN17" i="4"/>
  <c r="DM17" i="4"/>
  <c r="DL17" i="4"/>
  <c r="DJ17" i="4"/>
  <c r="DI17" i="4"/>
  <c r="DH17" i="4"/>
  <c r="DG17" i="4"/>
  <c r="DF17" i="4"/>
  <c r="DD17" i="4"/>
  <c r="DC17" i="4"/>
  <c r="DB17" i="4"/>
  <c r="DA17" i="4"/>
  <c r="CZ17" i="4"/>
  <c r="CX17" i="4"/>
  <c r="CW17" i="4"/>
  <c r="CV17" i="4"/>
  <c r="CU17" i="4"/>
  <c r="CT17" i="4"/>
  <c r="EO16" i="4"/>
  <c r="EH16" i="4"/>
  <c r="EG16" i="4"/>
  <c r="EF16" i="4"/>
  <c r="EE16" i="4"/>
  <c r="ED16" i="4"/>
  <c r="EC16" i="4"/>
  <c r="DV16" i="4"/>
  <c r="DU16" i="4"/>
  <c r="DT16" i="4"/>
  <c r="DS16" i="4"/>
  <c r="DR16" i="4"/>
  <c r="DP16" i="4"/>
  <c r="DO16" i="4"/>
  <c r="DN16" i="4"/>
  <c r="DM16" i="4"/>
  <c r="DL16" i="4"/>
  <c r="DJ16" i="4"/>
  <c r="DI16" i="4"/>
  <c r="DH16" i="4"/>
  <c r="DG16" i="4"/>
  <c r="DF16" i="4"/>
  <c r="DD16" i="4"/>
  <c r="DC16" i="4"/>
  <c r="DB16" i="4"/>
  <c r="DA16" i="4"/>
  <c r="CZ16" i="4"/>
  <c r="CX16" i="4"/>
  <c r="CW16" i="4"/>
  <c r="CV16" i="4"/>
  <c r="CU16" i="4"/>
  <c r="CT16" i="4"/>
  <c r="EO15" i="4"/>
  <c r="EH15" i="4"/>
  <c r="EG15" i="4"/>
  <c r="EF15" i="4"/>
  <c r="EE15" i="4"/>
  <c r="ED15" i="4"/>
  <c r="EC15" i="4"/>
  <c r="DV15" i="4"/>
  <c r="DU15" i="4"/>
  <c r="DT15" i="4"/>
  <c r="DS15" i="4"/>
  <c r="DR15" i="4"/>
  <c r="DP15" i="4"/>
  <c r="DO15" i="4"/>
  <c r="DN15" i="4"/>
  <c r="DM15" i="4"/>
  <c r="DL15" i="4"/>
  <c r="DJ15" i="4"/>
  <c r="DI15" i="4"/>
  <c r="DH15" i="4"/>
  <c r="DG15" i="4"/>
  <c r="DF15" i="4"/>
  <c r="DD15" i="4"/>
  <c r="DC15" i="4"/>
  <c r="DB15" i="4"/>
  <c r="DA15" i="4"/>
  <c r="CZ15" i="4"/>
  <c r="CX15" i="4"/>
  <c r="CW15" i="4"/>
  <c r="CV15" i="4"/>
  <c r="CU15" i="4"/>
  <c r="CT15" i="4"/>
  <c r="EO14" i="4"/>
  <c r="EH14" i="4"/>
  <c r="EG14" i="4"/>
  <c r="EF14" i="4"/>
  <c r="EE14" i="4"/>
  <c r="ED14" i="4"/>
  <c r="EC14" i="4"/>
  <c r="DV14" i="4"/>
  <c r="DU14" i="4"/>
  <c r="DT14" i="4"/>
  <c r="DS14" i="4"/>
  <c r="DR14" i="4"/>
  <c r="DP14" i="4"/>
  <c r="DO14" i="4"/>
  <c r="DN14" i="4"/>
  <c r="DM14" i="4"/>
  <c r="DL14" i="4"/>
  <c r="DJ14" i="4"/>
  <c r="DI14" i="4"/>
  <c r="DH14" i="4"/>
  <c r="DG14" i="4"/>
  <c r="DF14" i="4"/>
  <c r="DD14" i="4"/>
  <c r="DC14" i="4"/>
  <c r="DB14" i="4"/>
  <c r="DA14" i="4"/>
  <c r="CZ14" i="4"/>
  <c r="CX14" i="4"/>
  <c r="CW14" i="4"/>
  <c r="CV14" i="4"/>
  <c r="CU14" i="4"/>
  <c r="CT14" i="4"/>
  <c r="EO13" i="4"/>
  <c r="EH13" i="4"/>
  <c r="EG13" i="4"/>
  <c r="EF13" i="4"/>
  <c r="EE13" i="4"/>
  <c r="ED13" i="4"/>
  <c r="EC13" i="4"/>
  <c r="DV13" i="4"/>
  <c r="DU13" i="4"/>
  <c r="DT13" i="4"/>
  <c r="DS13" i="4"/>
  <c r="DR13" i="4"/>
  <c r="DP13" i="4"/>
  <c r="DO13" i="4"/>
  <c r="DN13" i="4"/>
  <c r="DM13" i="4"/>
  <c r="DL13" i="4"/>
  <c r="DJ13" i="4"/>
  <c r="DI13" i="4"/>
  <c r="DH13" i="4"/>
  <c r="DG13" i="4"/>
  <c r="DF13" i="4"/>
  <c r="DD13" i="4"/>
  <c r="DC13" i="4"/>
  <c r="DB13" i="4"/>
  <c r="DA13" i="4"/>
  <c r="CZ13" i="4"/>
  <c r="CX13" i="4"/>
  <c r="CW13" i="4"/>
  <c r="CV13" i="4"/>
  <c r="CU13" i="4"/>
  <c r="CT13" i="4"/>
  <c r="EO12" i="4"/>
  <c r="EH12" i="4"/>
  <c r="EG12" i="4"/>
  <c r="EF12" i="4"/>
  <c r="EE12" i="4"/>
  <c r="ED12" i="4"/>
  <c r="EC12" i="4"/>
  <c r="DV12" i="4"/>
  <c r="DU12" i="4"/>
  <c r="DT12" i="4"/>
  <c r="DS12" i="4"/>
  <c r="DR12" i="4"/>
  <c r="DP12" i="4"/>
  <c r="DO12" i="4"/>
  <c r="DN12" i="4"/>
  <c r="DM12" i="4"/>
  <c r="DL12" i="4"/>
  <c r="DJ12" i="4"/>
  <c r="DI12" i="4"/>
  <c r="DH12" i="4"/>
  <c r="DG12" i="4"/>
  <c r="DF12" i="4"/>
  <c r="DD12" i="4"/>
  <c r="DC12" i="4"/>
  <c r="DB12" i="4"/>
  <c r="DA12" i="4"/>
  <c r="CZ12" i="4"/>
  <c r="CX12" i="4"/>
  <c r="CW12" i="4"/>
  <c r="CV12" i="4"/>
  <c r="CU12" i="4"/>
  <c r="CT12" i="4"/>
  <c r="EO11" i="4"/>
  <c r="EH11" i="4"/>
  <c r="EG11" i="4"/>
  <c r="EF11" i="4"/>
  <c r="EE11" i="4"/>
  <c r="ED11" i="4"/>
  <c r="EC11" i="4"/>
  <c r="DV11" i="4"/>
  <c r="DU11" i="4"/>
  <c r="DT11" i="4"/>
  <c r="DS11" i="4"/>
  <c r="DR11" i="4"/>
  <c r="DP11" i="4"/>
  <c r="DO11" i="4"/>
  <c r="DN11" i="4"/>
  <c r="DM11" i="4"/>
  <c r="DL11" i="4"/>
  <c r="DJ11" i="4"/>
  <c r="DI11" i="4"/>
  <c r="DH11" i="4"/>
  <c r="DG11" i="4"/>
  <c r="DF11" i="4"/>
  <c r="DD11" i="4"/>
  <c r="DC11" i="4"/>
  <c r="DB11" i="4"/>
  <c r="DA11" i="4"/>
  <c r="CZ11" i="4"/>
  <c r="CX11" i="4"/>
  <c r="CW11" i="4"/>
  <c r="CV11" i="4"/>
  <c r="CU11" i="4"/>
  <c r="CT11" i="4"/>
  <c r="EO10" i="4"/>
  <c r="EH10" i="4"/>
  <c r="EG10" i="4"/>
  <c r="EF10" i="4"/>
  <c r="EE10" i="4"/>
  <c r="ED10" i="4"/>
  <c r="EC10" i="4"/>
  <c r="DV10" i="4"/>
  <c r="DT10" i="4"/>
  <c r="DS10" i="4"/>
  <c r="DR10" i="4"/>
  <c r="DP10" i="4"/>
  <c r="DO10" i="4"/>
  <c r="DN10" i="4"/>
  <c r="DM10" i="4"/>
  <c r="DL10" i="4"/>
  <c r="DJ10" i="4"/>
  <c r="DI10" i="4"/>
  <c r="DH10" i="4"/>
  <c r="DG10" i="4"/>
  <c r="DF10" i="4"/>
  <c r="DD10" i="4"/>
  <c r="DC10" i="4"/>
  <c r="DB10" i="4"/>
  <c r="DA10" i="4"/>
  <c r="CZ10" i="4"/>
  <c r="CX10" i="4"/>
  <c r="CW10" i="4"/>
  <c r="CV10" i="4"/>
  <c r="CU10" i="4"/>
  <c r="DE66" i="4" l="1"/>
  <c r="DE77" i="4"/>
  <c r="DE78" i="4"/>
  <c r="CY13" i="4"/>
  <c r="CY25" i="4"/>
  <c r="CY28" i="4"/>
  <c r="CY34" i="4"/>
  <c r="CY37" i="4"/>
  <c r="CY47" i="4"/>
  <c r="DK74" i="4"/>
  <c r="DK44" i="4"/>
  <c r="DW72" i="4"/>
  <c r="CY55" i="4"/>
  <c r="CY59" i="4"/>
  <c r="CY62" i="4"/>
  <c r="CY64" i="4"/>
  <c r="CY74" i="4"/>
  <c r="CY76" i="4"/>
  <c r="DE69" i="4"/>
  <c r="DQ33" i="4"/>
  <c r="DQ34" i="4"/>
  <c r="DQ47" i="4"/>
  <c r="DQ50" i="4"/>
  <c r="DQ59" i="4"/>
  <c r="DQ62" i="4"/>
  <c r="DQ64" i="4"/>
  <c r="DQ67" i="4"/>
  <c r="DQ72" i="4"/>
  <c r="CY10" i="4"/>
  <c r="CY54" i="4"/>
  <c r="DK17" i="4"/>
  <c r="DE44" i="4"/>
  <c r="DW65" i="4"/>
  <c r="DW71" i="4"/>
  <c r="DW77" i="4"/>
  <c r="DE11" i="4"/>
  <c r="DE30" i="4"/>
  <c r="DE32" i="4"/>
  <c r="DE37" i="4"/>
  <c r="DE38" i="4"/>
  <c r="DE45" i="4"/>
  <c r="DE46" i="4"/>
  <c r="DE48" i="4"/>
  <c r="DE55" i="4"/>
  <c r="DE61" i="4"/>
  <c r="DQ20" i="4"/>
  <c r="DQ52" i="4"/>
  <c r="D18" i="4"/>
  <c r="DK13" i="4"/>
  <c r="DK23" i="4"/>
  <c r="DK25" i="4"/>
  <c r="EI25" i="4"/>
  <c r="DK33" i="4"/>
  <c r="DK39" i="4"/>
  <c r="DK42" i="4"/>
  <c r="DK50" i="4"/>
  <c r="DK52" i="4"/>
  <c r="DK57" i="4"/>
  <c r="EI57" i="4"/>
  <c r="DK65" i="4"/>
  <c r="DK68" i="4"/>
  <c r="EI72" i="4"/>
  <c r="DK75" i="4"/>
  <c r="EI73" i="4"/>
  <c r="EI68" i="4"/>
  <c r="EI66" i="4"/>
  <c r="EI64" i="4"/>
  <c r="EI47" i="4"/>
  <c r="EI45" i="4"/>
  <c r="EI39" i="4"/>
  <c r="EI40" i="4"/>
  <c r="EI31" i="4"/>
  <c r="EI24" i="4"/>
  <c r="EI23" i="4"/>
  <c r="DW70" i="4"/>
  <c r="DW16" i="4"/>
  <c r="DW19" i="4"/>
  <c r="DW23" i="4"/>
  <c r="DW22" i="4"/>
  <c r="DW32" i="4"/>
  <c r="DW38" i="4"/>
  <c r="DW40" i="4"/>
  <c r="DW42" i="4"/>
  <c r="DW47" i="4"/>
  <c r="DW46" i="4"/>
  <c r="DW48" i="4"/>
  <c r="DW55" i="4"/>
  <c r="DW57" i="4"/>
  <c r="DW62" i="4"/>
  <c r="DW66" i="4"/>
  <c r="DW67" i="4"/>
  <c r="DW73" i="4"/>
  <c r="DW79" i="4"/>
  <c r="DQ74" i="4"/>
  <c r="DQ79" i="4"/>
  <c r="DK78" i="4"/>
  <c r="DQ73" i="4"/>
  <c r="DQ68" i="4"/>
  <c r="DK61" i="4"/>
  <c r="DQ40" i="4"/>
  <c r="DK32" i="4"/>
  <c r="CY73" i="4"/>
  <c r="DE60" i="4"/>
  <c r="DE36" i="4"/>
  <c r="CY31" i="4"/>
  <c r="CY14" i="4"/>
  <c r="DE10" i="4"/>
  <c r="CY79" i="4"/>
  <c r="DE70" i="4"/>
  <c r="EI71" i="4"/>
  <c r="DK63" i="4"/>
  <c r="EI63" i="4"/>
  <c r="DE63" i="4"/>
  <c r="DQ61" i="4"/>
  <c r="DK60" i="4"/>
  <c r="DK43" i="4"/>
  <c r="EI43" i="4"/>
  <c r="DQ31" i="4"/>
  <c r="DQ28" i="4"/>
  <c r="CY18" i="4"/>
  <c r="DQ22" i="4"/>
  <c r="DK19" i="4"/>
  <c r="EI19" i="4"/>
  <c r="DK16" i="4"/>
  <c r="EI16" i="4"/>
  <c r="DK11" i="4"/>
  <c r="DK72" i="4"/>
  <c r="DK79" i="4"/>
  <c r="DW13" i="4"/>
  <c r="EI32" i="4"/>
  <c r="DW39" i="4"/>
  <c r="DE54" i="4"/>
  <c r="DE76" i="4"/>
  <c r="DE21" i="4"/>
  <c r="DQ37" i="4"/>
  <c r="DW56" i="4"/>
  <c r="CY20" i="4"/>
  <c r="DW49" i="4"/>
  <c r="EI51" i="4"/>
  <c r="DQ70" i="4"/>
  <c r="DE72" i="4"/>
  <c r="DW10" i="4"/>
  <c r="DK12" i="4"/>
  <c r="CY15" i="4"/>
  <c r="DQ15" i="4"/>
  <c r="DE17" i="4"/>
  <c r="DW18" i="4"/>
  <c r="DK20" i="4"/>
  <c r="DW25" i="4"/>
  <c r="DK29" i="4"/>
  <c r="EI29" i="4"/>
  <c r="EI46" i="4"/>
  <c r="CY49" i="4"/>
  <c r="DQ49" i="4"/>
  <c r="DE51" i="4"/>
  <c r="DK54" i="4"/>
  <c r="EI54" i="4"/>
  <c r="CY56" i="4"/>
  <c r="CY57" i="4"/>
  <c r="DQ57" i="4"/>
  <c r="DE59" i="4"/>
  <c r="DK69" i="4"/>
  <c r="CY12" i="4"/>
  <c r="DQ25" i="4"/>
  <c r="DW29" i="4"/>
  <c r="EI38" i="4"/>
  <c r="CY46" i="4"/>
  <c r="DK49" i="4"/>
  <c r="EI79" i="4"/>
  <c r="DK24" i="4"/>
  <c r="DE56" i="4"/>
  <c r="EI65" i="4"/>
  <c r="EI11" i="4"/>
  <c r="CY42" i="4"/>
  <c r="EI12" i="4"/>
  <c r="DQ14" i="4"/>
  <c r="DQ42" i="4"/>
  <c r="DK46" i="4"/>
  <c r="DQ48" i="4"/>
  <c r="DW51" i="4"/>
  <c r="EI59" i="4"/>
  <c r="DE64" i="4"/>
  <c r="DK67" i="4"/>
  <c r="EI67" i="4"/>
  <c r="CY38" i="4"/>
  <c r="EI60" i="4"/>
  <c r="EI37" i="4"/>
  <c r="CY44" i="4"/>
  <c r="DE52" i="4"/>
  <c r="EI55" i="4"/>
  <c r="CY72" i="4"/>
  <c r="DK76" i="4"/>
  <c r="DQ10" i="4"/>
  <c r="DE12" i="4"/>
  <c r="DQ17" i="4"/>
  <c r="DE19" i="4"/>
  <c r="DW20" i="4"/>
  <c r="DK22" i="4"/>
  <c r="CY24" i="4"/>
  <c r="DQ24" i="4"/>
  <c r="DE25" i="4"/>
  <c r="CY33" i="4"/>
  <c r="DE34" i="4"/>
  <c r="CY39" i="4"/>
  <c r="DQ39" i="4"/>
  <c r="EI42" i="4"/>
  <c r="CY45" i="4"/>
  <c r="DQ45" i="4"/>
  <c r="EI48" i="4"/>
  <c r="DK56" i="4"/>
  <c r="EI56" i="4"/>
  <c r="CY58" i="4"/>
  <c r="DQ58" i="4"/>
  <c r="DW60" i="4"/>
  <c r="EI62" i="4"/>
  <c r="DQ65" i="4"/>
  <c r="DE67" i="4"/>
  <c r="DK77" i="4"/>
  <c r="EI77" i="4"/>
  <c r="DE15" i="4"/>
  <c r="DW15" i="4"/>
  <c r="DE20" i="4"/>
  <c r="CY26" i="4"/>
  <c r="DQ26" i="4"/>
  <c r="DE28" i="4"/>
  <c r="DK30" i="4"/>
  <c r="EI30" i="4"/>
  <c r="CY32" i="4"/>
  <c r="DQ32" i="4"/>
  <c r="DW34" i="4"/>
  <c r="DK36" i="4"/>
  <c r="EI36" i="4"/>
  <c r="DQ41" i="4"/>
  <c r="DW43" i="4"/>
  <c r="EI44" i="4"/>
  <c r="DQ46" i="4"/>
  <c r="DE47" i="4"/>
  <c r="DQ51" i="4"/>
  <c r="DW54" i="4"/>
  <c r="DK55" i="4"/>
  <c r="DE57" i="4"/>
  <c r="DK59" i="4"/>
  <c r="CY61" i="4"/>
  <c r="DE62" i="4"/>
  <c r="DW63" i="4"/>
  <c r="CY66" i="4"/>
  <c r="DQ66" i="4"/>
  <c r="DW69" i="4"/>
  <c r="DK70" i="4"/>
  <c r="EI70" i="4"/>
  <c r="DE74" i="4"/>
  <c r="CY78" i="4"/>
  <c r="DE79" i="4"/>
  <c r="DQ11" i="4"/>
  <c r="DW12" i="4"/>
  <c r="EI13" i="4"/>
  <c r="DE16" i="4"/>
  <c r="DW17" i="4"/>
  <c r="CY21" i="4"/>
  <c r="DQ21" i="4"/>
  <c r="EI26" i="4"/>
  <c r="CY29" i="4"/>
  <c r="DQ29" i="4"/>
  <c r="DW37" i="4"/>
  <c r="DE40" i="4"/>
  <c r="EI41" i="4"/>
  <c r="DE49" i="4"/>
  <c r="DK51" i="4"/>
  <c r="DQ54" i="4"/>
  <c r="DW59" i="4"/>
  <c r="CY63" i="4"/>
  <c r="DQ63" i="4"/>
  <c r="DW64" i="4"/>
  <c r="DQ69" i="4"/>
  <c r="EI17" i="4"/>
  <c r="DQ16" i="4"/>
  <c r="CY22" i="4"/>
  <c r="DE23" i="4"/>
  <c r="DE31" i="4"/>
  <c r="DW31" i="4"/>
  <c r="DE50" i="4"/>
  <c r="DW50" i="4"/>
  <c r="CY70" i="4"/>
  <c r="DE71" i="4"/>
  <c r="DK73" i="4"/>
  <c r="CY75" i="4"/>
  <c r="DQ75" i="4"/>
  <c r="DK10" i="4"/>
  <c r="EI10" i="4"/>
  <c r="DK15" i="4"/>
  <c r="DW24" i="4"/>
  <c r="DW26" i="4"/>
  <c r="EI28" i="4"/>
  <c r="CY30" i="4"/>
  <c r="DK38" i="4"/>
  <c r="CY40" i="4"/>
  <c r="DQ44" i="4"/>
  <c r="EI52" i="4"/>
  <c r="EI78" i="4"/>
  <c r="DE29" i="4"/>
  <c r="DQ12" i="4"/>
  <c r="DE18" i="4"/>
  <c r="DK34" i="4"/>
  <c r="DK48" i="4"/>
  <c r="CY50" i="4"/>
  <c r="CY71" i="4"/>
  <c r="DQ71" i="4"/>
  <c r="EI74" i="4"/>
  <c r="DW78" i="4"/>
  <c r="DW28" i="4"/>
  <c r="DE33" i="4"/>
  <c r="DW52" i="4"/>
  <c r="CY60" i="4"/>
  <c r="EI75" i="4"/>
  <c r="CY77" i="4"/>
  <c r="CY11" i="4"/>
  <c r="DQ13" i="4"/>
  <c r="DE14" i="4"/>
  <c r="DW14" i="4"/>
  <c r="EI15" i="4"/>
  <c r="CY17" i="4"/>
  <c r="DK18" i="4"/>
  <c r="EI18" i="4"/>
  <c r="DW21" i="4"/>
  <c r="EI22" i="4"/>
  <c r="DE26" i="4"/>
  <c r="DK28" i="4"/>
  <c r="DK31" i="4"/>
  <c r="DW33" i="4"/>
  <c r="EI34" i="4"/>
  <c r="DQ36" i="4"/>
  <c r="DE39" i="4"/>
  <c r="DK40" i="4"/>
  <c r="CY41" i="4"/>
  <c r="DE42" i="4"/>
  <c r="DW45" i="4"/>
  <c r="EI50" i="4"/>
  <c r="CY52" i="4"/>
  <c r="DQ55" i="4"/>
  <c r="DE58" i="4"/>
  <c r="DW58" i="4"/>
  <c r="DQ60" i="4"/>
  <c r="DW61" i="4"/>
  <c r="DK62" i="4"/>
  <c r="DK64" i="4"/>
  <c r="CY65" i="4"/>
  <c r="CY68" i="4"/>
  <c r="EI69" i="4"/>
  <c r="DE73" i="4"/>
  <c r="DW76" i="4"/>
  <c r="DQ78" i="4"/>
  <c r="DE22" i="4"/>
  <c r="DK41" i="4"/>
  <c r="CY69" i="4"/>
  <c r="DW74" i="4"/>
  <c r="DQ76" i="4"/>
  <c r="DW30" i="4"/>
  <c r="DQ30" i="4"/>
  <c r="DE43" i="4"/>
  <c r="DQ56" i="4"/>
  <c r="DK14" i="4"/>
  <c r="DQ18" i="4"/>
  <c r="EI20" i="4"/>
  <c r="DW36" i="4"/>
  <c r="DK37" i="4"/>
  <c r="CY43" i="4"/>
  <c r="EI49" i="4"/>
  <c r="DK58" i="4"/>
  <c r="CY67" i="4"/>
  <c r="DE75" i="4"/>
  <c r="DW11" i="4"/>
  <c r="DE13" i="4"/>
  <c r="EI14" i="4"/>
  <c r="CY16" i="4"/>
  <c r="CY19" i="4"/>
  <c r="DQ19" i="4"/>
  <c r="DK21" i="4"/>
  <c r="EI21" i="4"/>
  <c r="CY23" i="4"/>
  <c r="DQ23" i="4"/>
  <c r="DE24" i="4"/>
  <c r="DK26" i="4"/>
  <c r="EI33" i="4"/>
  <c r="CY36" i="4"/>
  <c r="DQ38" i="4"/>
  <c r="DE41" i="4"/>
  <c r="DW41" i="4"/>
  <c r="DQ43" i="4"/>
  <c r="DW44" i="4"/>
  <c r="DK45" i="4"/>
  <c r="DK47" i="4"/>
  <c r="CY48" i="4"/>
  <c r="CY51" i="4"/>
  <c r="EI58" i="4"/>
  <c r="EI61" i="4"/>
  <c r="DE65" i="4"/>
  <c r="DK66" i="4"/>
  <c r="DE68" i="4"/>
  <c r="DW68" i="4"/>
  <c r="DK71" i="4"/>
  <c r="DW75" i="4"/>
  <c r="EI76" i="4"/>
  <c r="DQ77" i="4"/>
  <c r="D79" i="4" l="1"/>
</calcChain>
</file>

<file path=xl/sharedStrings.xml><?xml version="1.0" encoding="utf-8"?>
<sst xmlns="http://schemas.openxmlformats.org/spreadsheetml/2006/main" count="3103" uniqueCount="338">
  <si>
    <t>1P1 - Veda, výskum a inovácie</t>
  </si>
  <si>
    <t>MH SR</t>
  </si>
  <si>
    <t>MIRRI SR</t>
  </si>
  <si>
    <t>MŠVVŠ SR</t>
  </si>
  <si>
    <t>MZ SR</t>
  </si>
  <si>
    <t>1P2 - Digitálna pripojiteľnosť</t>
  </si>
  <si>
    <t>2P1 - Energetická efektívnosť a dekarbonizácia</t>
  </si>
  <si>
    <t>SIEA</t>
  </si>
  <si>
    <t>2P1 - Energetická efektívnosť a dekarbonizácia Celková hodnota</t>
  </si>
  <si>
    <t>2P2 - Životné prostredie</t>
  </si>
  <si>
    <t>MŽP SR</t>
  </si>
  <si>
    <t>MV SR</t>
  </si>
  <si>
    <t>2P3 - Udržateľná mestská mobilita</t>
  </si>
  <si>
    <t>3P1 - Doprava</t>
  </si>
  <si>
    <t>4P1 - Adaptabilný a prístupný trh práce</t>
  </si>
  <si>
    <t>MPSVR SR</t>
  </si>
  <si>
    <t>4P2 - Kvalitné a inkluzívne vzdelávanie</t>
  </si>
  <si>
    <t>ÚV SR</t>
  </si>
  <si>
    <t>4P3 - Zručnosti pre lepšiu adaptabilitu a inklúziu</t>
  </si>
  <si>
    <t>4P4 - Záruka pre mladých</t>
  </si>
  <si>
    <t>4P4 - Záruka pre mladých Celková hodnota</t>
  </si>
  <si>
    <t>4P5 - Aktívne začlenenie a dostupné služby</t>
  </si>
  <si>
    <t>4P6 - Aktívne začlenenie rómskych komunít</t>
  </si>
  <si>
    <t>4P7 - Sociálne inovácie a experimenty</t>
  </si>
  <si>
    <t>4P8 - Potravinová a materiálna deprivácia</t>
  </si>
  <si>
    <t>5P1 - Moderné regióny</t>
  </si>
  <si>
    <t>7P1 - Technická pomoc EFRR</t>
  </si>
  <si>
    <t>7P2 - Technická pomoc Kohézny fond</t>
  </si>
  <si>
    <t>7P3 - Technická pomoc ESF+</t>
  </si>
  <si>
    <t>Sumárne finančné prostriedky podľa zdrojov (spolu za všetky fondy a kategórie regiónov)</t>
  </si>
  <si>
    <t>Príspevok Únie spolu</t>
  </si>
  <si>
    <t>Národný príspevok</t>
  </si>
  <si>
    <t>Národný verejný príspevok</t>
  </si>
  <si>
    <t>Štátny rozpočet
(SR)</t>
  </si>
  <si>
    <t>Vlastné zdroje verejné (SR)</t>
  </si>
  <si>
    <t>Vlastné zdroje súkromné 
(SR)</t>
  </si>
  <si>
    <t>Zdroj 
pro-rata</t>
  </si>
  <si>
    <t>0=1+9</t>
  </si>
  <si>
    <t>1=2+3</t>
  </si>
  <si>
    <t>3=4+8</t>
  </si>
  <si>
    <t>4=5+6+7</t>
  </si>
  <si>
    <t>5=19+...</t>
  </si>
  <si>
    <t>6=22+...</t>
  </si>
  <si>
    <t>8=26+...</t>
  </si>
  <si>
    <t>Príspevok Únie</t>
  </si>
  <si>
    <t>Štátny rozpočet (SR)</t>
  </si>
  <si>
    <t>Vlastné zdroje súkromné (SR)</t>
  </si>
  <si>
    <t>Spolu</t>
  </si>
  <si>
    <t>Viac rozvinuté</t>
  </si>
  <si>
    <t>10=11+12</t>
  </si>
  <si>
    <t>13=14+15</t>
  </si>
  <si>
    <t>14=17+27</t>
  </si>
  <si>
    <t>15=18+28</t>
  </si>
  <si>
    <t>16=17+18</t>
  </si>
  <si>
    <t>18=21+24</t>
  </si>
  <si>
    <t>19=20+21</t>
  </si>
  <si>
    <t>22=23+24</t>
  </si>
  <si>
    <t>26=27+28</t>
  </si>
  <si>
    <t>29=11+14</t>
  </si>
  <si>
    <t>30=12+15</t>
  </si>
  <si>
    <t>CP 1 - Konkurencieschopnejšia a inteligentnejšia Európa vďaka presadzovaniu inovatívnej a inteligentnej transformácie hospodárstva a regionálnej prepojenosti IKT</t>
  </si>
  <si>
    <t>CP 2 - Prechod z ekologickejšieho, nízkouhlíkového hospodárstva na hospodárstvo s nulovou bilanciou uhlíka a odolnú Európu vďaka presadzovaniu čistej a spravodlivej energetickej transformácie, zelených a modrých investícií, obehového hospodárstva, zmierňovania zmeny klímy a adaptácie na ňu, predchádzania rizikám a ich riadenia a udržateľnej mestskej mobility</t>
  </si>
  <si>
    <t>CP 3 - Prepojenejšia Európa vďaka posilneniu mobility</t>
  </si>
  <si>
    <t>CP 4 - Sociálnejšia a inkluzívnejšia Európa vykonávajúca Európsky pilier sociálnych práv</t>
  </si>
  <si>
    <t>CP 5 - Európa bližšie k občanom vďaka podpore udržateľného a integrovaného rozvoja všetkých typov území a miestnych iniciatív</t>
  </si>
  <si>
    <t>FST - Fond na spravodlivú transformáciu</t>
  </si>
  <si>
    <t>TP - Technická pomoc</t>
  </si>
  <si>
    <t>Program:</t>
  </si>
  <si>
    <t xml:space="preserve">Verzia: </t>
  </si>
  <si>
    <t>Základ pre výpočet podpory EÚ:</t>
  </si>
  <si>
    <t>Tabuľka č. 1 Celkové finančné rozpočtové prostriedky podľa fondu a spolufinancovania z národných zdrojov</t>
  </si>
  <si>
    <t>(v EUR)</t>
  </si>
  <si>
    <t>Program Slovensko 2021 - 2027</t>
  </si>
  <si>
    <t>Spolu (100%)</t>
  </si>
  <si>
    <t>32=(11/29)x100</t>
  </si>
  <si>
    <t>33=(14/29)x100</t>
  </si>
  <si>
    <t>34=(20/29)x100</t>
  </si>
  <si>
    <t>35=(23/29)x100</t>
  </si>
  <si>
    <t>37=(27/29)x100</t>
  </si>
  <si>
    <t>38=32+33=100%</t>
  </si>
  <si>
    <t>39=(12/30)x100</t>
  </si>
  <si>
    <t>40=(15/30)x100</t>
  </si>
  <si>
    <t>41=(21/30)x100</t>
  </si>
  <si>
    <t>42=(24/30)x100</t>
  </si>
  <si>
    <t>43=(28/30)x100</t>
  </si>
  <si>
    <t>44=39+40=100%</t>
  </si>
  <si>
    <t>Tabuľka č. 2 Finančné rozpočtové prostriedky (záväzky) programu podľa rokov</t>
  </si>
  <si>
    <t>Fond</t>
  </si>
  <si>
    <t>-</t>
  </si>
  <si>
    <t>EFRR</t>
  </si>
  <si>
    <t>Spolu EFRR</t>
  </si>
  <si>
    <t>ESF+</t>
  </si>
  <si>
    <t>Menej rozvinuté</t>
  </si>
  <si>
    <t>Spolu ESF+</t>
  </si>
  <si>
    <t>FST - Zdroje podľa článku 3 nariadenia o FST</t>
  </si>
  <si>
    <t>FST - Zdroje podľa článku 4 nariadenia o FST</t>
  </si>
  <si>
    <t>Spolu FST</t>
  </si>
  <si>
    <t>Kohézny fond</t>
  </si>
  <si>
    <t>RO / SO</t>
  </si>
  <si>
    <t>Finančné záväzky bez sumy flexibility</t>
  </si>
  <si>
    <t>Suma flexibility</t>
  </si>
  <si>
    <t>Neaplikuje sa</t>
  </si>
  <si>
    <t>Spolu Kohézny fond</t>
  </si>
  <si>
    <t>Cieľ politiky / Špecifický cieľ FST / Technická pomoc</t>
  </si>
  <si>
    <t>Priorita</t>
  </si>
  <si>
    <t>Celková suma záväzkov bez flexibilty spolu</t>
  </si>
  <si>
    <t>Celková suma flexibilty spolu</t>
  </si>
  <si>
    <t>Kód</t>
  </si>
  <si>
    <t>Názov</t>
  </si>
  <si>
    <t>CP 1</t>
  </si>
  <si>
    <t>1P1</t>
  </si>
  <si>
    <t>Veda, výskum a inovácie</t>
  </si>
  <si>
    <t>1P2</t>
  </si>
  <si>
    <t>Digitálna pripojiteľnosť</t>
  </si>
  <si>
    <t>CP 2</t>
  </si>
  <si>
    <t>2P1</t>
  </si>
  <si>
    <t>Energetická efektívnosť a dekarbonizácia</t>
  </si>
  <si>
    <t>2P2</t>
  </si>
  <si>
    <t>Životné prostredie</t>
  </si>
  <si>
    <t>2P3</t>
  </si>
  <si>
    <t>Udržateľná mestská mobilita</t>
  </si>
  <si>
    <t>CP 3</t>
  </si>
  <si>
    <t>3P1</t>
  </si>
  <si>
    <t>Doprava</t>
  </si>
  <si>
    <t>CP 4</t>
  </si>
  <si>
    <t>4P1</t>
  </si>
  <si>
    <t>Adaptabilný a prístupný trh práce</t>
  </si>
  <si>
    <t>4P2</t>
  </si>
  <si>
    <t>Kvalitné a inkluzívne vzdelávanie</t>
  </si>
  <si>
    <t>4P3</t>
  </si>
  <si>
    <t>Zručnosti pre lepšiu adaptabilitu a inklúziu</t>
  </si>
  <si>
    <t>4P4</t>
  </si>
  <si>
    <t>Záruka pre mladých</t>
  </si>
  <si>
    <t>4P5</t>
  </si>
  <si>
    <t>Aktívne začlenenie a dostupné služby</t>
  </si>
  <si>
    <t>4P6</t>
  </si>
  <si>
    <t>Aktívne začlenenie rómskych komunít</t>
  </si>
  <si>
    <t>4P7</t>
  </si>
  <si>
    <t>Sociálne inovácie a experimenty</t>
  </si>
  <si>
    <t>4P8</t>
  </si>
  <si>
    <t>Potravinová a materiálna deprivácia</t>
  </si>
  <si>
    <t>CP 5</t>
  </si>
  <si>
    <t>5P1</t>
  </si>
  <si>
    <t>Moderné regióny</t>
  </si>
  <si>
    <t>FST</t>
  </si>
  <si>
    <t>8P1</t>
  </si>
  <si>
    <t>Fond spravodlivej transformácie</t>
  </si>
  <si>
    <t>Technická pomoc</t>
  </si>
  <si>
    <t>7P1</t>
  </si>
  <si>
    <t>Technická pomoc EFRR</t>
  </si>
  <si>
    <t>7P2</t>
  </si>
  <si>
    <t>Technická pomoc Kohézny fond</t>
  </si>
  <si>
    <t>7P3</t>
  </si>
  <si>
    <t>Technická pomoc ESF+</t>
  </si>
  <si>
    <t>7P4</t>
  </si>
  <si>
    <t>Technická pomoc FST</t>
  </si>
  <si>
    <t>Program Slovensko 2021 - 2027 spolu</t>
  </si>
  <si>
    <r>
      <t xml:space="preserve">Cieľ politiky / Priorita /
Špecifický cieľ </t>
    </r>
    <r>
      <rPr>
        <b/>
        <vertAlign val="superscript"/>
        <sz val="10"/>
        <color theme="0"/>
        <rFont val="Calibri"/>
        <family val="2"/>
        <charset val="238"/>
        <scheme val="minor"/>
      </rPr>
      <t>1</t>
    </r>
  </si>
  <si>
    <r>
      <t xml:space="preserve">Riadiaci orgán / Sprostredkovateľský orgán </t>
    </r>
    <r>
      <rPr>
        <b/>
        <vertAlign val="superscript"/>
        <sz val="10"/>
        <color theme="0"/>
        <rFont val="Calibri"/>
        <family val="2"/>
        <charset val="238"/>
        <scheme val="minor"/>
      </rPr>
      <t>2</t>
    </r>
  </si>
  <si>
    <r>
      <t xml:space="preserve">Platobná funkcia </t>
    </r>
    <r>
      <rPr>
        <b/>
        <vertAlign val="superscript"/>
        <sz val="10"/>
        <color theme="0"/>
        <rFont val="Calibri"/>
        <family val="2"/>
        <charset val="238"/>
        <scheme val="minor"/>
      </rPr>
      <t>2</t>
    </r>
  </si>
  <si>
    <r>
      <t xml:space="preserve">Menej rozvinuté / n/a </t>
    </r>
    <r>
      <rPr>
        <b/>
        <i/>
        <vertAlign val="superscript"/>
        <sz val="10"/>
        <color theme="0"/>
        <rFont val="Calibri"/>
        <family val="2"/>
        <charset val="238"/>
        <scheme val="minor"/>
      </rPr>
      <t>3</t>
    </r>
  </si>
  <si>
    <r>
      <t>Menej rozvinuté /
 n/a</t>
    </r>
    <r>
      <rPr>
        <b/>
        <vertAlign val="superscript"/>
        <sz val="10"/>
        <color theme="0"/>
        <rFont val="Calibri"/>
        <family val="2"/>
        <charset val="238"/>
        <scheme val="minor"/>
      </rPr>
      <t>3</t>
    </r>
  </si>
  <si>
    <r>
      <t>2=10+...
(=2a+2b</t>
    </r>
    <r>
      <rPr>
        <b/>
        <vertAlign val="superscript"/>
        <sz val="10"/>
        <color theme="0"/>
        <rFont val="Calibri"/>
        <family val="2"/>
        <charset val="238"/>
        <scheme val="minor"/>
      </rPr>
      <t>6</t>
    </r>
    <r>
      <rPr>
        <b/>
        <sz val="10"/>
        <color theme="0"/>
        <rFont val="Calibri"/>
        <family val="2"/>
        <charset val="238"/>
        <scheme val="minor"/>
      </rPr>
      <t>)</t>
    </r>
  </si>
  <si>
    <t>(v %)</t>
  </si>
  <si>
    <t>Cieľ politiky spolu</t>
  </si>
  <si>
    <t>Priorita spolu</t>
  </si>
  <si>
    <t>MD SR</t>
  </si>
  <si>
    <t>Spolu celkové výdavky
(vrátane zdroja pro-rata)</t>
  </si>
  <si>
    <t>Spolu
celkové oprávnené výdavky
(COV)</t>
  </si>
  <si>
    <t>Vlastné zdroje verejné
(SR)</t>
  </si>
  <si>
    <t>Vlastné zdroje súkromné
(SR)</t>
  </si>
  <si>
    <t>Fond na spravodlivú transformáciu</t>
  </si>
  <si>
    <t>Euróspky sociálny fond plus</t>
  </si>
  <si>
    <t>Európsky fond regionálnaho rozvoja</t>
  </si>
  <si>
    <t>Európsky fond regionálneho rozvoja</t>
  </si>
  <si>
    <t>Európsky sociálny fond plus</t>
  </si>
  <si>
    <t>Kohéznz fond</t>
  </si>
  <si>
    <r>
      <rPr>
        <vertAlign val="super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Úroveň štruktúry finančného plánu sa aplikuje podľa relevantnosti pre daný program (Program Slovensko 2021 - 2027 - úroveň priority pre daný RO/SO; Programy Interreg - úroveň priority; Program Rybné hospodárstvo 2021 - 2027 - úroveň špecifického cieľa).</t>
    </r>
  </si>
  <si>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Relevantné pre Program Slovensko 2021 - 2027.</t>
    </r>
  </si>
  <si>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V prípade nerelevantnosti kategorizácie regiónu pre daný fond a program sa údaje uvádzajú len v stĺpci s označením "n/a" a "Spolu" za jednotlivé zdroje.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</si>
  <si>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Údaje sa uvádzajú za každý fond osobitne doplnením príslušných stĺpcov do tabuľky smerom doprava.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</si>
  <si>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Týka sa Programov Interreg SR-ČR a SR-AT.</t>
    </r>
  </si>
  <si>
    <r>
      <rPr>
        <vertAlign val="superscript"/>
        <sz val="10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 xml:space="preserve"> Týka sa Programov Interreg SR-ČR a SR-AT.</t>
    </r>
  </si>
  <si>
    <t>8P1 - Fond na spravodlivú transformáciu</t>
  </si>
  <si>
    <t xml:space="preserve">7P4 - Technická pomoc FST </t>
  </si>
  <si>
    <t>Celkové oprávnené výdavky (Total)</t>
  </si>
  <si>
    <t>17=20+23</t>
  </si>
  <si>
    <t>Tabuľka č. 3 Finančné rozpočtové prostriedky (záväzky) Programu Slovensko 2021 - 2027 podľa rokov a rezortov</t>
  </si>
  <si>
    <t>Tabuľka č. 4 Finančné rozpočtové prostriedky (záväzky) Programu Slovensko 2021 - 2027 podľa priorít, fondov, kategórií regiónov a rokov</t>
  </si>
  <si>
    <t>Kategória regiónov</t>
  </si>
  <si>
    <t>1.2 (platný od 26.10.2023)</t>
  </si>
  <si>
    <t>Program Slovensko</t>
  </si>
  <si>
    <t>EFRR / ESF+ / FST / Kohézny fond</t>
  </si>
  <si>
    <t>EFRR - pomery financovania</t>
  </si>
  <si>
    <t>ESF+ - pomery financovania</t>
  </si>
  <si>
    <t>FST - pomery financovania</t>
  </si>
  <si>
    <t>Kohézny fond - pomery financovania</t>
  </si>
  <si>
    <t>Cieľ politiky / Priorita / Špecifický cieľ / Opatrenie</t>
  </si>
  <si>
    <t>Verejný príspevok</t>
  </si>
  <si>
    <t>Štátny rozpočet</t>
  </si>
  <si>
    <t>Ostatné verejné zdroje</t>
  </si>
  <si>
    <t>Súkromné zdroje</t>
  </si>
  <si>
    <t>Pro-rata</t>
  </si>
  <si>
    <t>n/a</t>
  </si>
  <si>
    <t>Verejné zdroje</t>
  </si>
  <si>
    <t/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</si>
  <si>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</si>
  <si>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</si>
  <si>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</si>
  <si>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</si>
  <si>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</si>
  <si>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</si>
  <si>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</si>
  <si>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</si>
  <si>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</si>
  <si>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</si>
  <si>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</si>
  <si>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</si>
  <si>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</si>
  <si>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</si>
  <si>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</si>
  <si>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RSO1.5 - Zvyšovanie digitálnej pripojiteľnosti</t>
  </si>
  <si>
    <t>1.5.1 - Podpora digitálnej pripojiteľnosti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</si>
  <si>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</si>
  <si>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</si>
  <si>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</si>
  <si>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</si>
  <si>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</si>
  <si>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</si>
  <si>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</si>
  <si>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</si>
  <si>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</si>
  <si>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</si>
  <si>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</si>
  <si>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</si>
  <si>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</si>
  <si>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</si>
  <si>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</si>
  <si>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</si>
  <si>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</si>
  <si>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</si>
  <si>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</si>
  <si>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</si>
  <si>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</si>
  <si>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</si>
  <si>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</si>
  <si>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</si>
  <si>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</si>
  <si>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</si>
  <si>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</si>
  <si>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</si>
  <si>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</si>
  <si>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</si>
  <si>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</si>
  <si>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</si>
  <si>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</si>
  <si>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</si>
  <si>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</si>
  <si>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</si>
  <si>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</si>
  <si>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</si>
  <si>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</si>
  <si>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</si>
  <si>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</si>
  <si>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</si>
  <si>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</si>
  <si>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</si>
  <si>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</si>
  <si>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</si>
  <si>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</si>
  <si>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</si>
  <si>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</si>
  <si>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</si>
  <si>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</si>
  <si>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</si>
  <si>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</si>
  <si>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</si>
  <si>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</si>
  <si>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</si>
  <si>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</si>
  <si>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</si>
  <si>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</si>
  <si>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</si>
  <si>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</si>
  <si>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</si>
  <si>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</si>
  <si>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</si>
  <si>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</si>
  <si>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</si>
  <si>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</si>
  <si>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</si>
  <si>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</si>
  <si>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</si>
  <si>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</si>
  <si>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ESO4.12 - Podpora sociálnej integrácie osôb ohrozených chudobou alebo sociálnym vylúčením vrátane najodkázanejších osôb a detí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</si>
  <si>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</si>
  <si>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</si>
  <si>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</si>
  <si>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</si>
  <si>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</si>
  <si>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</si>
  <si>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ESO4.10 - Podpora sociálno-ekonomickej integrácie marginalizovaných komunít, ako sú napríklad Rómovia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</si>
  <si>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</si>
  <si>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</si>
  <si>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</si>
  <si>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</si>
  <si>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</si>
  <si>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</si>
  <si>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</si>
  <si>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</si>
  <si>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</si>
  <si>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</si>
  <si>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</si>
  <si>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</si>
  <si>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</si>
  <si>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</si>
  <si>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</si>
  <si>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</si>
  <si>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</si>
  <si>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</si>
  <si>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</si>
  <si>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</si>
  <si>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</si>
  <si>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</si>
  <si>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</si>
  <si>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</si>
  <si>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</si>
  <si>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</si>
  <si>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</si>
  <si>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TSO7.1 - Technická pomoc EFRR</t>
  </si>
  <si>
    <t>7.1.1 - Technická pomoc EFRR</t>
  </si>
  <si>
    <t>TSO7.2 - Technická pomoc Kohézny fond</t>
  </si>
  <si>
    <t>7.2.1 - Technická pomoc Kohézny fond</t>
  </si>
  <si>
    <t>TSO7.3 - Technická pomoc ESF+</t>
  </si>
  <si>
    <t>7.3.1 - Technická pomoc ESF+</t>
  </si>
  <si>
    <t>7P4 - Technická pomoc FST</t>
  </si>
  <si>
    <t>TSO7.4 - Technická pomoc FST</t>
  </si>
  <si>
    <t>7.4.1 - Technická pomoc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</si>
</sst>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000000000%"/>
    <numFmt numFmtId="166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vertAlign val="superscript"/>
      <sz val="10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vertAlign val="superscript"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3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4" fillId="4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3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4" fillId="2" borderId="1" xfId="2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5" fontId="8" fillId="0" borderId="1" xfId="2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left" vertical="center" wrapText="1"/>
      <protection locked="0" hidden="1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4" fillId="4" borderId="1" xfId="0" applyFont="1" applyFill="1" applyBorder="1" applyAlignment="1" applyProtection="1">
      <alignment horizontal="left" vertical="center" wrapText="1"/>
      <protection locked="0" hidden="1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8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12" fillId="9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3" fillId="6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horizontal="center" vertical="center"/>
    </xf>
    <xf numFmtId="4" fontId="12" fillId="7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/>
    </xf>
    <xf numFmtId="4" fontId="12" fillId="6" borderId="2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justify" vertical="center" wrapText="1"/>
    </xf>
    <xf numFmtId="4" fontId="8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4" fontId="16" fillId="6" borderId="2" xfId="0" applyNumberFormat="1" applyFont="1" applyFill="1" applyBorder="1" applyAlignment="1">
      <alignment horizontal="right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4" fontId="17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" fontId="2" fillId="0" borderId="0" xfId="0" applyNumberFormat="1" applyFont="1" applyAlignment="1" applyProtection="1">
      <alignment horizontal="left" vertical="center"/>
      <protection locked="0" hidden="1"/>
    </xf>
    <xf numFmtId="44" fontId="6" fillId="2" borderId="1" xfId="1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locked="0" hidden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166" fontId="2" fillId="0" borderId="0" xfId="0" applyNumberFormat="1" applyFont="1" applyAlignment="1" applyProtection="1">
      <alignment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164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0" borderId="0" xfId="0" applyNumberFormat="1" applyFont="1" applyAlignment="1" applyProtection="1">
      <alignment horizontal="center" vertical="center" wrapText="1"/>
      <protection locked="0" hidden="1"/>
    </xf>
    <xf numFmtId="0" fontId="6" fillId="2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18" xfId="0" applyFont="1" applyFill="1" applyBorder="1" applyAlignment="1" applyProtection="1">
      <alignment horizontal="center" vertical="center" wrapText="1"/>
      <protection locked="0"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10" fontId="6" fillId="2" borderId="20" xfId="2" applyNumberFormat="1" applyFont="1" applyFill="1" applyBorder="1" applyAlignment="1" applyProtection="1">
      <alignment horizontal="center" vertical="center" wrapText="1"/>
      <protection locked="0" hidden="1"/>
    </xf>
    <xf numFmtId="10" fontId="6" fillId="2" borderId="18" xfId="2" applyNumberFormat="1" applyFont="1" applyFill="1" applyBorder="1" applyAlignment="1" applyProtection="1">
      <alignment horizontal="center" vertical="center" wrapText="1"/>
      <protection locked="0" hidden="1"/>
    </xf>
    <xf numFmtId="10" fontId="6" fillId="2" borderId="19" xfId="2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164" fontId="4" fillId="2" borderId="23" xfId="0" applyNumberFormat="1" applyFont="1" applyFill="1" applyBorder="1" applyAlignment="1" applyProtection="1">
      <alignment horizontal="center" vertical="center"/>
      <protection locked="0" hidden="1"/>
    </xf>
    <xf numFmtId="164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3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44" fontId="6" fillId="2" borderId="21" xfId="1" applyFont="1" applyFill="1" applyBorder="1" applyAlignment="1" applyProtection="1">
      <alignment horizontal="center" vertical="center"/>
      <protection locked="0" hidden="1"/>
    </xf>
    <xf numFmtId="44" fontId="6" fillId="2" borderId="1" xfId="1" applyFont="1" applyFill="1" applyBorder="1" applyAlignment="1" applyProtection="1">
      <alignment horizontal="center" vertical="center"/>
      <protection locked="0" hidden="1"/>
    </xf>
    <xf numFmtId="44" fontId="6" fillId="2" borderId="22" xfId="1" applyFont="1" applyFill="1" applyBorder="1" applyAlignment="1" applyProtection="1">
      <alignment horizontal="center" vertical="center"/>
      <protection locked="0" hidden="1"/>
    </xf>
    <xf numFmtId="44" fontId="6" fillId="2" borderId="23" xfId="1" applyFont="1" applyFill="1" applyBorder="1" applyAlignment="1" applyProtection="1">
      <alignment horizontal="center" vertical="center"/>
      <protection locked="0" hidden="1"/>
    </xf>
    <xf numFmtId="10" fontId="6" fillId="2" borderId="23" xfId="2" applyNumberFormat="1" applyFont="1" applyFill="1" applyBorder="1" applyAlignment="1" applyProtection="1">
      <alignment horizontal="center" vertical="center"/>
      <protection locked="0" hidden="1"/>
    </xf>
    <xf numFmtId="10" fontId="6" fillId="2" borderId="1" xfId="2" applyNumberFormat="1" applyFont="1" applyFill="1" applyBorder="1" applyAlignment="1" applyProtection="1">
      <alignment horizontal="center" vertical="center"/>
      <protection locked="0" hidden="1"/>
    </xf>
    <xf numFmtId="10" fontId="6" fillId="2" borderId="22" xfId="2" applyNumberFormat="1" applyFont="1" applyFill="1" applyBorder="1" applyAlignment="1" applyProtection="1">
      <alignment horizontal="center" vertical="center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6" fillId="2" borderId="21" xfId="0" applyFont="1" applyFill="1" applyBorder="1" applyAlignment="1" applyProtection="1">
      <alignment horizontal="center" vertical="center" wrapText="1"/>
      <protection locked="0" hidden="1"/>
    </xf>
    <xf numFmtId="0" fontId="6" fillId="2" borderId="22" xfId="0" applyFont="1" applyFill="1" applyBorder="1" applyAlignment="1" applyProtection="1">
      <alignment horizontal="center" vertical="center" wrapText="1"/>
      <protection locked="0" hidden="1"/>
    </xf>
    <xf numFmtId="0" fontId="6" fillId="2" borderId="23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6" fillId="2" borderId="22" xfId="0" applyFont="1" applyFill="1" applyBorder="1" applyAlignment="1" applyProtection="1">
      <alignment horizontal="center" vertical="center"/>
      <protection locked="0" hidden="1"/>
    </xf>
    <xf numFmtId="0" fontId="6" fillId="2" borderId="2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16" xfId="0" applyFont="1" applyFill="1" applyBorder="1" applyAlignment="1" applyProtection="1">
      <alignment horizontal="left" vertical="center" wrapText="1"/>
      <protection locked="0" hidden="1"/>
    </xf>
    <xf numFmtId="166" fontId="4" fillId="3" borderId="21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3" borderId="22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3" borderId="23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0" xfId="0" applyNumberFormat="1" applyFont="1" applyAlignment="1" applyProtection="1">
      <alignment horizontal="right" vertical="center" wrapText="1"/>
      <protection locked="0" hidden="1"/>
    </xf>
    <xf numFmtId="165" fontId="6" fillId="3" borderId="21" xfId="2" applyNumberFormat="1" applyFont="1" applyFill="1" applyBorder="1" applyAlignment="1" applyProtection="1">
      <alignment horizontal="right" vertical="center" wrapText="1"/>
      <protection locked="0" hidden="1"/>
    </xf>
    <xf numFmtId="165" fontId="6" fillId="3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6" fillId="3" borderId="22" xfId="2" applyNumberFormat="1" applyFont="1" applyFill="1" applyBorder="1" applyAlignment="1" applyProtection="1">
      <alignment horizontal="right" vertical="center" wrapText="1"/>
      <protection locked="0" hidden="1"/>
    </xf>
    <xf numFmtId="165" fontId="6" fillId="3" borderId="23" xfId="2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16" xfId="0" applyFont="1" applyFill="1" applyBorder="1" applyAlignment="1" applyProtection="1">
      <alignment horizontal="left" vertical="center" wrapText="1"/>
      <protection locked="0" hidden="1"/>
    </xf>
    <xf numFmtId="166" fontId="4" fillId="4" borderId="21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4" borderId="22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4" borderId="23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0" xfId="0" applyNumberFormat="1" applyFont="1" applyAlignment="1" applyProtection="1">
      <alignment horizontal="right" vertical="center" wrapText="1"/>
      <protection locked="0" hidden="1"/>
    </xf>
    <xf numFmtId="165" fontId="18" fillId="4" borderId="21" xfId="2" applyNumberFormat="1" applyFont="1" applyFill="1" applyBorder="1" applyAlignment="1" applyProtection="1">
      <alignment horizontal="right" vertical="center" wrapText="1"/>
      <protection locked="0" hidden="1"/>
    </xf>
    <xf numFmtId="165" fontId="18" fillId="4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18" fillId="4" borderId="22" xfId="2" applyNumberFormat="1" applyFont="1" applyFill="1" applyBorder="1" applyAlignment="1" applyProtection="1">
      <alignment horizontal="right" vertical="center" wrapText="1"/>
      <protection locked="0" hidden="1"/>
    </xf>
    <xf numFmtId="165" fontId="18" fillId="4" borderId="23" xfId="2" applyNumberFormat="1" applyFont="1" applyFill="1" applyBorder="1" applyAlignment="1" applyProtection="1">
      <alignment horizontal="right" vertical="center" wrapText="1"/>
      <protection locked="0" hidden="1"/>
    </xf>
    <xf numFmtId="0" fontId="2" fillId="10" borderId="16" xfId="0" applyFont="1" applyFill="1" applyBorder="1" applyAlignment="1" applyProtection="1">
      <alignment horizontal="left" vertical="center" wrapText="1"/>
      <protection locked="0" hidden="1"/>
    </xf>
    <xf numFmtId="166" fontId="2" fillId="10" borderId="21" xfId="0" applyNumberFormat="1" applyFont="1" applyFill="1" applyBorder="1" applyAlignment="1" applyProtection="1">
      <alignment horizontal="right" vertical="center" wrapText="1"/>
      <protection locked="0" hidden="1"/>
    </xf>
    <xf numFmtId="166" fontId="2" fillId="10" borderId="1" xfId="0" applyNumberFormat="1" applyFont="1" applyFill="1" applyBorder="1" applyAlignment="1" applyProtection="1">
      <alignment horizontal="right" vertical="center" wrapText="1"/>
      <protection locked="0" hidden="1"/>
    </xf>
    <xf numFmtId="166" fontId="2" fillId="10" borderId="22" xfId="0" applyNumberFormat="1" applyFont="1" applyFill="1" applyBorder="1" applyAlignment="1" applyProtection="1">
      <alignment horizontal="right" vertical="center" wrapText="1"/>
      <protection locked="0" hidden="1"/>
    </xf>
    <xf numFmtId="166" fontId="2" fillId="10" borderId="23" xfId="0" applyNumberFormat="1" applyFont="1" applyFill="1" applyBorder="1" applyAlignment="1" applyProtection="1">
      <alignment horizontal="right" vertical="center" wrapText="1"/>
      <protection locked="0" hidden="1"/>
    </xf>
    <xf numFmtId="165" fontId="18" fillId="10" borderId="21" xfId="2" applyNumberFormat="1" applyFont="1" applyFill="1" applyBorder="1" applyAlignment="1" applyProtection="1">
      <alignment horizontal="right" vertical="center" wrapText="1"/>
      <protection locked="0" hidden="1"/>
    </xf>
    <xf numFmtId="165" fontId="18" fillId="10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18" fillId="10" borderId="22" xfId="2" applyNumberFormat="1" applyFont="1" applyFill="1" applyBorder="1" applyAlignment="1" applyProtection="1">
      <alignment horizontal="right" vertical="center" wrapText="1"/>
      <protection locked="0" hidden="1"/>
    </xf>
    <xf numFmtId="165" fontId="18" fillId="10" borderId="23" xfId="2" applyNumberFormat="1" applyFont="1" applyFill="1" applyBorder="1" applyAlignment="1" applyProtection="1">
      <alignment horizontal="right" vertical="center" wrapText="1"/>
      <protection locked="0" hidden="1"/>
    </xf>
    <xf numFmtId="165" fontId="19" fillId="10" borderId="23" xfId="2" applyNumberFormat="1" applyFont="1" applyFill="1" applyBorder="1" applyAlignment="1" applyProtection="1">
      <alignment horizontal="right" vertical="center" wrapText="1"/>
      <protection locked="0" hidden="1"/>
    </xf>
    <xf numFmtId="165" fontId="19" fillId="10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19" fillId="10" borderId="22" xfId="2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16" xfId="0" applyFont="1" applyBorder="1" applyAlignment="1" applyProtection="1">
      <alignment horizontal="left" vertical="center" wrapText="1"/>
      <protection locked="0" hidden="1"/>
    </xf>
    <xf numFmtId="166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6" fontId="3" fillId="0" borderId="1" xfId="0" applyNumberFormat="1" applyFont="1" applyBorder="1" applyAlignment="1" applyProtection="1">
      <alignment horizontal="right" vertical="center" wrapText="1"/>
      <protection locked="0" hidden="1"/>
    </xf>
    <xf numFmtId="166" fontId="3" fillId="0" borderId="22" xfId="0" applyNumberFormat="1" applyFont="1" applyBorder="1" applyAlignment="1" applyProtection="1">
      <alignment horizontal="right" vertical="center" wrapText="1"/>
      <protection locked="0" hidden="1"/>
    </xf>
    <xf numFmtId="3" fontId="2" fillId="9" borderId="23" xfId="0" applyNumberFormat="1" applyFont="1" applyFill="1" applyBorder="1" applyAlignment="1" applyProtection="1">
      <alignment horizontal="right" vertical="center" wrapText="1"/>
      <protection locked="0" hidden="1"/>
    </xf>
    <xf numFmtId="3" fontId="2" fillId="9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0" xfId="0" applyNumberFormat="1" applyFont="1" applyAlignment="1" applyProtection="1">
      <alignment horizontal="right" vertical="center" wrapText="1"/>
      <protection locked="0" hidden="1"/>
    </xf>
    <xf numFmtId="165" fontId="19" fillId="0" borderId="21" xfId="2" applyNumberFormat="1" applyFont="1" applyFill="1" applyBorder="1" applyAlignment="1" applyProtection="1">
      <alignment horizontal="right" vertical="center" wrapText="1"/>
      <protection locked="0" hidden="1"/>
    </xf>
    <xf numFmtId="165" fontId="19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5" fontId="19" fillId="0" borderId="22" xfId="2" applyNumberFormat="1" applyFont="1" applyFill="1" applyBorder="1" applyAlignment="1" applyProtection="1">
      <alignment horizontal="right" vertical="center" wrapText="1"/>
      <protection locked="0" hidden="1"/>
    </xf>
    <xf numFmtId="165" fontId="19" fillId="0" borderId="23" xfId="2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" xfId="0" applyNumberFormat="1" applyFont="1" applyBorder="1" applyAlignment="1" applyProtection="1">
      <alignment horizontal="right" vertical="center" wrapText="1"/>
      <protection locked="0" hidden="1"/>
    </xf>
    <xf numFmtId="3" fontId="2" fillId="0" borderId="1" xfId="0" applyNumberFormat="1" applyFont="1" applyBorder="1" applyAlignment="1" applyProtection="1">
      <alignment horizontal="right" vertical="center" wrapText="1"/>
      <protection locked="0" hidden="1"/>
    </xf>
    <xf numFmtId="3" fontId="2" fillId="0" borderId="22" xfId="0" applyNumberFormat="1" applyFont="1" applyBorder="1" applyAlignment="1" applyProtection="1">
      <alignment horizontal="right" vertical="center" wrapText="1"/>
      <protection locked="0" hidden="1"/>
    </xf>
    <xf numFmtId="3" fontId="3" fillId="0" borderId="22" xfId="0" applyNumberFormat="1" applyFont="1" applyBorder="1" applyAlignment="1" applyProtection="1">
      <alignment horizontal="right" vertical="center" wrapText="1"/>
      <protection locked="0" hidden="1"/>
    </xf>
    <xf numFmtId="0" fontId="3" fillId="0" borderId="24" xfId="0" applyFont="1" applyBorder="1" applyAlignment="1" applyProtection="1">
      <alignment horizontal="left" vertical="center" wrapText="1"/>
      <protection locked="0" hidden="1"/>
    </xf>
    <xf numFmtId="0" fontId="4" fillId="4" borderId="25" xfId="0" applyFont="1" applyFill="1" applyBorder="1" applyAlignment="1" applyProtection="1">
      <alignment horizontal="left" vertical="center" wrapText="1"/>
      <protection locked="0" hidden="1"/>
    </xf>
    <xf numFmtId="0" fontId="4" fillId="2" borderId="16" xfId="0" applyFont="1" applyFill="1" applyBorder="1" applyAlignment="1" applyProtection="1">
      <alignment horizontal="left" vertical="center" wrapText="1"/>
      <protection locked="0" hidden="1"/>
    </xf>
    <xf numFmtId="166" fontId="4" fillId="2" borderId="26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2" borderId="27" xfId="0" applyNumberFormat="1" applyFont="1" applyFill="1" applyBorder="1" applyAlignment="1" applyProtection="1">
      <alignment horizontal="right" vertical="center" wrapText="1"/>
      <protection locked="0" hidden="1"/>
    </xf>
    <xf numFmtId="166" fontId="4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5" fontId="6" fillId="2" borderId="29" xfId="2" applyNumberFormat="1" applyFont="1" applyFill="1" applyBorder="1" applyAlignment="1" applyProtection="1">
      <alignment horizontal="right" vertical="center" wrapText="1"/>
      <protection locked="0" hidden="1"/>
    </xf>
    <xf numFmtId="165" fontId="6" fillId="2" borderId="26" xfId="2" applyNumberFormat="1" applyFont="1" applyFill="1" applyBorder="1" applyAlignment="1" applyProtection="1">
      <alignment horizontal="right" vertical="center" wrapText="1"/>
      <protection locked="0" hidden="1"/>
    </xf>
    <xf numFmtId="165" fontId="6" fillId="2" borderId="27" xfId="2" applyNumberFormat="1" applyFont="1" applyFill="1" applyBorder="1" applyAlignment="1" applyProtection="1">
      <alignment horizontal="right" vertical="center" wrapText="1"/>
      <protection locked="0" hidden="1"/>
    </xf>
    <xf numFmtId="165" fontId="6" fillId="2" borderId="28" xfId="2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8" fillId="0" borderId="0" xfId="0" applyFont="1" applyProtection="1">
      <protection locked="0" hidden="1"/>
    </xf>
    <xf numFmtId="0" fontId="18" fillId="0" borderId="0" xfId="0" applyFont="1" applyAlignment="1" applyProtection="1">
      <alignment vertical="center"/>
      <protection locked="0" hidden="1"/>
    </xf>
    <xf numFmtId="10" fontId="3" fillId="0" borderId="0" xfId="2" applyNumberFormat="1" applyFont="1" applyAlignment="1" applyProtection="1">
      <alignment vertical="center"/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164" fontId="2" fillId="0" borderId="0" xfId="1" applyNumberFormat="1" applyFont="1" applyAlignment="1" applyProtection="1">
      <alignment vertical="center"/>
      <protection locked="0" hidden="1"/>
    </xf>
    <xf numFmtId="164" fontId="3" fillId="0" borderId="0" xfId="1" applyNumberFormat="1" applyFont="1" applyAlignment="1" applyProtection="1">
      <alignment vertical="center"/>
      <protection locked="0" hidden="1"/>
    </xf>
    <xf numFmtId="164" fontId="8" fillId="0" borderId="0" xfId="1" applyNumberFormat="1" applyFont="1" applyFill="1" applyBorder="1" applyProtection="1">
      <protection locked="0" hidden="1"/>
    </xf>
  </cellXfs>
  <cellStyles count="3">
    <cellStyle name="Mena" xfId="1" builtinId="4"/>
    <cellStyle name="Normálna" xfId="0" builtinId="0"/>
    <cellStyle name="Percentá" xfId="2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a/Desktop/RO_office/Program_Slovensko/PSK_Zmluvy_delegovanie_SO/230321_Investicne_plany/230321_PSK_Limity_cerpania_zmluvy_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a/Desktop/221025_Program_Slovensko_financne_pl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mul hranice cerpania"/>
      <sheetName val="ročné hranice cerpania"/>
      <sheetName val="Program Slovensko_min_cerpanie"/>
      <sheetName val="Program Slovensko_min_cerp_MIRR"/>
    </sheetNames>
    <sheetDataSet>
      <sheetData sheetId="0"/>
      <sheetData sheetId="1"/>
      <sheetData sheetId="2">
        <row r="9">
          <cell r="M9">
            <v>0</v>
          </cell>
          <cell r="N9">
            <v>344017901</v>
          </cell>
          <cell r="O9">
            <v>355612007</v>
          </cell>
          <cell r="P9">
            <v>370145546</v>
          </cell>
          <cell r="Q9">
            <v>385523338</v>
          </cell>
          <cell r="R9">
            <v>167582311</v>
          </cell>
          <cell r="S9">
            <v>167582312</v>
          </cell>
          <cell r="T9">
            <v>176158246</v>
          </cell>
          <cell r="U9">
            <v>176158245</v>
          </cell>
        </row>
        <row r="10">
          <cell r="M10">
            <v>0</v>
          </cell>
          <cell r="N10">
            <v>216755746</v>
          </cell>
          <cell r="O10">
            <v>224060857</v>
          </cell>
          <cell r="P10">
            <v>233218021</v>
          </cell>
          <cell r="Q10">
            <v>242907123</v>
          </cell>
          <cell r="R10">
            <v>105588777</v>
          </cell>
          <cell r="S10">
            <v>105588777</v>
          </cell>
          <cell r="T10">
            <v>110992225</v>
          </cell>
          <cell r="U10">
            <v>110992224</v>
          </cell>
        </row>
        <row r="11">
          <cell r="M11">
            <v>0</v>
          </cell>
          <cell r="N11">
            <v>139092168</v>
          </cell>
          <cell r="O11">
            <v>143779859</v>
          </cell>
          <cell r="P11">
            <v>149656011</v>
          </cell>
          <cell r="Q11">
            <v>155873507</v>
          </cell>
          <cell r="R11">
            <v>67756321</v>
          </cell>
          <cell r="S11">
            <v>67756321</v>
          </cell>
          <cell r="T11">
            <v>71223712</v>
          </cell>
          <cell r="U11">
            <v>71223713</v>
          </cell>
        </row>
        <row r="12">
          <cell r="M12">
            <v>0</v>
          </cell>
          <cell r="N12">
            <v>71161344</v>
          </cell>
          <cell r="O12">
            <v>73559627</v>
          </cell>
          <cell r="P12">
            <v>76565942</v>
          </cell>
          <cell r="Q12">
            <v>79746893</v>
          </cell>
          <cell r="R12">
            <v>34665005</v>
          </cell>
          <cell r="S12">
            <v>34665006</v>
          </cell>
          <cell r="T12">
            <v>36438969</v>
          </cell>
          <cell r="U12">
            <v>36438969</v>
          </cell>
        </row>
        <row r="13">
          <cell r="M13">
            <v>0</v>
          </cell>
          <cell r="N13">
            <v>108820052</v>
          </cell>
          <cell r="O13">
            <v>112487509</v>
          </cell>
          <cell r="P13">
            <v>117084772</v>
          </cell>
          <cell r="Q13">
            <v>121949088</v>
          </cell>
          <cell r="R13">
            <v>53009788</v>
          </cell>
          <cell r="S13">
            <v>53009788</v>
          </cell>
          <cell r="T13">
            <v>55722534</v>
          </cell>
          <cell r="U13">
            <v>55722534</v>
          </cell>
        </row>
        <row r="14">
          <cell r="M14">
            <v>0</v>
          </cell>
          <cell r="N14">
            <v>47601359</v>
          </cell>
          <cell r="O14">
            <v>49205621</v>
          </cell>
          <cell r="P14">
            <v>51216611</v>
          </cell>
          <cell r="Q14">
            <v>53344418</v>
          </cell>
          <cell r="R14">
            <v>23188172</v>
          </cell>
          <cell r="S14">
            <v>23188171</v>
          </cell>
          <cell r="T14">
            <v>24374812</v>
          </cell>
          <cell r="U14">
            <v>24374812</v>
          </cell>
        </row>
        <row r="15">
          <cell r="M15">
            <v>0</v>
          </cell>
          <cell r="N15">
            <v>17242799</v>
          </cell>
          <cell r="O15">
            <v>17823916</v>
          </cell>
          <cell r="P15">
            <v>18552363</v>
          </cell>
          <cell r="Q15">
            <v>19323126</v>
          </cell>
          <cell r="R15">
            <v>8399528</v>
          </cell>
          <cell r="S15">
            <v>8399528</v>
          </cell>
          <cell r="T15">
            <v>8829370</v>
          </cell>
          <cell r="U15">
            <v>8829370</v>
          </cell>
        </row>
        <row r="16">
          <cell r="M16">
            <v>0</v>
          </cell>
          <cell r="N16">
            <v>36042908</v>
          </cell>
          <cell r="O16">
            <v>37257629</v>
          </cell>
          <cell r="P16">
            <v>38780313</v>
          </cell>
          <cell r="Q16">
            <v>40391451</v>
          </cell>
          <cell r="R16">
            <v>17557673</v>
          </cell>
          <cell r="S16">
            <v>17557672</v>
          </cell>
          <cell r="T16">
            <v>18456177</v>
          </cell>
          <cell r="U16">
            <v>18456177</v>
          </cell>
        </row>
        <row r="17">
          <cell r="M17">
            <v>0</v>
          </cell>
          <cell r="N17">
            <v>26565558</v>
          </cell>
          <cell r="O17">
            <v>27460872</v>
          </cell>
          <cell r="P17">
            <v>28583172</v>
          </cell>
          <cell r="Q17">
            <v>29770668</v>
          </cell>
          <cell r="R17">
            <v>12940947</v>
          </cell>
          <cell r="S17">
            <v>12940947</v>
          </cell>
          <cell r="T17">
            <v>13603194</v>
          </cell>
          <cell r="U17">
            <v>13603194</v>
          </cell>
        </row>
        <row r="18">
          <cell r="M18">
            <v>0</v>
          </cell>
          <cell r="N18">
            <v>86370832</v>
          </cell>
          <cell r="O18">
            <v>89281705</v>
          </cell>
          <cell r="P18">
            <v>92930568</v>
          </cell>
          <cell r="Q18">
            <v>96791391</v>
          </cell>
          <cell r="R18">
            <v>42074042</v>
          </cell>
          <cell r="S18">
            <v>42074043</v>
          </cell>
          <cell r="T18">
            <v>44227157</v>
          </cell>
          <cell r="U18">
            <v>44227159</v>
          </cell>
        </row>
        <row r="20">
          <cell r="M20">
            <v>0</v>
          </cell>
          <cell r="N20">
            <v>13673537</v>
          </cell>
          <cell r="O20">
            <v>14125679</v>
          </cell>
          <cell r="P20">
            <v>14690539</v>
          </cell>
          <cell r="Q20">
            <v>15287998</v>
          </cell>
          <cell r="R20">
            <v>6635011</v>
          </cell>
          <cell r="S20">
            <v>6635011</v>
          </cell>
          <cell r="T20">
            <v>6968004</v>
          </cell>
          <cell r="U20">
            <v>6968004</v>
          </cell>
        </row>
        <row r="21">
          <cell r="M21">
            <v>0</v>
          </cell>
          <cell r="N21">
            <v>3217917</v>
          </cell>
          <cell r="O21">
            <v>3324323</v>
          </cell>
          <cell r="P21">
            <v>3457257</v>
          </cell>
          <cell r="Q21">
            <v>3597863</v>
          </cell>
          <cell r="R21">
            <v>1561477</v>
          </cell>
          <cell r="S21">
            <v>1561477</v>
          </cell>
          <cell r="T21">
            <v>1639843</v>
          </cell>
          <cell r="U21">
            <v>1639843</v>
          </cell>
        </row>
        <row r="22">
          <cell r="M22">
            <v>0</v>
          </cell>
          <cell r="N22">
            <v>9009788</v>
          </cell>
          <cell r="O22">
            <v>9307712</v>
          </cell>
          <cell r="P22">
            <v>9679911</v>
          </cell>
          <cell r="Q22">
            <v>10073591</v>
          </cell>
          <cell r="R22">
            <v>4371951</v>
          </cell>
          <cell r="S22">
            <v>4371951</v>
          </cell>
          <cell r="T22">
            <v>4591367</v>
          </cell>
          <cell r="U22">
            <v>4591367</v>
          </cell>
        </row>
        <row r="23">
          <cell r="M23">
            <v>0</v>
          </cell>
          <cell r="N23">
            <v>8390204</v>
          </cell>
          <cell r="O23">
            <v>8667640</v>
          </cell>
          <cell r="P23">
            <v>9014243</v>
          </cell>
          <cell r="Q23">
            <v>9380851</v>
          </cell>
          <cell r="R23">
            <v>4071302</v>
          </cell>
          <cell r="S23">
            <v>4071301</v>
          </cell>
          <cell r="T23">
            <v>4275629</v>
          </cell>
          <cell r="U23">
            <v>4275629</v>
          </cell>
        </row>
        <row r="24">
          <cell r="M24">
            <v>0</v>
          </cell>
          <cell r="N24">
            <v>29298303</v>
          </cell>
          <cell r="O24">
            <v>30267101</v>
          </cell>
          <cell r="P24">
            <v>31477428</v>
          </cell>
          <cell r="Q24">
            <v>32757609</v>
          </cell>
          <cell r="R24">
            <v>14216844</v>
          </cell>
          <cell r="S24">
            <v>14216844</v>
          </cell>
          <cell r="T24">
            <v>14930348</v>
          </cell>
          <cell r="U24">
            <v>14930348</v>
          </cell>
        </row>
        <row r="25">
          <cell r="M25">
            <v>0</v>
          </cell>
          <cell r="N25">
            <v>643583</v>
          </cell>
          <cell r="O25">
            <v>664864</v>
          </cell>
          <cell r="P25">
            <v>691451</v>
          </cell>
          <cell r="Q25">
            <v>719573</v>
          </cell>
          <cell r="R25">
            <v>312296</v>
          </cell>
          <cell r="S25">
            <v>312296</v>
          </cell>
          <cell r="T25">
            <v>327969</v>
          </cell>
          <cell r="U25">
            <v>327968</v>
          </cell>
        </row>
        <row r="26">
          <cell r="M26">
            <v>0</v>
          </cell>
          <cell r="N26">
            <v>804479</v>
          </cell>
          <cell r="O26">
            <v>831080</v>
          </cell>
          <cell r="P26">
            <v>864314</v>
          </cell>
          <cell r="Q26">
            <v>899466</v>
          </cell>
          <cell r="R26">
            <v>390369</v>
          </cell>
          <cell r="S26">
            <v>390370</v>
          </cell>
          <cell r="T26">
            <v>409961</v>
          </cell>
          <cell r="U26">
            <v>409961</v>
          </cell>
        </row>
        <row r="27">
          <cell r="M27">
            <v>0</v>
          </cell>
          <cell r="N27">
            <v>1353601</v>
          </cell>
          <cell r="O27">
            <v>1398359</v>
          </cell>
          <cell r="P27">
            <v>1454277</v>
          </cell>
          <cell r="Q27">
            <v>1513423</v>
          </cell>
          <cell r="R27">
            <v>656827</v>
          </cell>
          <cell r="S27">
            <v>656827</v>
          </cell>
          <cell r="T27">
            <v>689791</v>
          </cell>
          <cell r="U27">
            <v>689793</v>
          </cell>
        </row>
        <row r="28">
          <cell r="M28">
            <v>0</v>
          </cell>
          <cell r="N28">
            <v>13006913</v>
          </cell>
          <cell r="O28">
            <v>13437009</v>
          </cell>
          <cell r="P28">
            <v>13974330</v>
          </cell>
          <cell r="Q28">
            <v>14542665</v>
          </cell>
          <cell r="R28">
            <v>6311535</v>
          </cell>
          <cell r="S28">
            <v>6311534</v>
          </cell>
          <cell r="T28">
            <v>6628294</v>
          </cell>
          <cell r="U28">
            <v>6628293</v>
          </cell>
        </row>
        <row r="30">
          <cell r="M30">
            <v>0</v>
          </cell>
          <cell r="N30">
            <v>8290262</v>
          </cell>
          <cell r="O30">
            <v>8569363</v>
          </cell>
          <cell r="P30">
            <v>8919042</v>
          </cell>
          <cell r="Q30">
            <v>9289282</v>
          </cell>
          <cell r="R30">
            <v>4037697</v>
          </cell>
          <cell r="S30">
            <v>4037698</v>
          </cell>
          <cell r="T30">
            <v>4244450</v>
          </cell>
          <cell r="U30">
            <v>4244450</v>
          </cell>
        </row>
        <row r="31">
          <cell r="M31">
            <v>0</v>
          </cell>
          <cell r="N31">
            <v>261747238.99999997</v>
          </cell>
          <cell r="O31">
            <v>270559280</v>
          </cell>
          <cell r="P31">
            <v>281599627</v>
          </cell>
          <cell r="Q31">
            <v>293289178</v>
          </cell>
          <cell r="R31">
            <v>127481629.00000001</v>
          </cell>
          <cell r="S31">
            <v>127481628</v>
          </cell>
          <cell r="T31">
            <v>134009419</v>
          </cell>
          <cell r="U31">
            <v>134009420</v>
          </cell>
        </row>
        <row r="32">
          <cell r="M32">
            <v>0</v>
          </cell>
          <cell r="N32">
            <v>127005675</v>
          </cell>
          <cell r="O32">
            <v>131281477</v>
          </cell>
          <cell r="P32">
            <v>136638502</v>
          </cell>
          <cell r="Q32">
            <v>142310535</v>
          </cell>
          <cell r="R32">
            <v>61856967</v>
          </cell>
          <cell r="S32">
            <v>61856966</v>
          </cell>
          <cell r="T32">
            <v>65024399</v>
          </cell>
          <cell r="U32">
            <v>65024399</v>
          </cell>
        </row>
        <row r="34">
          <cell r="M34">
            <v>0</v>
          </cell>
          <cell r="N34">
            <v>13574230</v>
          </cell>
          <cell r="O34">
            <v>14031357</v>
          </cell>
          <cell r="P34">
            <v>14603933</v>
          </cell>
          <cell r="Q34">
            <v>15210384</v>
          </cell>
          <cell r="R34">
            <v>6611574</v>
          </cell>
          <cell r="S34">
            <v>6611574</v>
          </cell>
          <cell r="T34">
            <v>6950466</v>
          </cell>
          <cell r="U34">
            <v>6950465</v>
          </cell>
        </row>
        <row r="35">
          <cell r="M35">
            <v>0</v>
          </cell>
          <cell r="N35">
            <v>13640215</v>
          </cell>
          <cell r="O35">
            <v>14099564</v>
          </cell>
          <cell r="P35">
            <v>14674923</v>
          </cell>
          <cell r="Q35">
            <v>15284323</v>
          </cell>
          <cell r="R35">
            <v>6643713</v>
          </cell>
          <cell r="S35">
            <v>6643713</v>
          </cell>
          <cell r="T35">
            <v>6984252</v>
          </cell>
          <cell r="U35">
            <v>6984252</v>
          </cell>
        </row>
        <row r="36">
          <cell r="M36">
            <v>0</v>
          </cell>
          <cell r="N36">
            <v>26813220</v>
          </cell>
          <cell r="O36">
            <v>27716184</v>
          </cell>
          <cell r="P36">
            <v>28847196</v>
          </cell>
          <cell r="Q36">
            <v>30045121</v>
          </cell>
          <cell r="R36">
            <v>13059863</v>
          </cell>
          <cell r="S36">
            <v>13059863</v>
          </cell>
          <cell r="T36">
            <v>13729276</v>
          </cell>
          <cell r="U36">
            <v>13729277</v>
          </cell>
        </row>
        <row r="37">
          <cell r="M37">
            <v>0</v>
          </cell>
          <cell r="N37">
            <v>244710304</v>
          </cell>
          <cell r="O37">
            <v>252951189</v>
          </cell>
          <cell r="P37">
            <v>263273343</v>
          </cell>
          <cell r="Q37">
            <v>274206186</v>
          </cell>
          <cell r="R37">
            <v>119190572</v>
          </cell>
          <cell r="S37">
            <v>119190573</v>
          </cell>
          <cell r="T37">
            <v>125299966</v>
          </cell>
          <cell r="U37">
            <v>125299966</v>
          </cell>
        </row>
        <row r="38">
          <cell r="M38">
            <v>0</v>
          </cell>
          <cell r="N38">
            <v>71557144</v>
          </cell>
          <cell r="O38">
            <v>73966908</v>
          </cell>
          <cell r="P38">
            <v>76985267</v>
          </cell>
          <cell r="Q38">
            <v>80182203</v>
          </cell>
          <cell r="R38">
            <v>34853199</v>
          </cell>
          <cell r="S38">
            <v>34853199</v>
          </cell>
          <cell r="T38">
            <v>36639681</v>
          </cell>
          <cell r="U38">
            <v>36639681</v>
          </cell>
        </row>
        <row r="40">
          <cell r="M40">
            <v>0</v>
          </cell>
          <cell r="N40">
            <v>352679</v>
          </cell>
          <cell r="O40">
            <v>364326</v>
          </cell>
          <cell r="P40">
            <v>378865</v>
          </cell>
          <cell r="Q40">
            <v>394256</v>
          </cell>
          <cell r="R40">
            <v>171095</v>
          </cell>
          <cell r="S40">
            <v>171095</v>
          </cell>
          <cell r="T40">
            <v>179687</v>
          </cell>
          <cell r="U40">
            <v>179687</v>
          </cell>
        </row>
        <row r="41">
          <cell r="M41">
            <v>0</v>
          </cell>
          <cell r="N41">
            <v>482749</v>
          </cell>
          <cell r="O41">
            <v>498691</v>
          </cell>
          <cell r="P41">
            <v>518593</v>
          </cell>
          <cell r="Q41">
            <v>539662</v>
          </cell>
          <cell r="R41">
            <v>234196</v>
          </cell>
          <cell r="S41">
            <v>234195</v>
          </cell>
          <cell r="T41">
            <v>245957</v>
          </cell>
          <cell r="U41">
            <v>245957</v>
          </cell>
        </row>
        <row r="42">
          <cell r="M42">
            <v>0</v>
          </cell>
          <cell r="N42">
            <v>5580227</v>
          </cell>
          <cell r="O42">
            <v>5764511</v>
          </cell>
          <cell r="P42">
            <v>5994563</v>
          </cell>
          <cell r="Q42">
            <v>6238094</v>
          </cell>
          <cell r="R42">
            <v>2707130</v>
          </cell>
          <cell r="S42">
            <v>2707130</v>
          </cell>
          <cell r="T42">
            <v>2843084</v>
          </cell>
          <cell r="U42">
            <v>2843083</v>
          </cell>
        </row>
        <row r="43">
          <cell r="M43">
            <v>0</v>
          </cell>
          <cell r="N43">
            <v>1630161</v>
          </cell>
          <cell r="O43">
            <v>1683996</v>
          </cell>
          <cell r="P43">
            <v>1751202</v>
          </cell>
          <cell r="Q43">
            <v>1822343</v>
          </cell>
          <cell r="R43">
            <v>790838</v>
          </cell>
          <cell r="S43">
            <v>790838</v>
          </cell>
          <cell r="T43">
            <v>830555</v>
          </cell>
          <cell r="U43">
            <v>830555</v>
          </cell>
        </row>
        <row r="51">
          <cell r="M51">
            <v>0</v>
          </cell>
          <cell r="N51">
            <v>18330568</v>
          </cell>
          <cell r="O51">
            <v>18625010</v>
          </cell>
          <cell r="P51">
            <v>18925343</v>
          </cell>
          <cell r="Q51">
            <v>19231685</v>
          </cell>
          <cell r="R51">
            <v>7967885</v>
          </cell>
          <cell r="S51">
            <v>7967886</v>
          </cell>
          <cell r="T51">
            <v>8127243</v>
          </cell>
          <cell r="U51">
            <v>8127243</v>
          </cell>
        </row>
        <row r="52">
          <cell r="M52">
            <v>0</v>
          </cell>
          <cell r="N52">
            <v>789662</v>
          </cell>
          <cell r="O52">
            <v>802347</v>
          </cell>
          <cell r="P52">
            <v>815285</v>
          </cell>
          <cell r="Q52">
            <v>828481</v>
          </cell>
          <cell r="R52">
            <v>343249</v>
          </cell>
          <cell r="S52">
            <v>343248</v>
          </cell>
          <cell r="T52">
            <v>350113</v>
          </cell>
          <cell r="U52">
            <v>350113</v>
          </cell>
        </row>
        <row r="53">
          <cell r="M53">
            <v>0</v>
          </cell>
          <cell r="N53">
            <v>9839567</v>
          </cell>
          <cell r="O53">
            <v>9997620</v>
          </cell>
          <cell r="P53">
            <v>10158834</v>
          </cell>
          <cell r="Q53">
            <v>10323272</v>
          </cell>
          <cell r="R53">
            <v>4277038</v>
          </cell>
          <cell r="S53">
            <v>4277038</v>
          </cell>
          <cell r="T53">
            <v>4362579</v>
          </cell>
          <cell r="U53">
            <v>4362579</v>
          </cell>
        </row>
        <row r="54">
          <cell r="M54">
            <v>0</v>
          </cell>
          <cell r="N54">
            <v>3166236</v>
          </cell>
          <cell r="O54">
            <v>3217096</v>
          </cell>
          <cell r="P54">
            <v>3268972</v>
          </cell>
          <cell r="Q54">
            <v>3321885</v>
          </cell>
          <cell r="R54">
            <v>1376291</v>
          </cell>
          <cell r="S54">
            <v>1376291</v>
          </cell>
          <cell r="T54">
            <v>1403817</v>
          </cell>
          <cell r="U54">
            <v>1403817</v>
          </cell>
        </row>
        <row r="55">
          <cell r="M55">
            <v>0</v>
          </cell>
          <cell r="N55">
            <v>2209526</v>
          </cell>
          <cell r="O55">
            <v>2245017</v>
          </cell>
          <cell r="P55">
            <v>2281219</v>
          </cell>
          <cell r="Q55">
            <v>2318144</v>
          </cell>
          <cell r="R55">
            <v>960431</v>
          </cell>
          <cell r="S55">
            <v>960431</v>
          </cell>
          <cell r="T55">
            <v>979640</v>
          </cell>
          <cell r="U55">
            <v>979640</v>
          </cell>
        </row>
        <row r="57">
          <cell r="M57">
            <v>0</v>
          </cell>
          <cell r="N57">
            <v>68326990</v>
          </cell>
          <cell r="O57">
            <v>69424524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M58">
            <v>0</v>
          </cell>
          <cell r="N58">
            <v>2943457</v>
          </cell>
          <cell r="O58">
            <v>2990738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M59">
            <v>0</v>
          </cell>
          <cell r="N59">
            <v>36676876</v>
          </cell>
          <cell r="O59">
            <v>37266017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M60">
            <v>0</v>
          </cell>
          <cell r="N60">
            <v>11802109</v>
          </cell>
          <cell r="O60">
            <v>11991687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M61">
            <v>0</v>
          </cell>
          <cell r="N61">
            <v>8235984</v>
          </cell>
          <cell r="O61">
            <v>8368278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zykový prevodník"/>
      <sheetName val="1. požiadavky partnerov"/>
      <sheetName val="2B. annual breakdown"/>
      <sheetName val="3. parametre"/>
      <sheetName val="3. limity"/>
      <sheetName val="3. Verzia_1_0"/>
      <sheetName val="10-10-10"/>
      <sheetName val="7-10-10"/>
      <sheetName val="4. parametre"/>
      <sheetName val="Pivot_table"/>
      <sheetName val="ERDF thematic concentration "/>
      <sheetName val="Verification_SK vs EC tables"/>
      <sheetName val="Verification_SK vs EC table_rev"/>
      <sheetName val="SK"/>
      <sheetName val="4. limity"/>
      <sheetName val="MS Ref. Table 2021-27"/>
      <sheetName val="Ref. Table SK 2021-27_funds"/>
      <sheetName val="PSK_Verzia_6_0_Tem_koncentracia"/>
      <sheetName val="IÚI-UMR"/>
      <sheetName val="IÚI-VÚC"/>
      <sheetName val="PSK_Verzia_7_0_SK"/>
      <sheetName val="Hárok1"/>
      <sheetName val="6_Verzia_7_0_PSK_rezorty"/>
      <sheetName val="PSK_Verzia_7_0_SK_MRK"/>
      <sheetName val="PSK_Fin_plan"/>
      <sheetName val="PSK_Fin_plan_zdroje"/>
      <sheetName val="PSK_Version_7_0_EN"/>
      <sheetName val="PSK_Version_7_0_EN_MRC"/>
      <sheetName val="6_Verzia_2_0_PD_tabulky"/>
      <sheetName val="4_Verzia_7_0_OP_tabulky"/>
      <sheetName val="4_Verzia_7_0_OP_tabulky (2)"/>
      <sheetName val="6_Verzia_rezorty_alokacie"/>
      <sheetName val="PSK_Verzia_7_0_SK_vzor"/>
      <sheetName val="Technicka_pomoc_vypocet"/>
      <sheetName val="Technicka_pomoc_rozdelenie"/>
      <sheetName val="Technicka_pomoc_rezorty"/>
      <sheetName val="FST"/>
      <sheetName val="KF"/>
      <sheetName val="ESF+"/>
      <sheetName val="Verzia_5_5-10-2_SK_MPK"/>
      <sheetName val="6_Verzia_2_0_oblasti_a_regiony"/>
      <sheetName val="6_Verzia_7_0_politika_sudrznost"/>
      <sheetName val="4. Verzia_2_0 5-10-2_SK_CP1"/>
      <sheetName val="4. Verzia_2_0 5-10-2_SK_CP2"/>
      <sheetName val="4. Verzia_2_0 5-10-2_SK_CP3"/>
      <sheetName val="4. Verzia_2_0 5-10-2_SK_CP4"/>
      <sheetName val="4. Verzia_2_0 5-10-2_SK_CP5"/>
      <sheetName val="4. Verzia_2_0 5-10-2_SK_BSK"/>
      <sheetName val="4. Verzia_2_0 5-10-2_SK_4"/>
      <sheetName val="MDV"/>
      <sheetName val="MŽP"/>
      <sheetName val="MPSVR"/>
      <sheetName val="MŠVVŠ"/>
      <sheetName val="MZ"/>
      <sheetName val="MIRRI"/>
      <sheetName val="MV"/>
      <sheetName val="MK"/>
      <sheetName val="UV"/>
      <sheetName val="MH a SIEA"/>
      <sheetName val="4_Verzia_2_0_OP_dimenzia_1"/>
      <sheetName val="4_Verzia_2_0_OP_dimenzia_2"/>
      <sheetName val="4_Verzia_2_0_OP_dimenzia_3"/>
      <sheetName val="4_Verzia_2_0_OP_dimenzia_6"/>
      <sheetName val="4_Verzia_2_0_OP_dimenzia_7"/>
      <sheetName val="5. parametre 5-5-5"/>
      <sheetName val="5. limity 5-5-5"/>
      <sheetName val="5. Verzia_2_0 5-5-5"/>
      <sheetName val="5_Verzia_2_0_oblasti_a_regiony "/>
      <sheetName val="5_Verzia_rozdiel_vs_4_Verzia"/>
      <sheetName val="Dopady_zmena transferov"/>
      <sheetName val="Dopady_zmena_transferov_2"/>
      <sheetName val="6. limity 7-7-7"/>
      <sheetName val="6. parametre 7-7-7"/>
      <sheetName val="6. Verzia_2_0 7-7-7"/>
      <sheetName val="BSK"/>
      <sheetName val="ESF"/>
      <sheetName val="Transfery"/>
      <sheetName val="4.A_Verzia_2_0 10-10-10"/>
      <sheetName val="4_A_Verzia_2_0_zmeny"/>
      <sheetName val="4_A_Verzia_2_0_SO"/>
      <sheetName val="4_B_Verzia_2_0 10-10-10"/>
      <sheetName val="4_B_Verzia_2_0_zmeny"/>
      <sheetName val="4_B_Verzia_2_0_SO"/>
      <sheetName val="4_A_B_porovnanie"/>
      <sheetName val="4_C_Verzia_2_0 10-10-10"/>
      <sheetName val="4_C_Verzia_2_0_zmeny"/>
      <sheetName val="4_C_Verzia_2_0_SO"/>
      <sheetName val="Struktura_OP"/>
      <sheetName val="TC rules"/>
      <sheetName val="210921_transfery"/>
      <sheetName val="Úpravy_audit_trail"/>
      <sheetName val="pomocne_1"/>
      <sheetName val="pomocne"/>
      <sheetName val="dodatočné spolufinancovanie"/>
      <sheetName val="SO"/>
      <sheetName val="MIRRI alokácia"/>
      <sheetName val="POROVNANIE_2_SCENAROV"/>
      <sheetName val="UMR_metodika"/>
      <sheetName val="príjmy podľa VÚC"/>
      <sheetName val="IÚS+UMR"/>
      <sheetName val="UMR_alokácia"/>
      <sheetName val="IÚS_alokácia"/>
      <sheetName val="Eurofondy_v_čase_porovnanie"/>
      <sheetName val="príjmy 21-27"/>
      <sheetName val="porovnanie scenárov"/>
      <sheetName val="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O4">
            <v>175764724</v>
          </cell>
        </row>
      </sheetData>
      <sheetData sheetId="15"/>
      <sheetData sheetId="16"/>
      <sheetData sheetId="17">
        <row r="29">
          <cell r="AB29">
            <v>255696315</v>
          </cell>
        </row>
      </sheetData>
      <sheetData sheetId="18"/>
      <sheetData sheetId="19"/>
      <sheetData sheetId="20">
        <row r="16">
          <cell r="AA16">
            <v>1890150000</v>
          </cell>
        </row>
      </sheetData>
      <sheetData sheetId="21"/>
      <sheetData sheetId="22"/>
      <sheetData sheetId="23"/>
      <sheetData sheetId="24"/>
      <sheetData sheetId="25"/>
      <sheetData sheetId="26">
        <row r="2">
          <cell r="D2" t="str">
            <v>Program level code_SK</v>
          </cell>
        </row>
      </sheetData>
      <sheetData sheetId="27"/>
      <sheetData sheetId="28"/>
      <sheetData sheetId="29">
        <row r="139">
          <cell r="F139">
            <v>0</v>
          </cell>
          <cell r="G139">
            <v>27475336</v>
          </cell>
          <cell r="H139">
            <v>28383855</v>
          </cell>
          <cell r="I139">
            <v>29518874</v>
          </cell>
          <cell r="J139">
            <v>30719402</v>
          </cell>
          <cell r="K139">
            <v>13332260</v>
          </cell>
          <cell r="L139">
            <v>13332259</v>
          </cell>
          <cell r="M139">
            <v>14001369</v>
          </cell>
          <cell r="N139">
            <v>14001369</v>
          </cell>
        </row>
        <row r="140">
          <cell r="F140">
            <v>0</v>
          </cell>
          <cell r="G140">
            <v>258045591</v>
          </cell>
          <cell r="H140">
            <v>266742255</v>
          </cell>
          <cell r="I140">
            <v>277643768</v>
          </cell>
          <cell r="J140">
            <v>289178548</v>
          </cell>
          <cell r="K140">
            <v>125702403</v>
          </cell>
          <cell r="L140">
            <v>125702403</v>
          </cell>
          <cell r="M140">
            <v>132135154</v>
          </cell>
          <cell r="N140">
            <v>132135154</v>
          </cell>
        </row>
        <row r="141">
          <cell r="F141">
            <v>0</v>
          </cell>
          <cell r="G141">
            <v>804479</v>
          </cell>
          <cell r="H141">
            <v>831081</v>
          </cell>
          <cell r="I141">
            <v>864314</v>
          </cell>
          <cell r="J141">
            <v>899466</v>
          </cell>
          <cell r="K141">
            <v>390369</v>
          </cell>
          <cell r="L141">
            <v>390369</v>
          </cell>
          <cell r="M141">
            <v>409961</v>
          </cell>
          <cell r="N141">
            <v>409961</v>
          </cell>
        </row>
        <row r="142">
          <cell r="F142">
            <v>0</v>
          </cell>
          <cell r="G142">
            <v>17194634</v>
          </cell>
          <cell r="H142">
            <v>17774129</v>
          </cell>
          <cell r="I142">
            <v>18500541</v>
          </cell>
          <cell r="J142">
            <v>19269151</v>
          </cell>
          <cell r="K142">
            <v>8376066</v>
          </cell>
          <cell r="L142">
            <v>8376067</v>
          </cell>
          <cell r="M142">
            <v>8804706</v>
          </cell>
          <cell r="N142">
            <v>8804706</v>
          </cell>
        </row>
        <row r="143">
          <cell r="F143">
            <v>0</v>
          </cell>
          <cell r="G143">
            <v>29298303</v>
          </cell>
          <cell r="H143">
            <v>30267101</v>
          </cell>
          <cell r="I143">
            <v>31477428</v>
          </cell>
          <cell r="J143">
            <v>32757609</v>
          </cell>
          <cell r="K143">
            <v>14216844</v>
          </cell>
          <cell r="L143">
            <v>14216844</v>
          </cell>
          <cell r="M143">
            <v>14930348</v>
          </cell>
          <cell r="N143">
            <v>14930348</v>
          </cell>
        </row>
        <row r="144">
          <cell r="F144">
            <v>0</v>
          </cell>
          <cell r="G144">
            <v>159161438</v>
          </cell>
          <cell r="H144">
            <v>164525503</v>
          </cell>
          <cell r="I144">
            <v>171249511</v>
          </cell>
          <cell r="J144">
            <v>178364115</v>
          </cell>
          <cell r="K144">
            <v>77532715</v>
          </cell>
          <cell r="L144">
            <v>77532715</v>
          </cell>
          <cell r="M144">
            <v>81500409</v>
          </cell>
          <cell r="N144">
            <v>81500409</v>
          </cell>
        </row>
        <row r="145">
          <cell r="F145">
            <v>0</v>
          </cell>
          <cell r="G145">
            <v>10136059</v>
          </cell>
          <cell r="H145">
            <v>10471225</v>
          </cell>
          <cell r="I145">
            <v>10889951</v>
          </cell>
          <cell r="J145">
            <v>11332843</v>
          </cell>
          <cell r="K145">
            <v>4918468</v>
          </cell>
          <cell r="L145">
            <v>4918468</v>
          </cell>
          <cell r="M145">
            <v>5165312</v>
          </cell>
          <cell r="N145">
            <v>5165312</v>
          </cell>
        </row>
        <row r="146">
          <cell r="F146">
            <v>0</v>
          </cell>
          <cell r="G146">
            <v>186235186</v>
          </cell>
          <cell r="H146">
            <v>192511692</v>
          </cell>
          <cell r="I146">
            <v>200379469</v>
          </cell>
          <cell r="J146">
            <v>208704285</v>
          </cell>
          <cell r="K146">
            <v>90721218</v>
          </cell>
          <cell r="L146">
            <v>90721218</v>
          </cell>
          <cell r="M146">
            <v>95363827</v>
          </cell>
          <cell r="N146">
            <v>95363827</v>
          </cell>
        </row>
        <row r="147">
          <cell r="F147">
            <v>0</v>
          </cell>
          <cell r="G147">
            <v>965375</v>
          </cell>
          <cell r="H147">
            <v>997297</v>
          </cell>
          <cell r="I147">
            <v>1037177</v>
          </cell>
          <cell r="J147">
            <v>1079359</v>
          </cell>
          <cell r="K147">
            <v>468443</v>
          </cell>
          <cell r="L147">
            <v>468443</v>
          </cell>
          <cell r="M147">
            <v>491953</v>
          </cell>
          <cell r="N147">
            <v>491953</v>
          </cell>
        </row>
        <row r="148">
          <cell r="F148">
            <v>0</v>
          </cell>
          <cell r="G148">
            <v>93839999</v>
          </cell>
          <cell r="H148">
            <v>97002598</v>
          </cell>
          <cell r="I148">
            <v>100967006</v>
          </cell>
          <cell r="J148">
            <v>105161706</v>
          </cell>
          <cell r="K148">
            <v>45712516</v>
          </cell>
          <cell r="L148">
            <v>45712516</v>
          </cell>
          <cell r="M148">
            <v>48051829</v>
          </cell>
          <cell r="N148">
            <v>48051830</v>
          </cell>
        </row>
        <row r="149">
          <cell r="F149">
            <v>0</v>
          </cell>
          <cell r="G149">
            <v>4055940</v>
          </cell>
          <cell r="H149">
            <v>4190057</v>
          </cell>
          <cell r="I149">
            <v>4357610</v>
          </cell>
          <cell r="J149">
            <v>4534833</v>
          </cell>
          <cell r="K149">
            <v>1968123</v>
          </cell>
          <cell r="L149">
            <v>1968123</v>
          </cell>
          <cell r="M149">
            <v>2066898</v>
          </cell>
          <cell r="N149">
            <v>2066898</v>
          </cell>
        </row>
        <row r="150">
          <cell r="F150">
            <v>0</v>
          </cell>
          <cell r="G150">
            <v>123192993</v>
          </cell>
          <cell r="H150">
            <v>127344848</v>
          </cell>
          <cell r="I150">
            <v>132549316</v>
          </cell>
          <cell r="J150">
            <v>138056111</v>
          </cell>
          <cell r="K150">
            <v>60011315</v>
          </cell>
          <cell r="L150">
            <v>60011315</v>
          </cell>
          <cell r="M150">
            <v>63082362</v>
          </cell>
          <cell r="N150">
            <v>63082361</v>
          </cell>
        </row>
        <row r="151">
          <cell r="F151">
            <v>0</v>
          </cell>
          <cell r="G151">
            <v>331912</v>
          </cell>
          <cell r="H151">
            <v>342887</v>
          </cell>
          <cell r="I151">
            <v>356598</v>
          </cell>
          <cell r="J151">
            <v>371101</v>
          </cell>
          <cell r="K151">
            <v>161058</v>
          </cell>
          <cell r="L151">
            <v>161058</v>
          </cell>
          <cell r="M151">
            <v>169141</v>
          </cell>
          <cell r="N151">
            <v>169143</v>
          </cell>
        </row>
        <row r="152">
          <cell r="F152">
            <v>0</v>
          </cell>
          <cell r="G152">
            <v>9013705</v>
          </cell>
          <cell r="H152">
            <v>9317486</v>
          </cell>
          <cell r="I152">
            <v>9698282</v>
          </cell>
          <cell r="J152">
            <v>10101201</v>
          </cell>
          <cell r="K152">
            <v>4390869</v>
          </cell>
          <cell r="L152">
            <v>4390869</v>
          </cell>
          <cell r="M152">
            <v>4615570</v>
          </cell>
          <cell r="N152">
            <v>4615570</v>
          </cell>
        </row>
        <row r="153">
          <cell r="F153">
            <v>0</v>
          </cell>
          <cell r="G153">
            <v>1975891</v>
          </cell>
          <cell r="H153">
            <v>2041144</v>
          </cell>
          <cell r="I153">
            <v>2122603</v>
          </cell>
          <cell r="J153">
            <v>2208834</v>
          </cell>
          <cell r="K153">
            <v>958562</v>
          </cell>
          <cell r="L153">
            <v>958562</v>
          </cell>
          <cell r="M153">
            <v>1006702</v>
          </cell>
          <cell r="N153">
            <v>1006702</v>
          </cell>
        </row>
        <row r="154">
          <cell r="F154">
            <v>0</v>
          </cell>
          <cell r="G154">
            <v>83331641</v>
          </cell>
          <cell r="H154">
            <v>86137924</v>
          </cell>
          <cell r="I154">
            <v>89652946</v>
          </cell>
          <cell r="J154">
            <v>93375926</v>
          </cell>
          <cell r="K154">
            <v>40588180</v>
          </cell>
          <cell r="L154">
            <v>40588181</v>
          </cell>
          <cell r="M154">
            <v>42668623</v>
          </cell>
          <cell r="N154">
            <v>42668623</v>
          </cell>
        </row>
        <row r="155">
          <cell r="F155">
            <v>0</v>
          </cell>
          <cell r="G155">
            <v>2610746</v>
          </cell>
          <cell r="H155">
            <v>2697075</v>
          </cell>
          <cell r="I155">
            <v>2804926</v>
          </cell>
          <cell r="J155">
            <v>2919002</v>
          </cell>
          <cell r="K155">
            <v>1266851</v>
          </cell>
          <cell r="L155">
            <v>1266852</v>
          </cell>
          <cell r="M155">
            <v>1330431</v>
          </cell>
          <cell r="N155">
            <v>1330430</v>
          </cell>
        </row>
        <row r="156">
          <cell r="F156">
            <v>0</v>
          </cell>
          <cell r="G156">
            <v>38477969</v>
          </cell>
          <cell r="H156">
            <v>39774756</v>
          </cell>
          <cell r="I156">
            <v>41400314</v>
          </cell>
          <cell r="J156">
            <v>43120300</v>
          </cell>
          <cell r="K156">
            <v>18743871</v>
          </cell>
          <cell r="L156">
            <v>18743871</v>
          </cell>
          <cell r="M156">
            <v>19703078</v>
          </cell>
          <cell r="N156">
            <v>19703078</v>
          </cell>
        </row>
        <row r="157">
          <cell r="F157">
            <v>0</v>
          </cell>
          <cell r="G157">
            <v>1085652</v>
          </cell>
          <cell r="H157">
            <v>1121505</v>
          </cell>
          <cell r="I157">
            <v>1166263</v>
          </cell>
          <cell r="J157">
            <v>1213642</v>
          </cell>
          <cell r="K157">
            <v>526681</v>
          </cell>
          <cell r="L157">
            <v>526681</v>
          </cell>
          <cell r="M157">
            <v>553132</v>
          </cell>
          <cell r="N157">
            <v>553132</v>
          </cell>
        </row>
        <row r="158">
          <cell r="F158">
            <v>0</v>
          </cell>
          <cell r="G158">
            <v>55658033</v>
          </cell>
          <cell r="H158">
            <v>57532377</v>
          </cell>
          <cell r="I158">
            <v>59880095</v>
          </cell>
          <cell r="J158">
            <v>62366711</v>
          </cell>
          <cell r="K158">
            <v>27109250</v>
          </cell>
          <cell r="L158">
            <v>27109250</v>
          </cell>
          <cell r="M158">
            <v>28498798</v>
          </cell>
          <cell r="N158">
            <v>28498798</v>
          </cell>
        </row>
        <row r="159">
          <cell r="F159">
            <v>0</v>
          </cell>
          <cell r="G159">
            <v>804479</v>
          </cell>
          <cell r="H159">
            <v>831081</v>
          </cell>
          <cell r="I159">
            <v>864314</v>
          </cell>
          <cell r="J159">
            <v>899466</v>
          </cell>
          <cell r="K159">
            <v>390369</v>
          </cell>
          <cell r="L159">
            <v>390369</v>
          </cell>
          <cell r="M159">
            <v>409961</v>
          </cell>
          <cell r="N159">
            <v>409961</v>
          </cell>
        </row>
        <row r="160">
          <cell r="F160">
            <v>0</v>
          </cell>
          <cell r="G160">
            <v>7224636</v>
          </cell>
          <cell r="H160">
            <v>7468121</v>
          </cell>
          <cell r="I160">
            <v>7773337</v>
          </cell>
          <cell r="J160">
            <v>8096282</v>
          </cell>
          <cell r="K160">
            <v>3519355</v>
          </cell>
          <cell r="L160">
            <v>3519355</v>
          </cell>
          <cell r="M160">
            <v>3699456</v>
          </cell>
          <cell r="N160">
            <v>3699458</v>
          </cell>
        </row>
        <row r="161">
          <cell r="F161">
            <v>0</v>
          </cell>
          <cell r="G161">
            <v>464244</v>
          </cell>
          <cell r="H161">
            <v>479575</v>
          </cell>
          <cell r="I161">
            <v>498714</v>
          </cell>
          <cell r="J161">
            <v>518974</v>
          </cell>
          <cell r="K161">
            <v>225218</v>
          </cell>
          <cell r="L161">
            <v>225218</v>
          </cell>
          <cell r="M161">
            <v>236529</v>
          </cell>
          <cell r="N161">
            <v>236528</v>
          </cell>
        </row>
        <row r="162">
          <cell r="F162">
            <v>0</v>
          </cell>
          <cell r="G162">
            <v>32115012</v>
          </cell>
          <cell r="H162">
            <v>33196520</v>
          </cell>
          <cell r="I162">
            <v>34551167</v>
          </cell>
          <cell r="J162">
            <v>35985959</v>
          </cell>
          <cell r="K162">
            <v>15642197</v>
          </cell>
          <cell r="L162">
            <v>15642197</v>
          </cell>
          <cell r="M162">
            <v>16443974</v>
          </cell>
          <cell r="N162">
            <v>16443974</v>
          </cell>
        </row>
        <row r="163">
          <cell r="F163">
            <v>0</v>
          </cell>
          <cell r="G163">
            <v>1215612</v>
          </cell>
          <cell r="H163">
            <v>1255757</v>
          </cell>
          <cell r="I163">
            <v>1305872</v>
          </cell>
          <cell r="J163">
            <v>1358923</v>
          </cell>
          <cell r="K163">
            <v>589729</v>
          </cell>
          <cell r="L163">
            <v>589729</v>
          </cell>
          <cell r="M163">
            <v>619345</v>
          </cell>
          <cell r="N163">
            <v>619345</v>
          </cell>
        </row>
        <row r="164">
          <cell r="F164">
            <v>0</v>
          </cell>
          <cell r="G164">
            <v>44380692</v>
          </cell>
          <cell r="H164">
            <v>45875260</v>
          </cell>
          <cell r="I164">
            <v>47747287</v>
          </cell>
          <cell r="J164">
            <v>49730069</v>
          </cell>
          <cell r="K164">
            <v>21616418</v>
          </cell>
          <cell r="L164">
            <v>21616418</v>
          </cell>
          <cell r="M164">
            <v>22724418</v>
          </cell>
          <cell r="N164">
            <v>22724418</v>
          </cell>
        </row>
        <row r="165">
          <cell r="F165">
            <v>0</v>
          </cell>
          <cell r="G165">
            <v>2469751</v>
          </cell>
          <cell r="H165">
            <v>2551417</v>
          </cell>
          <cell r="I165">
            <v>2653445</v>
          </cell>
          <cell r="J165">
            <v>2761360</v>
          </cell>
          <cell r="K165">
            <v>1198434</v>
          </cell>
          <cell r="L165">
            <v>1198434</v>
          </cell>
          <cell r="M165">
            <v>1258580</v>
          </cell>
          <cell r="N165">
            <v>1258579</v>
          </cell>
        </row>
        <row r="166">
          <cell r="F166">
            <v>0</v>
          </cell>
          <cell r="G166">
            <v>80498504</v>
          </cell>
          <cell r="H166">
            <v>83211467</v>
          </cell>
          <cell r="I166">
            <v>86612245</v>
          </cell>
          <cell r="J166">
            <v>90210572</v>
          </cell>
          <cell r="K166">
            <v>39213440</v>
          </cell>
          <cell r="L166">
            <v>39213440</v>
          </cell>
          <cell r="M166">
            <v>41220166</v>
          </cell>
          <cell r="N166">
            <v>41220166</v>
          </cell>
        </row>
        <row r="167">
          <cell r="F167">
            <v>0</v>
          </cell>
          <cell r="G167">
            <v>2407308</v>
          </cell>
          <cell r="H167">
            <v>2486809</v>
          </cell>
          <cell r="I167">
            <v>2586052</v>
          </cell>
          <cell r="J167">
            <v>2691111</v>
          </cell>
          <cell r="K167">
            <v>1167855</v>
          </cell>
          <cell r="L167">
            <v>1167855</v>
          </cell>
          <cell r="M167">
            <v>1226505</v>
          </cell>
          <cell r="N167">
            <v>1226505</v>
          </cell>
        </row>
        <row r="168">
          <cell r="F168">
            <v>0</v>
          </cell>
          <cell r="G168">
            <v>92950676</v>
          </cell>
          <cell r="H168">
            <v>96080891</v>
          </cell>
          <cell r="I168">
            <v>100001653</v>
          </cell>
          <cell r="J168">
            <v>104154381</v>
          </cell>
          <cell r="K168">
            <v>45273305</v>
          </cell>
          <cell r="L168">
            <v>45273305</v>
          </cell>
          <cell r="M168">
            <v>47593895</v>
          </cell>
          <cell r="N168">
            <v>47593894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F170">
            <v>0</v>
          </cell>
          <cell r="G170">
            <v>15894200</v>
          </cell>
          <cell r="H170">
            <v>16429867</v>
          </cell>
          <cell r="I170">
            <v>17101341</v>
          </cell>
          <cell r="J170">
            <v>17811820</v>
          </cell>
          <cell r="K170">
            <v>7742582</v>
          </cell>
          <cell r="L170">
            <v>7742582</v>
          </cell>
          <cell r="M170">
            <v>8138804</v>
          </cell>
          <cell r="N170">
            <v>8138804</v>
          </cell>
        </row>
        <row r="171">
          <cell r="F171">
            <v>0</v>
          </cell>
          <cell r="G171">
            <v>482749</v>
          </cell>
          <cell r="H171">
            <v>498691</v>
          </cell>
          <cell r="I171">
            <v>518593</v>
          </cell>
          <cell r="J171">
            <v>539662</v>
          </cell>
          <cell r="K171">
            <v>234196</v>
          </cell>
          <cell r="L171">
            <v>234195</v>
          </cell>
          <cell r="M171">
            <v>245957</v>
          </cell>
          <cell r="N171">
            <v>245957</v>
          </cell>
        </row>
        <row r="172">
          <cell r="F172">
            <v>0</v>
          </cell>
          <cell r="G172">
            <v>26813220</v>
          </cell>
          <cell r="H172">
            <v>27716184</v>
          </cell>
          <cell r="I172">
            <v>28847196</v>
          </cell>
          <cell r="J172">
            <v>30045121</v>
          </cell>
          <cell r="K172">
            <v>13059863</v>
          </cell>
          <cell r="L172">
            <v>13059863</v>
          </cell>
          <cell r="M172">
            <v>13729276</v>
          </cell>
          <cell r="N172">
            <v>13729277</v>
          </cell>
        </row>
        <row r="173">
          <cell r="F173">
            <v>0</v>
          </cell>
          <cell r="G173">
            <v>414360</v>
          </cell>
          <cell r="H173">
            <v>428043</v>
          </cell>
          <cell r="I173">
            <v>445126</v>
          </cell>
          <cell r="J173">
            <v>463209</v>
          </cell>
          <cell r="K173">
            <v>201018</v>
          </cell>
          <cell r="L173">
            <v>201018</v>
          </cell>
          <cell r="M173">
            <v>211113</v>
          </cell>
          <cell r="N173">
            <v>211113</v>
          </cell>
        </row>
        <row r="174">
          <cell r="F174">
            <v>0</v>
          </cell>
          <cell r="G174">
            <v>10529086</v>
          </cell>
          <cell r="H174">
            <v>10883664</v>
          </cell>
          <cell r="I174">
            <v>11327793</v>
          </cell>
          <cell r="J174">
            <v>11798197</v>
          </cell>
          <cell r="K174">
            <v>5128381</v>
          </cell>
          <cell r="L174">
            <v>5128381</v>
          </cell>
          <cell r="M174">
            <v>5391249</v>
          </cell>
          <cell r="N174">
            <v>5391249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>
            <v>0</v>
          </cell>
          <cell r="G176">
            <v>10942523</v>
          </cell>
          <cell r="H176">
            <v>11311025</v>
          </cell>
          <cell r="I176">
            <v>11772592</v>
          </cell>
          <cell r="J176">
            <v>12261469</v>
          </cell>
          <cell r="K176">
            <v>5329753</v>
          </cell>
          <cell r="L176">
            <v>5329753</v>
          </cell>
          <cell r="M176">
            <v>5602942</v>
          </cell>
          <cell r="N176">
            <v>5602943</v>
          </cell>
        </row>
        <row r="177">
          <cell r="F177">
            <v>0</v>
          </cell>
          <cell r="G177">
            <v>445945</v>
          </cell>
          <cell r="H177">
            <v>460691</v>
          </cell>
          <cell r="I177">
            <v>479113</v>
          </cell>
          <cell r="J177">
            <v>498598</v>
          </cell>
          <cell r="K177">
            <v>216393</v>
          </cell>
          <cell r="L177">
            <v>216392</v>
          </cell>
          <cell r="M177">
            <v>227252</v>
          </cell>
          <cell r="N177">
            <v>227252</v>
          </cell>
        </row>
        <row r="178">
          <cell r="F178">
            <v>0</v>
          </cell>
          <cell r="G178">
            <v>63840415</v>
          </cell>
          <cell r="H178">
            <v>65991967</v>
          </cell>
          <cell r="I178">
            <v>68688999</v>
          </cell>
          <cell r="J178">
            <v>71542701</v>
          </cell>
          <cell r="K178">
            <v>31098743</v>
          </cell>
          <cell r="L178">
            <v>31098743</v>
          </cell>
          <cell r="M178">
            <v>32690204</v>
          </cell>
          <cell r="N178">
            <v>32690203</v>
          </cell>
        </row>
        <row r="179">
          <cell r="F179">
            <v>0</v>
          </cell>
          <cell r="G179">
            <v>32962138</v>
          </cell>
          <cell r="H179">
            <v>33491607</v>
          </cell>
          <cell r="I179">
            <v>34031667</v>
          </cell>
          <cell r="J179">
            <v>34582528</v>
          </cell>
          <cell r="K179">
            <v>14327898</v>
          </cell>
          <cell r="L179">
            <v>14327898</v>
          </cell>
          <cell r="M179">
            <v>14614456</v>
          </cell>
          <cell r="N179">
            <v>14614456</v>
          </cell>
        </row>
        <row r="180">
          <cell r="F180">
            <v>0</v>
          </cell>
          <cell r="G180">
            <v>122866000</v>
          </cell>
          <cell r="H180">
            <v>124839594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F181">
            <v>0</v>
          </cell>
          <cell r="G181">
            <v>16536330</v>
          </cell>
          <cell r="H181">
            <v>17093046</v>
          </cell>
          <cell r="I181">
            <v>17790538</v>
          </cell>
          <cell r="J181">
            <v>18529046</v>
          </cell>
          <cell r="K181">
            <v>8053870</v>
          </cell>
          <cell r="L181">
            <v>8053870</v>
          </cell>
          <cell r="M181">
            <v>8466275</v>
          </cell>
          <cell r="N181">
            <v>8466275</v>
          </cell>
        </row>
        <row r="182">
          <cell r="F182">
            <v>0</v>
          </cell>
          <cell r="G182">
            <v>129654975</v>
          </cell>
          <cell r="H182">
            <v>134019969</v>
          </cell>
          <cell r="I182">
            <v>139488740</v>
          </cell>
          <cell r="J182">
            <v>145279091</v>
          </cell>
          <cell r="K182">
            <v>63147285</v>
          </cell>
          <cell r="L182">
            <v>63147284</v>
          </cell>
          <cell r="M182">
            <v>66380788</v>
          </cell>
          <cell r="N182">
            <v>66380788</v>
          </cell>
        </row>
        <row r="183">
          <cell r="F183">
            <v>0</v>
          </cell>
          <cell r="G183">
            <v>48185152</v>
          </cell>
          <cell r="H183">
            <v>49807364</v>
          </cell>
          <cell r="I183">
            <v>51839786</v>
          </cell>
          <cell r="J183">
            <v>53991719</v>
          </cell>
          <cell r="K183">
            <v>23468143</v>
          </cell>
          <cell r="L183">
            <v>23468143</v>
          </cell>
          <cell r="M183">
            <v>24669846</v>
          </cell>
          <cell r="N183">
            <v>24669847</v>
          </cell>
        </row>
        <row r="184">
          <cell r="F184">
            <v>0</v>
          </cell>
          <cell r="G184">
            <v>194376457</v>
          </cell>
          <cell r="H184">
            <v>200920378</v>
          </cell>
          <cell r="I184">
            <v>209119065</v>
          </cell>
          <cell r="J184">
            <v>217799857</v>
          </cell>
          <cell r="K184">
            <v>94669298</v>
          </cell>
          <cell r="L184">
            <v>94669297</v>
          </cell>
          <cell r="M184">
            <v>99516909</v>
          </cell>
          <cell r="N184">
            <v>99516909</v>
          </cell>
        </row>
        <row r="186">
          <cell r="F186">
            <v>0</v>
          </cell>
          <cell r="G186">
            <v>41051397</v>
          </cell>
          <cell r="H186">
            <v>42434913</v>
          </cell>
          <cell r="I186">
            <v>44169190</v>
          </cell>
          <cell r="J186">
            <v>46004211</v>
          </cell>
          <cell r="K186">
            <v>19997471</v>
          </cell>
          <cell r="L186">
            <v>19997471</v>
          </cell>
          <cell r="M186">
            <v>21020831</v>
          </cell>
          <cell r="N186">
            <v>21020831</v>
          </cell>
        </row>
        <row r="187">
          <cell r="F187">
            <v>0</v>
          </cell>
          <cell r="G187">
            <v>8290262</v>
          </cell>
          <cell r="H187">
            <v>8569363</v>
          </cell>
          <cell r="I187">
            <v>8919042</v>
          </cell>
          <cell r="J187">
            <v>9289282</v>
          </cell>
          <cell r="K187">
            <v>4037697</v>
          </cell>
          <cell r="L187">
            <v>4037698</v>
          </cell>
          <cell r="M187">
            <v>4244450</v>
          </cell>
          <cell r="N187">
            <v>4244450</v>
          </cell>
        </row>
        <row r="190">
          <cell r="F190">
            <v>0</v>
          </cell>
          <cell r="G190">
            <v>13574230</v>
          </cell>
          <cell r="H190">
            <v>14031357</v>
          </cell>
          <cell r="I190">
            <v>14603933</v>
          </cell>
          <cell r="J190">
            <v>15210384</v>
          </cell>
          <cell r="K190">
            <v>6611574</v>
          </cell>
          <cell r="L190">
            <v>6611574</v>
          </cell>
          <cell r="M190">
            <v>6950466</v>
          </cell>
          <cell r="N190">
            <v>6950465</v>
          </cell>
        </row>
        <row r="191">
          <cell r="F191">
            <v>0</v>
          </cell>
          <cell r="G191">
            <v>1373421</v>
          </cell>
          <cell r="H191">
            <v>1395483</v>
          </cell>
          <cell r="I191">
            <v>1417986</v>
          </cell>
          <cell r="J191">
            <v>1440939</v>
          </cell>
          <cell r="K191">
            <v>596996</v>
          </cell>
          <cell r="L191">
            <v>596996</v>
          </cell>
          <cell r="M191">
            <v>608936</v>
          </cell>
          <cell r="N191">
            <v>608936</v>
          </cell>
        </row>
        <row r="192">
          <cell r="F192">
            <v>0</v>
          </cell>
          <cell r="G192">
            <v>5119416</v>
          </cell>
          <cell r="H192">
            <v>5201650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4">
          <cell r="S14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O89"/>
  <sheetViews>
    <sheetView zoomScaleNormal="100" workbookViewId="0">
      <selection activeCell="A3" sqref="A1:B3"/>
    </sheetView>
  </sheetViews>
  <sheetFormatPr defaultRowHeight="13" x14ac:dyDescent="0.35"/>
  <cols>
    <col min="1" max="1" width="39.81640625" style="15" customWidth="1"/>
    <col min="2" max="2" width="19.1796875" style="18" customWidth="1"/>
    <col min="3" max="3" width="11" style="18" customWidth="1"/>
    <col min="4" max="96" width="15.6328125" style="14" customWidth="1"/>
    <col min="97" max="97" width="8.7265625" style="15"/>
    <col min="98" max="99" width="16.453125" style="15" bestFit="1" customWidth="1"/>
    <col min="100" max="100" width="16.1796875" style="15" bestFit="1" customWidth="1"/>
    <col min="101" max="101" width="15.453125" style="15" bestFit="1" customWidth="1"/>
    <col min="102" max="102" width="16.453125" style="15" bestFit="1" customWidth="1"/>
    <col min="103" max="103" width="17.54296875" style="15" bestFit="1" customWidth="1"/>
    <col min="104" max="106" width="16.453125" style="15" bestFit="1" customWidth="1"/>
    <col min="107" max="107" width="15.453125" style="15" bestFit="1" customWidth="1"/>
    <col min="108" max="108" width="16.453125" style="15" bestFit="1" customWidth="1"/>
    <col min="109" max="109" width="17.54296875" style="15" bestFit="1" customWidth="1"/>
    <col min="110" max="111" width="16.453125" style="15" bestFit="1" customWidth="1"/>
    <col min="112" max="112" width="16.1796875" style="15" bestFit="1" customWidth="1"/>
    <col min="113" max="113" width="15.453125" style="15" bestFit="1" customWidth="1"/>
    <col min="114" max="114" width="16.453125" style="15" bestFit="1" customWidth="1"/>
    <col min="115" max="115" width="17.54296875" style="15" bestFit="1" customWidth="1"/>
    <col min="116" max="118" width="16.453125" style="15" bestFit="1" customWidth="1"/>
    <col min="119" max="119" width="15.453125" style="15" bestFit="1" customWidth="1"/>
    <col min="120" max="120" width="16.453125" style="15" bestFit="1" customWidth="1"/>
    <col min="121" max="121" width="17.54296875" style="15" bestFit="1" customWidth="1"/>
    <col min="122" max="123" width="16.453125" style="15" bestFit="1" customWidth="1"/>
    <col min="124" max="124" width="16.1796875" style="15" bestFit="1" customWidth="1"/>
    <col min="125" max="125" width="15.453125" style="15" bestFit="1" customWidth="1"/>
    <col min="126" max="126" width="16.453125" style="15" bestFit="1" customWidth="1"/>
    <col min="127" max="127" width="17.54296875" style="15" bestFit="1" customWidth="1"/>
    <col min="128" max="130" width="16.453125" style="15" bestFit="1" customWidth="1"/>
    <col min="131" max="131" width="15.453125" style="15" bestFit="1" customWidth="1"/>
    <col min="132" max="132" width="16.453125" style="15" bestFit="1" customWidth="1"/>
    <col min="133" max="133" width="17.54296875" style="15" bestFit="1" customWidth="1"/>
    <col min="134" max="135" width="16.453125" style="15" bestFit="1" customWidth="1"/>
    <col min="136" max="136" width="16.1796875" style="15" bestFit="1" customWidth="1"/>
    <col min="137" max="137" width="15.453125" style="15" bestFit="1" customWidth="1"/>
    <col min="138" max="138" width="16.453125" style="15" bestFit="1" customWidth="1"/>
    <col min="139" max="139" width="17.54296875" style="15" bestFit="1" customWidth="1"/>
    <col min="140" max="142" width="16.453125" style="15" bestFit="1" customWidth="1"/>
    <col min="143" max="143" width="15.453125" style="15" bestFit="1" customWidth="1"/>
    <col min="144" max="144" width="16.453125" style="15" bestFit="1" customWidth="1"/>
    <col min="145" max="145" width="17.54296875" style="15" bestFit="1" customWidth="1"/>
    <col min="146" max="16384" width="8.7265625" style="15"/>
  </cols>
  <sheetData>
    <row r="1" spans="1:145" x14ac:dyDescent="0.35">
      <c r="A1" s="1" t="s">
        <v>67</v>
      </c>
      <c r="B1" s="2" t="s">
        <v>72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45" x14ac:dyDescent="0.35">
      <c r="A2" s="1" t="s">
        <v>68</v>
      </c>
      <c r="B2" s="78" t="s">
        <v>190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145" x14ac:dyDescent="0.35">
      <c r="A3" s="1" t="s">
        <v>69</v>
      </c>
      <c r="B3" s="5" t="s">
        <v>185</v>
      </c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145" x14ac:dyDescent="0.35">
      <c r="A4" s="1"/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145" x14ac:dyDescent="0.35">
      <c r="A5" s="7" t="s">
        <v>70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CR5" s="13" t="s">
        <v>71</v>
      </c>
      <c r="EO5" s="14" t="s">
        <v>163</v>
      </c>
    </row>
    <row r="6" spans="1:145" x14ac:dyDescent="0.35">
      <c r="A6" s="80" t="s">
        <v>157</v>
      </c>
      <c r="B6" s="80" t="s">
        <v>158</v>
      </c>
      <c r="C6" s="80" t="s">
        <v>159</v>
      </c>
      <c r="D6" s="81" t="s">
        <v>29</v>
      </c>
      <c r="E6" s="81"/>
      <c r="F6" s="81"/>
      <c r="G6" s="81"/>
      <c r="H6" s="81"/>
      <c r="I6" s="81"/>
      <c r="J6" s="81"/>
      <c r="K6" s="81"/>
      <c r="L6" s="81"/>
      <c r="M6" s="81" t="s">
        <v>173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 t="s">
        <v>172</v>
      </c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 t="s">
        <v>171</v>
      </c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 t="s">
        <v>97</v>
      </c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T6" s="82" t="s">
        <v>174</v>
      </c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 t="s">
        <v>175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 t="s">
        <v>171</v>
      </c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 t="s">
        <v>176</v>
      </c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</row>
    <row r="7" spans="1:145" ht="45" customHeight="1" x14ac:dyDescent="0.35">
      <c r="A7" s="80"/>
      <c r="B7" s="80"/>
      <c r="C7" s="80"/>
      <c r="D7" s="80" t="s">
        <v>167</v>
      </c>
      <c r="E7" s="80" t="s">
        <v>168</v>
      </c>
      <c r="F7" s="80" t="s">
        <v>30</v>
      </c>
      <c r="G7" s="80" t="s">
        <v>31</v>
      </c>
      <c r="H7" s="80" t="s">
        <v>32</v>
      </c>
      <c r="I7" s="80" t="s">
        <v>33</v>
      </c>
      <c r="J7" s="80" t="s">
        <v>169</v>
      </c>
      <c r="K7" s="80" t="s">
        <v>35</v>
      </c>
      <c r="L7" s="80" t="s">
        <v>36</v>
      </c>
      <c r="M7" s="81" t="s">
        <v>44</v>
      </c>
      <c r="N7" s="81"/>
      <c r="O7" s="81"/>
      <c r="P7" s="81" t="s">
        <v>31</v>
      </c>
      <c r="Q7" s="81"/>
      <c r="R7" s="81"/>
      <c r="S7" s="81" t="s">
        <v>32</v>
      </c>
      <c r="T7" s="81"/>
      <c r="U7" s="81"/>
      <c r="V7" s="81" t="s">
        <v>33</v>
      </c>
      <c r="W7" s="81"/>
      <c r="X7" s="81"/>
      <c r="Y7" s="81" t="s">
        <v>169</v>
      </c>
      <c r="Z7" s="81"/>
      <c r="AA7" s="81"/>
      <c r="AB7" s="81" t="s">
        <v>170</v>
      </c>
      <c r="AC7" s="81"/>
      <c r="AD7" s="81"/>
      <c r="AE7" s="81" t="s">
        <v>47</v>
      </c>
      <c r="AF7" s="81"/>
      <c r="AG7" s="80" t="s">
        <v>36</v>
      </c>
      <c r="AH7" s="81" t="s">
        <v>44</v>
      </c>
      <c r="AI7" s="81"/>
      <c r="AJ7" s="81"/>
      <c r="AK7" s="81" t="s">
        <v>31</v>
      </c>
      <c r="AL7" s="81"/>
      <c r="AM7" s="81"/>
      <c r="AN7" s="81" t="s">
        <v>32</v>
      </c>
      <c r="AO7" s="81"/>
      <c r="AP7" s="81"/>
      <c r="AQ7" s="81" t="s">
        <v>33</v>
      </c>
      <c r="AR7" s="81"/>
      <c r="AS7" s="81"/>
      <c r="AT7" s="81" t="s">
        <v>169</v>
      </c>
      <c r="AU7" s="81"/>
      <c r="AV7" s="81"/>
      <c r="AW7" s="81" t="s">
        <v>170</v>
      </c>
      <c r="AX7" s="81"/>
      <c r="AY7" s="81"/>
      <c r="AZ7" s="81" t="s">
        <v>47</v>
      </c>
      <c r="BA7" s="81"/>
      <c r="BB7" s="80" t="s">
        <v>36</v>
      </c>
      <c r="BC7" s="81" t="s">
        <v>44</v>
      </c>
      <c r="BD7" s="81"/>
      <c r="BE7" s="81"/>
      <c r="BF7" s="81" t="s">
        <v>31</v>
      </c>
      <c r="BG7" s="81"/>
      <c r="BH7" s="81"/>
      <c r="BI7" s="81" t="s">
        <v>32</v>
      </c>
      <c r="BJ7" s="81"/>
      <c r="BK7" s="81"/>
      <c r="BL7" s="81" t="s">
        <v>33</v>
      </c>
      <c r="BM7" s="81"/>
      <c r="BN7" s="81"/>
      <c r="BO7" s="81" t="s">
        <v>169</v>
      </c>
      <c r="BP7" s="81"/>
      <c r="BQ7" s="81"/>
      <c r="BR7" s="81" t="s">
        <v>170</v>
      </c>
      <c r="BS7" s="81"/>
      <c r="BT7" s="81"/>
      <c r="BU7" s="81" t="s">
        <v>47</v>
      </c>
      <c r="BV7" s="81"/>
      <c r="BW7" s="80" t="s">
        <v>36</v>
      </c>
      <c r="BX7" s="81" t="s">
        <v>44</v>
      </c>
      <c r="BY7" s="81"/>
      <c r="BZ7" s="81"/>
      <c r="CA7" s="81" t="s">
        <v>31</v>
      </c>
      <c r="CB7" s="81"/>
      <c r="CC7" s="81"/>
      <c r="CD7" s="81" t="s">
        <v>32</v>
      </c>
      <c r="CE7" s="81"/>
      <c r="CF7" s="81"/>
      <c r="CG7" s="81" t="s">
        <v>33</v>
      </c>
      <c r="CH7" s="81"/>
      <c r="CI7" s="81"/>
      <c r="CJ7" s="81" t="s">
        <v>169</v>
      </c>
      <c r="CK7" s="81"/>
      <c r="CL7" s="81"/>
      <c r="CM7" s="81" t="s">
        <v>170</v>
      </c>
      <c r="CN7" s="81"/>
      <c r="CO7" s="81"/>
      <c r="CP7" s="81" t="s">
        <v>47</v>
      </c>
      <c r="CQ7" s="81"/>
      <c r="CR7" s="80" t="s">
        <v>36</v>
      </c>
      <c r="CT7" s="79" t="s">
        <v>160</v>
      </c>
      <c r="CU7" s="79"/>
      <c r="CV7" s="79"/>
      <c r="CW7" s="79"/>
      <c r="CX7" s="79"/>
      <c r="CY7" s="79"/>
      <c r="CZ7" s="79" t="s">
        <v>48</v>
      </c>
      <c r="DA7" s="79"/>
      <c r="DB7" s="79"/>
      <c r="DC7" s="79"/>
      <c r="DD7" s="79"/>
      <c r="DE7" s="79"/>
      <c r="DF7" s="79" t="s">
        <v>160</v>
      </c>
      <c r="DG7" s="79"/>
      <c r="DH7" s="79"/>
      <c r="DI7" s="79"/>
      <c r="DJ7" s="79"/>
      <c r="DK7" s="79"/>
      <c r="DL7" s="79" t="s">
        <v>48</v>
      </c>
      <c r="DM7" s="79"/>
      <c r="DN7" s="79"/>
      <c r="DO7" s="79"/>
      <c r="DP7" s="79"/>
      <c r="DQ7" s="79"/>
      <c r="DR7" s="79" t="s">
        <v>160</v>
      </c>
      <c r="DS7" s="79"/>
      <c r="DT7" s="79"/>
      <c r="DU7" s="79"/>
      <c r="DV7" s="79"/>
      <c r="DW7" s="79"/>
      <c r="DX7" s="79" t="s">
        <v>48</v>
      </c>
      <c r="DY7" s="79"/>
      <c r="DZ7" s="79"/>
      <c r="EA7" s="79"/>
      <c r="EB7" s="79"/>
      <c r="EC7" s="79"/>
      <c r="ED7" s="79" t="s">
        <v>160</v>
      </c>
      <c r="EE7" s="79"/>
      <c r="EF7" s="79"/>
      <c r="EG7" s="79"/>
      <c r="EH7" s="79"/>
      <c r="EI7" s="79"/>
      <c r="EJ7" s="79" t="s">
        <v>48</v>
      </c>
      <c r="EK7" s="79"/>
      <c r="EL7" s="79"/>
      <c r="EM7" s="79"/>
      <c r="EN7" s="79"/>
      <c r="EO7" s="79"/>
    </row>
    <row r="8" spans="1:145" ht="27.5" x14ac:dyDescent="0.3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19" t="s">
        <v>47</v>
      </c>
      <c r="N8" s="19" t="s">
        <v>161</v>
      </c>
      <c r="O8" s="19" t="s">
        <v>48</v>
      </c>
      <c r="P8" s="19" t="s">
        <v>47</v>
      </c>
      <c r="Q8" s="19" t="s">
        <v>161</v>
      </c>
      <c r="R8" s="19" t="s">
        <v>48</v>
      </c>
      <c r="S8" s="19" t="s">
        <v>47</v>
      </c>
      <c r="T8" s="19" t="s">
        <v>161</v>
      </c>
      <c r="U8" s="19" t="s">
        <v>48</v>
      </c>
      <c r="V8" s="19" t="s">
        <v>47</v>
      </c>
      <c r="W8" s="19" t="s">
        <v>161</v>
      </c>
      <c r="X8" s="19" t="s">
        <v>48</v>
      </c>
      <c r="Y8" s="19" t="s">
        <v>47</v>
      </c>
      <c r="Z8" s="19" t="s">
        <v>161</v>
      </c>
      <c r="AA8" s="19" t="s">
        <v>48</v>
      </c>
      <c r="AB8" s="19" t="s">
        <v>47</v>
      </c>
      <c r="AC8" s="19" t="s">
        <v>161</v>
      </c>
      <c r="AD8" s="19" t="s">
        <v>48</v>
      </c>
      <c r="AE8" s="19" t="s">
        <v>161</v>
      </c>
      <c r="AF8" s="19" t="s">
        <v>48</v>
      </c>
      <c r="AG8" s="80"/>
      <c r="AH8" s="19" t="s">
        <v>47</v>
      </c>
      <c r="AI8" s="19" t="s">
        <v>161</v>
      </c>
      <c r="AJ8" s="19" t="s">
        <v>48</v>
      </c>
      <c r="AK8" s="19" t="s">
        <v>47</v>
      </c>
      <c r="AL8" s="19" t="s">
        <v>161</v>
      </c>
      <c r="AM8" s="19" t="s">
        <v>48</v>
      </c>
      <c r="AN8" s="19" t="s">
        <v>47</v>
      </c>
      <c r="AO8" s="19" t="s">
        <v>161</v>
      </c>
      <c r="AP8" s="19" t="s">
        <v>48</v>
      </c>
      <c r="AQ8" s="19" t="s">
        <v>47</v>
      </c>
      <c r="AR8" s="19" t="s">
        <v>161</v>
      </c>
      <c r="AS8" s="19" t="s">
        <v>48</v>
      </c>
      <c r="AT8" s="19" t="s">
        <v>47</v>
      </c>
      <c r="AU8" s="19" t="s">
        <v>161</v>
      </c>
      <c r="AV8" s="19" t="s">
        <v>48</v>
      </c>
      <c r="AW8" s="19" t="s">
        <v>47</v>
      </c>
      <c r="AX8" s="19" t="s">
        <v>161</v>
      </c>
      <c r="AY8" s="19" t="s">
        <v>48</v>
      </c>
      <c r="AZ8" s="19" t="s">
        <v>161</v>
      </c>
      <c r="BA8" s="19" t="s">
        <v>48</v>
      </c>
      <c r="BB8" s="80"/>
      <c r="BC8" s="19" t="s">
        <v>47</v>
      </c>
      <c r="BD8" s="19" t="s">
        <v>161</v>
      </c>
      <c r="BE8" s="19" t="s">
        <v>48</v>
      </c>
      <c r="BF8" s="19" t="s">
        <v>47</v>
      </c>
      <c r="BG8" s="19" t="s">
        <v>161</v>
      </c>
      <c r="BH8" s="19" t="s">
        <v>48</v>
      </c>
      <c r="BI8" s="19" t="s">
        <v>47</v>
      </c>
      <c r="BJ8" s="19" t="s">
        <v>161</v>
      </c>
      <c r="BK8" s="19" t="s">
        <v>48</v>
      </c>
      <c r="BL8" s="19" t="s">
        <v>47</v>
      </c>
      <c r="BM8" s="19" t="s">
        <v>161</v>
      </c>
      <c r="BN8" s="19" t="s">
        <v>48</v>
      </c>
      <c r="BO8" s="19" t="s">
        <v>47</v>
      </c>
      <c r="BP8" s="19" t="s">
        <v>161</v>
      </c>
      <c r="BQ8" s="19" t="s">
        <v>48</v>
      </c>
      <c r="BR8" s="19" t="s">
        <v>47</v>
      </c>
      <c r="BS8" s="19" t="s">
        <v>161</v>
      </c>
      <c r="BT8" s="19" t="s">
        <v>48</v>
      </c>
      <c r="BU8" s="19" t="s">
        <v>161</v>
      </c>
      <c r="BV8" s="19" t="s">
        <v>48</v>
      </c>
      <c r="BW8" s="80"/>
      <c r="BX8" s="19" t="s">
        <v>47</v>
      </c>
      <c r="BY8" s="19" t="s">
        <v>161</v>
      </c>
      <c r="BZ8" s="19" t="s">
        <v>48</v>
      </c>
      <c r="CA8" s="19" t="s">
        <v>47</v>
      </c>
      <c r="CB8" s="19" t="s">
        <v>161</v>
      </c>
      <c r="CC8" s="19" t="s">
        <v>48</v>
      </c>
      <c r="CD8" s="19" t="s">
        <v>47</v>
      </c>
      <c r="CE8" s="19" t="s">
        <v>161</v>
      </c>
      <c r="CF8" s="19" t="s">
        <v>48</v>
      </c>
      <c r="CG8" s="19" t="s">
        <v>47</v>
      </c>
      <c r="CH8" s="19" t="s">
        <v>161</v>
      </c>
      <c r="CI8" s="19" t="s">
        <v>48</v>
      </c>
      <c r="CJ8" s="19" t="s">
        <v>47</v>
      </c>
      <c r="CK8" s="19" t="s">
        <v>161</v>
      </c>
      <c r="CL8" s="19" t="s">
        <v>48</v>
      </c>
      <c r="CM8" s="19" t="s">
        <v>47</v>
      </c>
      <c r="CN8" s="19" t="s">
        <v>161</v>
      </c>
      <c r="CO8" s="19" t="s">
        <v>48</v>
      </c>
      <c r="CP8" s="19" t="s">
        <v>161</v>
      </c>
      <c r="CQ8" s="19" t="s">
        <v>48</v>
      </c>
      <c r="CR8" s="80"/>
      <c r="CT8" s="8" t="s">
        <v>44</v>
      </c>
      <c r="CU8" s="8" t="s">
        <v>31</v>
      </c>
      <c r="CV8" s="8" t="s">
        <v>45</v>
      </c>
      <c r="CW8" s="8" t="s">
        <v>34</v>
      </c>
      <c r="CX8" s="8" t="s">
        <v>46</v>
      </c>
      <c r="CY8" s="8" t="s">
        <v>73</v>
      </c>
      <c r="CZ8" s="8" t="s">
        <v>44</v>
      </c>
      <c r="DA8" s="8" t="s">
        <v>31</v>
      </c>
      <c r="DB8" s="8" t="s">
        <v>45</v>
      </c>
      <c r="DC8" s="8" t="s">
        <v>34</v>
      </c>
      <c r="DD8" s="8" t="s">
        <v>46</v>
      </c>
      <c r="DE8" s="8" t="s">
        <v>73</v>
      </c>
      <c r="DF8" s="8" t="s">
        <v>44</v>
      </c>
      <c r="DG8" s="8" t="s">
        <v>31</v>
      </c>
      <c r="DH8" s="8" t="s">
        <v>45</v>
      </c>
      <c r="DI8" s="8" t="s">
        <v>34</v>
      </c>
      <c r="DJ8" s="8" t="s">
        <v>46</v>
      </c>
      <c r="DK8" s="8" t="s">
        <v>73</v>
      </c>
      <c r="DL8" s="8" t="s">
        <v>44</v>
      </c>
      <c r="DM8" s="8" t="s">
        <v>31</v>
      </c>
      <c r="DN8" s="8" t="s">
        <v>45</v>
      </c>
      <c r="DO8" s="8" t="s">
        <v>34</v>
      </c>
      <c r="DP8" s="8" t="s">
        <v>46</v>
      </c>
      <c r="DQ8" s="8" t="s">
        <v>73</v>
      </c>
      <c r="DR8" s="8" t="s">
        <v>44</v>
      </c>
      <c r="DS8" s="8" t="s">
        <v>31</v>
      </c>
      <c r="DT8" s="8" t="s">
        <v>45</v>
      </c>
      <c r="DU8" s="8" t="s">
        <v>34</v>
      </c>
      <c r="DV8" s="8" t="s">
        <v>46</v>
      </c>
      <c r="DW8" s="8" t="s">
        <v>73</v>
      </c>
      <c r="DX8" s="8" t="s">
        <v>44</v>
      </c>
      <c r="DY8" s="8" t="s">
        <v>31</v>
      </c>
      <c r="DZ8" s="8" t="s">
        <v>45</v>
      </c>
      <c r="EA8" s="8" t="s">
        <v>34</v>
      </c>
      <c r="EB8" s="8" t="s">
        <v>46</v>
      </c>
      <c r="EC8" s="8" t="s">
        <v>73</v>
      </c>
      <c r="ED8" s="8" t="s">
        <v>44</v>
      </c>
      <c r="EE8" s="8" t="s">
        <v>31</v>
      </c>
      <c r="EF8" s="8" t="s">
        <v>45</v>
      </c>
      <c r="EG8" s="8" t="s">
        <v>34</v>
      </c>
      <c r="EH8" s="8" t="s">
        <v>46</v>
      </c>
      <c r="EI8" s="8" t="s">
        <v>73</v>
      </c>
      <c r="EJ8" s="8" t="s">
        <v>44</v>
      </c>
      <c r="EK8" s="8" t="s">
        <v>31</v>
      </c>
      <c r="EL8" s="8" t="s">
        <v>45</v>
      </c>
      <c r="EM8" s="8" t="s">
        <v>34</v>
      </c>
      <c r="EN8" s="8" t="s">
        <v>46</v>
      </c>
      <c r="EO8" s="8" t="s">
        <v>73</v>
      </c>
    </row>
    <row r="9" spans="1:145" ht="27.5" x14ac:dyDescent="0.35">
      <c r="A9" s="80"/>
      <c r="B9" s="80"/>
      <c r="C9" s="80"/>
      <c r="D9" s="19" t="s">
        <v>37</v>
      </c>
      <c r="E9" s="19" t="s">
        <v>38</v>
      </c>
      <c r="F9" s="19" t="s">
        <v>162</v>
      </c>
      <c r="G9" s="19" t="s">
        <v>39</v>
      </c>
      <c r="H9" s="19" t="s">
        <v>40</v>
      </c>
      <c r="I9" s="19" t="s">
        <v>41</v>
      </c>
      <c r="J9" s="19" t="s">
        <v>42</v>
      </c>
      <c r="K9" s="19" t="s">
        <v>43</v>
      </c>
      <c r="L9" s="19">
        <v>9</v>
      </c>
      <c r="M9" s="20" t="s">
        <v>49</v>
      </c>
      <c r="N9" s="19">
        <v>11</v>
      </c>
      <c r="O9" s="20">
        <v>12</v>
      </c>
      <c r="P9" s="20" t="s">
        <v>50</v>
      </c>
      <c r="Q9" s="19" t="s">
        <v>51</v>
      </c>
      <c r="R9" s="20" t="s">
        <v>52</v>
      </c>
      <c r="S9" s="20" t="s">
        <v>53</v>
      </c>
      <c r="T9" s="19" t="s">
        <v>186</v>
      </c>
      <c r="U9" s="20" t="s">
        <v>54</v>
      </c>
      <c r="V9" s="20" t="s">
        <v>55</v>
      </c>
      <c r="W9" s="19">
        <v>20</v>
      </c>
      <c r="X9" s="20">
        <v>21</v>
      </c>
      <c r="Y9" s="20" t="s">
        <v>56</v>
      </c>
      <c r="Z9" s="19">
        <v>23</v>
      </c>
      <c r="AA9" s="20">
        <v>24</v>
      </c>
      <c r="AB9" s="19" t="s">
        <v>57</v>
      </c>
      <c r="AC9" s="20">
        <v>27</v>
      </c>
      <c r="AD9" s="20">
        <v>28</v>
      </c>
      <c r="AE9" s="20" t="s">
        <v>58</v>
      </c>
      <c r="AF9" s="20" t="s">
        <v>59</v>
      </c>
      <c r="AG9" s="19">
        <v>31</v>
      </c>
      <c r="AH9" s="20" t="s">
        <v>49</v>
      </c>
      <c r="AI9" s="19">
        <v>11</v>
      </c>
      <c r="AJ9" s="20">
        <v>12</v>
      </c>
      <c r="AK9" s="20" t="s">
        <v>50</v>
      </c>
      <c r="AL9" s="19" t="s">
        <v>51</v>
      </c>
      <c r="AM9" s="20" t="s">
        <v>52</v>
      </c>
      <c r="AN9" s="20" t="s">
        <v>53</v>
      </c>
      <c r="AO9" s="19" t="s">
        <v>186</v>
      </c>
      <c r="AP9" s="20" t="s">
        <v>54</v>
      </c>
      <c r="AQ9" s="20" t="s">
        <v>55</v>
      </c>
      <c r="AR9" s="19">
        <v>20</v>
      </c>
      <c r="AS9" s="20">
        <v>21</v>
      </c>
      <c r="AT9" s="20" t="s">
        <v>56</v>
      </c>
      <c r="AU9" s="19">
        <v>23</v>
      </c>
      <c r="AV9" s="20">
        <v>24</v>
      </c>
      <c r="AW9" s="19" t="s">
        <v>57</v>
      </c>
      <c r="AX9" s="20">
        <v>27</v>
      </c>
      <c r="AY9" s="20">
        <v>28</v>
      </c>
      <c r="AZ9" s="20" t="s">
        <v>58</v>
      </c>
      <c r="BA9" s="20" t="s">
        <v>59</v>
      </c>
      <c r="BB9" s="19">
        <v>31</v>
      </c>
      <c r="BC9" s="20" t="s">
        <v>49</v>
      </c>
      <c r="BD9" s="19">
        <v>11</v>
      </c>
      <c r="BE9" s="20">
        <v>12</v>
      </c>
      <c r="BF9" s="20" t="s">
        <v>50</v>
      </c>
      <c r="BG9" s="19" t="s">
        <v>51</v>
      </c>
      <c r="BH9" s="20" t="s">
        <v>52</v>
      </c>
      <c r="BI9" s="20" t="s">
        <v>53</v>
      </c>
      <c r="BJ9" s="19" t="s">
        <v>186</v>
      </c>
      <c r="BK9" s="20" t="s">
        <v>54</v>
      </c>
      <c r="BL9" s="20" t="s">
        <v>55</v>
      </c>
      <c r="BM9" s="19">
        <v>20</v>
      </c>
      <c r="BN9" s="20">
        <v>21</v>
      </c>
      <c r="BO9" s="20" t="s">
        <v>56</v>
      </c>
      <c r="BP9" s="19">
        <v>23</v>
      </c>
      <c r="BQ9" s="20">
        <v>24</v>
      </c>
      <c r="BR9" s="19" t="s">
        <v>57</v>
      </c>
      <c r="BS9" s="20">
        <v>27</v>
      </c>
      <c r="BT9" s="20">
        <v>28</v>
      </c>
      <c r="BU9" s="20" t="s">
        <v>58</v>
      </c>
      <c r="BV9" s="20" t="s">
        <v>59</v>
      </c>
      <c r="BW9" s="19">
        <v>31</v>
      </c>
      <c r="BX9" s="20" t="s">
        <v>49</v>
      </c>
      <c r="BY9" s="19">
        <v>11</v>
      </c>
      <c r="BZ9" s="20">
        <v>12</v>
      </c>
      <c r="CA9" s="20" t="s">
        <v>50</v>
      </c>
      <c r="CB9" s="19" t="s">
        <v>51</v>
      </c>
      <c r="CC9" s="20" t="s">
        <v>52</v>
      </c>
      <c r="CD9" s="20" t="s">
        <v>53</v>
      </c>
      <c r="CE9" s="19" t="s">
        <v>186</v>
      </c>
      <c r="CF9" s="20" t="s">
        <v>54</v>
      </c>
      <c r="CG9" s="20" t="s">
        <v>55</v>
      </c>
      <c r="CH9" s="19">
        <v>20</v>
      </c>
      <c r="CI9" s="20">
        <v>21</v>
      </c>
      <c r="CJ9" s="20" t="s">
        <v>56</v>
      </c>
      <c r="CK9" s="19">
        <v>23</v>
      </c>
      <c r="CL9" s="20">
        <v>24</v>
      </c>
      <c r="CM9" s="19" t="s">
        <v>57</v>
      </c>
      <c r="CN9" s="20">
        <v>27</v>
      </c>
      <c r="CO9" s="20">
        <v>28</v>
      </c>
      <c r="CP9" s="20" t="s">
        <v>58</v>
      </c>
      <c r="CQ9" s="20" t="s">
        <v>59</v>
      </c>
      <c r="CR9" s="19">
        <v>31</v>
      </c>
      <c r="CT9" s="8" t="s">
        <v>74</v>
      </c>
      <c r="CU9" s="8" t="s">
        <v>75</v>
      </c>
      <c r="CV9" s="8" t="s">
        <v>76</v>
      </c>
      <c r="CW9" s="8" t="s">
        <v>77</v>
      </c>
      <c r="CX9" s="8" t="s">
        <v>78</v>
      </c>
      <c r="CY9" s="8" t="s">
        <v>79</v>
      </c>
      <c r="CZ9" s="8" t="s">
        <v>80</v>
      </c>
      <c r="DA9" s="8" t="s">
        <v>81</v>
      </c>
      <c r="DB9" s="8" t="s">
        <v>82</v>
      </c>
      <c r="DC9" s="8" t="s">
        <v>83</v>
      </c>
      <c r="DD9" s="8" t="s">
        <v>84</v>
      </c>
      <c r="DE9" s="8" t="s">
        <v>85</v>
      </c>
      <c r="DF9" s="8" t="s">
        <v>74</v>
      </c>
      <c r="DG9" s="8" t="s">
        <v>75</v>
      </c>
      <c r="DH9" s="8" t="s">
        <v>76</v>
      </c>
      <c r="DI9" s="8" t="s">
        <v>77</v>
      </c>
      <c r="DJ9" s="8" t="s">
        <v>78</v>
      </c>
      <c r="DK9" s="8" t="s">
        <v>79</v>
      </c>
      <c r="DL9" s="8" t="s">
        <v>80</v>
      </c>
      <c r="DM9" s="8" t="s">
        <v>81</v>
      </c>
      <c r="DN9" s="8" t="s">
        <v>82</v>
      </c>
      <c r="DO9" s="8" t="s">
        <v>83</v>
      </c>
      <c r="DP9" s="8" t="s">
        <v>84</v>
      </c>
      <c r="DQ9" s="8" t="s">
        <v>85</v>
      </c>
      <c r="DR9" s="8" t="s">
        <v>74</v>
      </c>
      <c r="DS9" s="8" t="s">
        <v>75</v>
      </c>
      <c r="DT9" s="8" t="s">
        <v>76</v>
      </c>
      <c r="DU9" s="8" t="s">
        <v>77</v>
      </c>
      <c r="DV9" s="8" t="s">
        <v>78</v>
      </c>
      <c r="DW9" s="8" t="s">
        <v>79</v>
      </c>
      <c r="DX9" s="8" t="s">
        <v>80</v>
      </c>
      <c r="DY9" s="8" t="s">
        <v>81</v>
      </c>
      <c r="DZ9" s="8" t="s">
        <v>82</v>
      </c>
      <c r="EA9" s="8" t="s">
        <v>83</v>
      </c>
      <c r="EB9" s="8" t="s">
        <v>84</v>
      </c>
      <c r="EC9" s="8" t="s">
        <v>85</v>
      </c>
      <c r="ED9" s="8" t="s">
        <v>74</v>
      </c>
      <c r="EE9" s="8" t="s">
        <v>75</v>
      </c>
      <c r="EF9" s="8" t="s">
        <v>76</v>
      </c>
      <c r="EG9" s="8" t="s">
        <v>77</v>
      </c>
      <c r="EH9" s="8" t="s">
        <v>78</v>
      </c>
      <c r="EI9" s="8" t="s">
        <v>79</v>
      </c>
      <c r="EJ9" s="8" t="s">
        <v>80</v>
      </c>
      <c r="EK9" s="8" t="s">
        <v>81</v>
      </c>
      <c r="EL9" s="8" t="s">
        <v>82</v>
      </c>
      <c r="EM9" s="8" t="s">
        <v>83</v>
      </c>
      <c r="EN9" s="8" t="s">
        <v>84</v>
      </c>
      <c r="EO9" s="8" t="s">
        <v>85</v>
      </c>
    </row>
    <row r="10" spans="1:145" ht="52" x14ac:dyDescent="0.35">
      <c r="A10" s="21" t="s">
        <v>60</v>
      </c>
      <c r="B10" s="22" t="s">
        <v>164</v>
      </c>
      <c r="C10" s="22"/>
      <c r="D10" s="23">
        <f t="shared" ref="D10:K10" si="0">D11+D16</f>
        <v>2525417847</v>
      </c>
      <c r="E10" s="23">
        <f t="shared" si="0"/>
        <v>2525417847</v>
      </c>
      <c r="F10" s="23">
        <f t="shared" si="0"/>
        <v>1890150000</v>
      </c>
      <c r="G10" s="23">
        <f t="shared" si="0"/>
        <v>635267847</v>
      </c>
      <c r="H10" s="23">
        <f t="shared" si="0"/>
        <v>483035022</v>
      </c>
      <c r="I10" s="23">
        <f t="shared" si="0"/>
        <v>448276113</v>
      </c>
      <c r="J10" s="23">
        <f t="shared" si="0"/>
        <v>34758909</v>
      </c>
      <c r="K10" s="23">
        <f t="shared" si="0"/>
        <v>152232825</v>
      </c>
      <c r="L10" s="23">
        <f t="shared" ref="L10:BW10" si="1">L11+L16</f>
        <v>0</v>
      </c>
      <c r="M10" s="23">
        <f t="shared" si="1"/>
        <v>1890150000</v>
      </c>
      <c r="N10" s="23">
        <f t="shared" si="1"/>
        <v>1714385276</v>
      </c>
      <c r="O10" s="23">
        <f t="shared" si="1"/>
        <v>175764724</v>
      </c>
      <c r="P10" s="23">
        <f t="shared" si="1"/>
        <v>635267847</v>
      </c>
      <c r="Q10" s="23">
        <f t="shared" si="1"/>
        <v>371620759</v>
      </c>
      <c r="R10" s="23">
        <f t="shared" si="1"/>
        <v>263647088</v>
      </c>
      <c r="S10" s="23">
        <f t="shared" si="1"/>
        <v>483035022</v>
      </c>
      <c r="T10" s="23">
        <f t="shared" si="1"/>
        <v>253150948</v>
      </c>
      <c r="U10" s="23">
        <f t="shared" si="1"/>
        <v>229884074</v>
      </c>
      <c r="V10" s="23">
        <f t="shared" si="1"/>
        <v>448276113</v>
      </c>
      <c r="W10" s="23">
        <f t="shared" si="1"/>
        <v>228172767</v>
      </c>
      <c r="X10" s="23">
        <f t="shared" si="1"/>
        <v>220103346</v>
      </c>
      <c r="Y10" s="23">
        <f t="shared" si="1"/>
        <v>34758909</v>
      </c>
      <c r="Z10" s="23">
        <f t="shared" si="1"/>
        <v>24978181</v>
      </c>
      <c r="AA10" s="23">
        <f t="shared" si="1"/>
        <v>9780728</v>
      </c>
      <c r="AB10" s="23">
        <f t="shared" si="1"/>
        <v>152232825</v>
      </c>
      <c r="AC10" s="23">
        <f t="shared" si="1"/>
        <v>118469811</v>
      </c>
      <c r="AD10" s="23">
        <f t="shared" si="1"/>
        <v>33763014</v>
      </c>
      <c r="AE10" s="23">
        <f t="shared" si="1"/>
        <v>2086006035</v>
      </c>
      <c r="AF10" s="23">
        <f t="shared" si="1"/>
        <v>439411812</v>
      </c>
      <c r="AG10" s="23">
        <f t="shared" si="1"/>
        <v>0</v>
      </c>
      <c r="AH10" s="23">
        <f t="shared" si="1"/>
        <v>0</v>
      </c>
      <c r="AI10" s="23">
        <f t="shared" si="1"/>
        <v>0</v>
      </c>
      <c r="AJ10" s="23">
        <f t="shared" si="1"/>
        <v>0</v>
      </c>
      <c r="AK10" s="23">
        <f t="shared" si="1"/>
        <v>0</v>
      </c>
      <c r="AL10" s="23">
        <f t="shared" si="1"/>
        <v>0</v>
      </c>
      <c r="AM10" s="23">
        <f t="shared" si="1"/>
        <v>0</v>
      </c>
      <c r="AN10" s="23">
        <f t="shared" si="1"/>
        <v>0</v>
      </c>
      <c r="AO10" s="23">
        <f t="shared" si="1"/>
        <v>0</v>
      </c>
      <c r="AP10" s="23">
        <f t="shared" si="1"/>
        <v>0</v>
      </c>
      <c r="AQ10" s="23">
        <f t="shared" si="1"/>
        <v>0</v>
      </c>
      <c r="AR10" s="23">
        <f t="shared" si="1"/>
        <v>0</v>
      </c>
      <c r="AS10" s="23">
        <f t="shared" si="1"/>
        <v>0</v>
      </c>
      <c r="AT10" s="23">
        <f t="shared" si="1"/>
        <v>0</v>
      </c>
      <c r="AU10" s="23">
        <f t="shared" si="1"/>
        <v>0</v>
      </c>
      <c r="AV10" s="23">
        <f t="shared" si="1"/>
        <v>0</v>
      </c>
      <c r="AW10" s="23">
        <f t="shared" si="1"/>
        <v>0</v>
      </c>
      <c r="AX10" s="23">
        <f t="shared" si="1"/>
        <v>0</v>
      </c>
      <c r="AY10" s="23">
        <f t="shared" si="1"/>
        <v>0</v>
      </c>
      <c r="AZ10" s="23">
        <f t="shared" si="1"/>
        <v>0</v>
      </c>
      <c r="BA10" s="23">
        <f t="shared" si="1"/>
        <v>0</v>
      </c>
      <c r="BB10" s="23">
        <f t="shared" si="1"/>
        <v>0</v>
      </c>
      <c r="BC10" s="23">
        <f t="shared" si="1"/>
        <v>0</v>
      </c>
      <c r="BD10" s="23">
        <f t="shared" si="1"/>
        <v>0</v>
      </c>
      <c r="BE10" s="23">
        <f t="shared" si="1"/>
        <v>0</v>
      </c>
      <c r="BF10" s="23">
        <f t="shared" si="1"/>
        <v>0</v>
      </c>
      <c r="BG10" s="23">
        <f t="shared" si="1"/>
        <v>0</v>
      </c>
      <c r="BH10" s="23">
        <f t="shared" si="1"/>
        <v>0</v>
      </c>
      <c r="BI10" s="23">
        <f t="shared" si="1"/>
        <v>0</v>
      </c>
      <c r="BJ10" s="23">
        <f t="shared" si="1"/>
        <v>0</v>
      </c>
      <c r="BK10" s="23">
        <f t="shared" si="1"/>
        <v>0</v>
      </c>
      <c r="BL10" s="23">
        <f t="shared" si="1"/>
        <v>0</v>
      </c>
      <c r="BM10" s="23">
        <f t="shared" si="1"/>
        <v>0</v>
      </c>
      <c r="BN10" s="23">
        <f t="shared" si="1"/>
        <v>0</v>
      </c>
      <c r="BO10" s="23">
        <f t="shared" si="1"/>
        <v>0</v>
      </c>
      <c r="BP10" s="23">
        <f t="shared" si="1"/>
        <v>0</v>
      </c>
      <c r="BQ10" s="23">
        <f t="shared" si="1"/>
        <v>0</v>
      </c>
      <c r="BR10" s="23">
        <f t="shared" si="1"/>
        <v>0</v>
      </c>
      <c r="BS10" s="23">
        <f t="shared" si="1"/>
        <v>0</v>
      </c>
      <c r="BT10" s="23">
        <f t="shared" si="1"/>
        <v>0</v>
      </c>
      <c r="BU10" s="23">
        <f t="shared" si="1"/>
        <v>0</v>
      </c>
      <c r="BV10" s="23">
        <f t="shared" si="1"/>
        <v>0</v>
      </c>
      <c r="BW10" s="23">
        <f t="shared" si="1"/>
        <v>0</v>
      </c>
      <c r="BX10" s="23">
        <f t="shared" ref="BX10:CR10" si="2">BX11+BX16</f>
        <v>0</v>
      </c>
      <c r="BY10" s="23">
        <f t="shared" si="2"/>
        <v>0</v>
      </c>
      <c r="BZ10" s="23">
        <f t="shared" si="2"/>
        <v>0</v>
      </c>
      <c r="CA10" s="23">
        <f t="shared" si="2"/>
        <v>0</v>
      </c>
      <c r="CB10" s="23">
        <f t="shared" si="2"/>
        <v>0</v>
      </c>
      <c r="CC10" s="23">
        <f t="shared" si="2"/>
        <v>0</v>
      </c>
      <c r="CD10" s="23">
        <f t="shared" si="2"/>
        <v>0</v>
      </c>
      <c r="CE10" s="23">
        <f t="shared" si="2"/>
        <v>0</v>
      </c>
      <c r="CF10" s="23">
        <f t="shared" si="2"/>
        <v>0</v>
      </c>
      <c r="CG10" s="23">
        <f t="shared" si="2"/>
        <v>0</v>
      </c>
      <c r="CH10" s="23">
        <f t="shared" si="2"/>
        <v>0</v>
      </c>
      <c r="CI10" s="23">
        <f t="shared" si="2"/>
        <v>0</v>
      </c>
      <c r="CJ10" s="23">
        <f t="shared" si="2"/>
        <v>0</v>
      </c>
      <c r="CK10" s="23">
        <f t="shared" si="2"/>
        <v>0</v>
      </c>
      <c r="CL10" s="23">
        <f t="shared" si="2"/>
        <v>0</v>
      </c>
      <c r="CM10" s="23">
        <f t="shared" si="2"/>
        <v>0</v>
      </c>
      <c r="CN10" s="23">
        <f t="shared" si="2"/>
        <v>0</v>
      </c>
      <c r="CO10" s="23">
        <f t="shared" si="2"/>
        <v>0</v>
      </c>
      <c r="CP10" s="23">
        <f t="shared" si="2"/>
        <v>0</v>
      </c>
      <c r="CQ10" s="23">
        <f t="shared" si="2"/>
        <v>0</v>
      </c>
      <c r="CR10" s="23">
        <f t="shared" si="2"/>
        <v>0</v>
      </c>
      <c r="CT10" s="9">
        <f>IFERROR(N10/AE10,0)</f>
        <v>0.82185058299699498</v>
      </c>
      <c r="CU10" s="9">
        <f>IFERROR(Q10/AE10,0)</f>
        <v>0.17814941700300499</v>
      </c>
      <c r="CV10" s="9">
        <f>IFERROR(W10/AE10,0)</f>
        <v>0.10938260157046957</v>
      </c>
      <c r="CW10" s="9">
        <f>IFERROR(Z10/AE10,0)</f>
        <v>1.197416526170309E-2</v>
      </c>
      <c r="CX10" s="9">
        <f t="shared" ref="CX10:CX41" si="3">IFERROR(AC10/AE10,0)</f>
        <v>5.6792650170832321E-2</v>
      </c>
      <c r="CY10" s="9">
        <f t="shared" ref="CY10:CY41" si="4">CT10+CU10</f>
        <v>1</v>
      </c>
      <c r="CZ10" s="9">
        <f t="shared" ref="CZ10:CZ41" si="5">IFERROR(O10/AF10,0)</f>
        <v>0.39999999817938442</v>
      </c>
      <c r="DA10" s="9">
        <f t="shared" ref="DA10:DA41" si="6">IFERROR(R10/AF10,0)</f>
        <v>0.60000000182061564</v>
      </c>
      <c r="DB10" s="9">
        <f t="shared" ref="DB10:DB41" si="7">IFERROR(X10/AF10,0)</f>
        <v>0.50090448183036096</v>
      </c>
      <c r="DC10" s="9">
        <f t="shared" ref="DC10:DC41" si="8">IFERROR(AA10/AF10,0)</f>
        <v>2.2258682477111016E-2</v>
      </c>
      <c r="DD10" s="9">
        <f t="shared" ref="DD10:DD41" si="9">IFERROR(AD10/AF10,0)</f>
        <v>7.6836837513143588E-2</v>
      </c>
      <c r="DE10" s="9">
        <f>CZ10+DA10</f>
        <v>1</v>
      </c>
      <c r="DF10" s="9">
        <f t="shared" ref="DF10:DF41" si="10">IFERROR(AI10/AZ10,0)</f>
        <v>0</v>
      </c>
      <c r="DG10" s="9">
        <f t="shared" ref="DG10:DG41" si="11">IFERROR(AL10/AZ10,0)</f>
        <v>0</v>
      </c>
      <c r="DH10" s="9">
        <f t="shared" ref="DH10:DH41" si="12">IFERROR(AR10/AZ10,0)</f>
        <v>0</v>
      </c>
      <c r="DI10" s="9">
        <f t="shared" ref="DI10:DI41" si="13">IFERROR(AU10/AZ10,0)</f>
        <v>0</v>
      </c>
      <c r="DJ10" s="9">
        <f t="shared" ref="DJ10:DJ41" si="14">IFERROR(AX10/AZ10,0)</f>
        <v>0</v>
      </c>
      <c r="DK10" s="9">
        <f t="shared" ref="DK10:DK41" si="15">DF10+DG10</f>
        <v>0</v>
      </c>
      <c r="DL10" s="9">
        <f t="shared" ref="DL10:DL41" si="16">IFERROR(AJ10/BA10,0)</f>
        <v>0</v>
      </c>
      <c r="DM10" s="9">
        <f t="shared" ref="DM10:DM41" si="17">IFERROR(AM10/BA10,0)</f>
        <v>0</v>
      </c>
      <c r="DN10" s="9">
        <f t="shared" ref="DN10:DN41" si="18">IFERROR(AS10/BA10,0)</f>
        <v>0</v>
      </c>
      <c r="DO10" s="9">
        <f t="shared" ref="DO10:DO41" si="19">IFERROR(AV10/BA10,0)</f>
        <v>0</v>
      </c>
      <c r="DP10" s="9">
        <f t="shared" ref="DP10:DP41" si="20">IFERROR(AY10/BA10,0)</f>
        <v>0</v>
      </c>
      <c r="DQ10" s="9">
        <f>DL10+DM10</f>
        <v>0</v>
      </c>
      <c r="DR10" s="9">
        <f t="shared" ref="DR10:DR41" si="21">IFERROR(BD10/BU10,0)</f>
        <v>0</v>
      </c>
      <c r="DS10" s="9">
        <f t="shared" ref="DS10:DS41" si="22">IFERROR(BG10/BU10,0)</f>
        <v>0</v>
      </c>
      <c r="DT10" s="9">
        <f t="shared" ref="DT10:DT41" si="23">IFERROR(BM10/BU10,0)</f>
        <v>0</v>
      </c>
      <c r="DU10" s="9">
        <f t="shared" ref="DU10:DU41" si="24">IFERROR(BP10/BU10,0)</f>
        <v>0</v>
      </c>
      <c r="DV10" s="9">
        <f t="shared" ref="DV10:DV41" si="25">IFERROR(BS10/BU10,0)</f>
        <v>0</v>
      </c>
      <c r="DW10" s="9">
        <f t="shared" ref="DW10:DW41" si="26">DR10+DS10</f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f>DX10+DY10</f>
        <v>0</v>
      </c>
      <c r="ED10" s="9">
        <f t="shared" ref="ED10:ED41" si="27">IFERROR(BY10/CP10,0)</f>
        <v>0</v>
      </c>
      <c r="EE10" s="9">
        <f t="shared" ref="EE10:EE41" si="28">IFERROR(CB10/CP10,0)</f>
        <v>0</v>
      </c>
      <c r="EF10" s="9">
        <f t="shared" ref="EF10:EF41" si="29">IFERROR(CH10/CP10,0)</f>
        <v>0</v>
      </c>
      <c r="EG10" s="9">
        <f t="shared" ref="EG10:EG41" si="30">IFERROR(CC10/CH10,0)</f>
        <v>0</v>
      </c>
      <c r="EH10" s="9">
        <f t="shared" ref="EH10:EH41" si="31">IFERROR(CN10/CP10,0)</f>
        <v>0</v>
      </c>
      <c r="EI10" s="9">
        <f t="shared" ref="EI10:EI41" si="32">ED10+EE10</f>
        <v>0</v>
      </c>
      <c r="EJ10" s="9">
        <v>0</v>
      </c>
      <c r="EK10" s="9">
        <v>0</v>
      </c>
      <c r="EL10" s="9">
        <v>0</v>
      </c>
      <c r="EM10" s="9">
        <v>0</v>
      </c>
      <c r="EN10" s="9">
        <v>0</v>
      </c>
      <c r="EO10" s="9">
        <f>EJ10+EK10</f>
        <v>0</v>
      </c>
    </row>
    <row r="11" spans="1:145" x14ac:dyDescent="0.35">
      <c r="A11" s="24" t="s">
        <v>0</v>
      </c>
      <c r="B11" s="25" t="s">
        <v>165</v>
      </c>
      <c r="C11" s="25"/>
      <c r="D11" s="26">
        <f t="shared" ref="D11:F11" si="33">D12+D13+D14+D15</f>
        <v>2372774220</v>
      </c>
      <c r="E11" s="26">
        <f t="shared" si="33"/>
        <v>2372774220</v>
      </c>
      <c r="F11" s="26">
        <f t="shared" si="33"/>
        <v>1778050000</v>
      </c>
      <c r="G11" s="26">
        <f t="shared" ref="G11:J11" si="34">G12+G13+G14+G15</f>
        <v>594724220</v>
      </c>
      <c r="H11" s="26">
        <f t="shared" si="34"/>
        <v>470727094</v>
      </c>
      <c r="I11" s="26">
        <f t="shared" si="34"/>
        <v>438184185</v>
      </c>
      <c r="J11" s="26">
        <f t="shared" si="34"/>
        <v>32542909</v>
      </c>
      <c r="K11" s="26">
        <f>K12+K13+K14+K15</f>
        <v>123997126</v>
      </c>
      <c r="L11" s="26">
        <f t="shared" ref="L11:BW11" si="35">L12+L13+L14+L15</f>
        <v>0</v>
      </c>
      <c r="M11" s="26">
        <f t="shared" si="35"/>
        <v>1778050000</v>
      </c>
      <c r="N11" s="26">
        <f t="shared" si="35"/>
        <v>1607285276</v>
      </c>
      <c r="O11" s="26">
        <f t="shared" si="35"/>
        <v>170764724</v>
      </c>
      <c r="P11" s="26">
        <f t="shared" si="35"/>
        <v>594724220</v>
      </c>
      <c r="Q11" s="26">
        <f t="shared" si="35"/>
        <v>338577133</v>
      </c>
      <c r="R11" s="26">
        <f t="shared" si="35"/>
        <v>256147087</v>
      </c>
      <c r="S11" s="26">
        <f t="shared" si="35"/>
        <v>470727094</v>
      </c>
      <c r="T11" s="26">
        <f t="shared" si="35"/>
        <v>244151485</v>
      </c>
      <c r="U11" s="26">
        <f t="shared" si="35"/>
        <v>226575609</v>
      </c>
      <c r="V11" s="26">
        <f t="shared" si="35"/>
        <v>438184185</v>
      </c>
      <c r="W11" s="26">
        <f t="shared" si="35"/>
        <v>221189304</v>
      </c>
      <c r="X11" s="26">
        <f t="shared" si="35"/>
        <v>216994881</v>
      </c>
      <c r="Y11" s="26">
        <f t="shared" si="35"/>
        <v>32542909</v>
      </c>
      <c r="Z11" s="26">
        <f t="shared" si="35"/>
        <v>22962181</v>
      </c>
      <c r="AA11" s="26">
        <f t="shared" si="35"/>
        <v>9580728</v>
      </c>
      <c r="AB11" s="26">
        <f t="shared" si="35"/>
        <v>123997126</v>
      </c>
      <c r="AC11" s="26">
        <f t="shared" si="35"/>
        <v>94425648</v>
      </c>
      <c r="AD11" s="26">
        <f t="shared" si="35"/>
        <v>29571478</v>
      </c>
      <c r="AE11" s="26">
        <f t="shared" si="35"/>
        <v>1945862409</v>
      </c>
      <c r="AF11" s="26">
        <f t="shared" si="35"/>
        <v>426911811</v>
      </c>
      <c r="AG11" s="26">
        <f t="shared" si="35"/>
        <v>0</v>
      </c>
      <c r="AH11" s="26">
        <f t="shared" si="35"/>
        <v>0</v>
      </c>
      <c r="AI11" s="26">
        <f t="shared" si="35"/>
        <v>0</v>
      </c>
      <c r="AJ11" s="26">
        <f t="shared" si="35"/>
        <v>0</v>
      </c>
      <c r="AK11" s="26">
        <f t="shared" si="35"/>
        <v>0</v>
      </c>
      <c r="AL11" s="26">
        <f t="shared" si="35"/>
        <v>0</v>
      </c>
      <c r="AM11" s="26">
        <f t="shared" si="35"/>
        <v>0</v>
      </c>
      <c r="AN11" s="26">
        <f t="shared" si="35"/>
        <v>0</v>
      </c>
      <c r="AO11" s="26">
        <f t="shared" si="35"/>
        <v>0</v>
      </c>
      <c r="AP11" s="26">
        <f t="shared" si="35"/>
        <v>0</v>
      </c>
      <c r="AQ11" s="26">
        <f t="shared" si="35"/>
        <v>0</v>
      </c>
      <c r="AR11" s="26">
        <f t="shared" si="35"/>
        <v>0</v>
      </c>
      <c r="AS11" s="26">
        <f t="shared" si="35"/>
        <v>0</v>
      </c>
      <c r="AT11" s="26">
        <f t="shared" si="35"/>
        <v>0</v>
      </c>
      <c r="AU11" s="26">
        <f t="shared" si="35"/>
        <v>0</v>
      </c>
      <c r="AV11" s="26">
        <f t="shared" si="35"/>
        <v>0</v>
      </c>
      <c r="AW11" s="26">
        <f t="shared" si="35"/>
        <v>0</v>
      </c>
      <c r="AX11" s="26">
        <f t="shared" si="35"/>
        <v>0</v>
      </c>
      <c r="AY11" s="26">
        <f t="shared" si="35"/>
        <v>0</v>
      </c>
      <c r="AZ11" s="26">
        <f t="shared" si="35"/>
        <v>0</v>
      </c>
      <c r="BA11" s="26">
        <f t="shared" si="35"/>
        <v>0</v>
      </c>
      <c r="BB11" s="26">
        <f t="shared" si="35"/>
        <v>0</v>
      </c>
      <c r="BC11" s="26">
        <f t="shared" si="35"/>
        <v>0</v>
      </c>
      <c r="BD11" s="26">
        <f t="shared" si="35"/>
        <v>0</v>
      </c>
      <c r="BE11" s="26">
        <f t="shared" si="35"/>
        <v>0</v>
      </c>
      <c r="BF11" s="26">
        <f t="shared" si="35"/>
        <v>0</v>
      </c>
      <c r="BG11" s="26">
        <f t="shared" si="35"/>
        <v>0</v>
      </c>
      <c r="BH11" s="26">
        <f t="shared" si="35"/>
        <v>0</v>
      </c>
      <c r="BI11" s="26">
        <f t="shared" si="35"/>
        <v>0</v>
      </c>
      <c r="BJ11" s="26">
        <f t="shared" si="35"/>
        <v>0</v>
      </c>
      <c r="BK11" s="26">
        <f t="shared" si="35"/>
        <v>0</v>
      </c>
      <c r="BL11" s="26">
        <f t="shared" si="35"/>
        <v>0</v>
      </c>
      <c r="BM11" s="26">
        <f t="shared" si="35"/>
        <v>0</v>
      </c>
      <c r="BN11" s="26">
        <f t="shared" si="35"/>
        <v>0</v>
      </c>
      <c r="BO11" s="26">
        <f t="shared" si="35"/>
        <v>0</v>
      </c>
      <c r="BP11" s="26">
        <f t="shared" si="35"/>
        <v>0</v>
      </c>
      <c r="BQ11" s="26">
        <f t="shared" si="35"/>
        <v>0</v>
      </c>
      <c r="BR11" s="26">
        <f t="shared" si="35"/>
        <v>0</v>
      </c>
      <c r="BS11" s="26">
        <f t="shared" si="35"/>
        <v>0</v>
      </c>
      <c r="BT11" s="26">
        <f t="shared" si="35"/>
        <v>0</v>
      </c>
      <c r="BU11" s="26">
        <f t="shared" si="35"/>
        <v>0</v>
      </c>
      <c r="BV11" s="26">
        <f t="shared" si="35"/>
        <v>0</v>
      </c>
      <c r="BW11" s="26">
        <f t="shared" si="35"/>
        <v>0</v>
      </c>
      <c r="BX11" s="26">
        <f t="shared" ref="BX11:CR11" si="36">BX12+BX13+BX14+BX15</f>
        <v>0</v>
      </c>
      <c r="BY11" s="26">
        <f t="shared" si="36"/>
        <v>0</v>
      </c>
      <c r="BZ11" s="26">
        <f t="shared" si="36"/>
        <v>0</v>
      </c>
      <c r="CA11" s="26">
        <f t="shared" si="36"/>
        <v>0</v>
      </c>
      <c r="CB11" s="26">
        <f t="shared" si="36"/>
        <v>0</v>
      </c>
      <c r="CC11" s="26">
        <f t="shared" si="36"/>
        <v>0</v>
      </c>
      <c r="CD11" s="26">
        <f t="shared" si="36"/>
        <v>0</v>
      </c>
      <c r="CE11" s="26">
        <f t="shared" si="36"/>
        <v>0</v>
      </c>
      <c r="CF11" s="26">
        <f t="shared" si="36"/>
        <v>0</v>
      </c>
      <c r="CG11" s="26">
        <f t="shared" si="36"/>
        <v>0</v>
      </c>
      <c r="CH11" s="26">
        <f t="shared" si="36"/>
        <v>0</v>
      </c>
      <c r="CI11" s="26">
        <f t="shared" si="36"/>
        <v>0</v>
      </c>
      <c r="CJ11" s="26">
        <f t="shared" si="36"/>
        <v>0</v>
      </c>
      <c r="CK11" s="26">
        <f t="shared" si="36"/>
        <v>0</v>
      </c>
      <c r="CL11" s="26">
        <f t="shared" si="36"/>
        <v>0</v>
      </c>
      <c r="CM11" s="26">
        <f t="shared" si="36"/>
        <v>0</v>
      </c>
      <c r="CN11" s="26">
        <f t="shared" si="36"/>
        <v>0</v>
      </c>
      <c r="CO11" s="26">
        <f t="shared" si="36"/>
        <v>0</v>
      </c>
      <c r="CP11" s="26">
        <f t="shared" si="36"/>
        <v>0</v>
      </c>
      <c r="CQ11" s="26">
        <f t="shared" si="36"/>
        <v>0</v>
      </c>
      <c r="CR11" s="26">
        <f t="shared" si="36"/>
        <v>0</v>
      </c>
      <c r="CT11" s="10">
        <f t="shared" ref="CT11:CT77" si="37">IFERROR(N11/AE11,0)</f>
        <v>0.82600150378875015</v>
      </c>
      <c r="CU11" s="10">
        <f t="shared" ref="CU11:CU77" si="38">IFERROR(Q11/AE11,0)</f>
        <v>0.17399849621124985</v>
      </c>
      <c r="CV11" s="10">
        <f t="shared" ref="CV11:CV77" si="39">IFERROR(W11/AE11,0)</f>
        <v>0.11367160544186246</v>
      </c>
      <c r="CW11" s="10">
        <f t="shared" ref="CW11:CW77" si="40">IFERROR(Z11/AE11,0)</f>
        <v>1.1800516261476327E-2</v>
      </c>
      <c r="CX11" s="10">
        <f t="shared" si="3"/>
        <v>4.8526374507911058E-2</v>
      </c>
      <c r="CY11" s="10">
        <f t="shared" si="4"/>
        <v>1</v>
      </c>
      <c r="CZ11" s="10">
        <f t="shared" si="5"/>
        <v>0.39999999906303835</v>
      </c>
      <c r="DA11" s="10">
        <f t="shared" si="6"/>
        <v>0.60000000093696171</v>
      </c>
      <c r="DB11" s="10">
        <f t="shared" si="7"/>
        <v>0.50828971091643094</v>
      </c>
      <c r="DC11" s="10">
        <f t="shared" si="8"/>
        <v>2.244193707725739E-2</v>
      </c>
      <c r="DD11" s="10">
        <f t="shared" si="9"/>
        <v>6.926835294327334E-2</v>
      </c>
      <c r="DE11" s="10">
        <f t="shared" ref="DE11:DE77" si="41">CZ11+DA11</f>
        <v>1</v>
      </c>
      <c r="DF11" s="10">
        <f t="shared" si="10"/>
        <v>0</v>
      </c>
      <c r="DG11" s="10">
        <f t="shared" si="11"/>
        <v>0</v>
      </c>
      <c r="DH11" s="10">
        <f t="shared" si="12"/>
        <v>0</v>
      </c>
      <c r="DI11" s="10">
        <f t="shared" si="13"/>
        <v>0</v>
      </c>
      <c r="DJ11" s="10">
        <f t="shared" si="14"/>
        <v>0</v>
      </c>
      <c r="DK11" s="10">
        <f t="shared" si="15"/>
        <v>0</v>
      </c>
      <c r="DL11" s="10">
        <f t="shared" si="16"/>
        <v>0</v>
      </c>
      <c r="DM11" s="10">
        <f t="shared" si="17"/>
        <v>0</v>
      </c>
      <c r="DN11" s="10">
        <f t="shared" si="18"/>
        <v>0</v>
      </c>
      <c r="DO11" s="10">
        <f t="shared" si="19"/>
        <v>0</v>
      </c>
      <c r="DP11" s="10">
        <f t="shared" si="20"/>
        <v>0</v>
      </c>
      <c r="DQ11" s="10">
        <f t="shared" ref="DQ11:DQ77" si="42">DL11+DM11</f>
        <v>0</v>
      </c>
      <c r="DR11" s="10">
        <f t="shared" si="21"/>
        <v>0</v>
      </c>
      <c r="DS11" s="10">
        <f t="shared" si="22"/>
        <v>0</v>
      </c>
      <c r="DT11" s="10">
        <f t="shared" si="23"/>
        <v>0</v>
      </c>
      <c r="DU11" s="10">
        <f t="shared" si="24"/>
        <v>0</v>
      </c>
      <c r="DV11" s="10">
        <f t="shared" si="25"/>
        <v>0</v>
      </c>
      <c r="DW11" s="10">
        <f t="shared" si="26"/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f t="shared" ref="EC11:EC77" si="43">DX11+DY11</f>
        <v>0</v>
      </c>
      <c r="ED11" s="10">
        <f t="shared" si="27"/>
        <v>0</v>
      </c>
      <c r="EE11" s="10">
        <f t="shared" si="28"/>
        <v>0</v>
      </c>
      <c r="EF11" s="10">
        <f t="shared" si="29"/>
        <v>0</v>
      </c>
      <c r="EG11" s="10">
        <f t="shared" si="30"/>
        <v>0</v>
      </c>
      <c r="EH11" s="10">
        <f t="shared" si="31"/>
        <v>0</v>
      </c>
      <c r="EI11" s="10">
        <f t="shared" si="32"/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f t="shared" ref="EO11:EO77" si="44">EJ11+EK11</f>
        <v>0</v>
      </c>
    </row>
    <row r="12" spans="1:145" x14ac:dyDescent="0.35">
      <c r="A12" s="27" t="s">
        <v>0</v>
      </c>
      <c r="B12" s="28" t="s">
        <v>1</v>
      </c>
      <c r="C12" s="28" t="s">
        <v>1</v>
      </c>
      <c r="D12" s="37">
        <f>E12+L12</f>
        <v>696630555</v>
      </c>
      <c r="E12" s="37">
        <f>F12+G12</f>
        <v>696630555</v>
      </c>
      <c r="F12" s="35">
        <f>M12+AH12+BC12+BX12</f>
        <v>495388554</v>
      </c>
      <c r="G12" s="37">
        <f>H12+K12</f>
        <v>201242001</v>
      </c>
      <c r="H12" s="37">
        <f>I12+J12</f>
        <v>104710076</v>
      </c>
      <c r="I12" s="35">
        <f>V12+AQ12+BL12+CG12</f>
        <v>104710076</v>
      </c>
      <c r="J12" s="35">
        <f>Y12+AT12+BO12+CJ12</f>
        <v>0</v>
      </c>
      <c r="K12" s="36">
        <f>AB12+AW12+BR12+CM12</f>
        <v>96531925</v>
      </c>
      <c r="L12" s="29">
        <v>0</v>
      </c>
      <c r="M12" s="37">
        <f>N12+O12</f>
        <v>495388554</v>
      </c>
      <c r="N12" s="30">
        <v>443241755</v>
      </c>
      <c r="O12" s="30">
        <v>52146799</v>
      </c>
      <c r="P12" s="37">
        <f>Q12+R12</f>
        <v>201242001</v>
      </c>
      <c r="Q12" s="30">
        <f t="shared" ref="Q12:R15" si="45">T12+AC12</f>
        <v>123021801</v>
      </c>
      <c r="R12" s="30">
        <f t="shared" si="45"/>
        <v>78220200</v>
      </c>
      <c r="S12" s="37">
        <f>T12+U12</f>
        <v>104710076</v>
      </c>
      <c r="T12" s="30">
        <f>W12+Z12</f>
        <v>46812777</v>
      </c>
      <c r="U12" s="30">
        <f>X12+AA12</f>
        <v>57897299</v>
      </c>
      <c r="V12" s="37">
        <f>W12+X12</f>
        <v>104710076</v>
      </c>
      <c r="W12" s="30">
        <v>46812777</v>
      </c>
      <c r="X12" s="30">
        <v>57897299</v>
      </c>
      <c r="Y12" s="37">
        <f>Z12+AA12</f>
        <v>0</v>
      </c>
      <c r="Z12" s="30">
        <v>0</v>
      </c>
      <c r="AA12" s="30">
        <v>0</v>
      </c>
      <c r="AB12" s="37">
        <f>AC12+AD12</f>
        <v>96531925</v>
      </c>
      <c r="AC12" s="30">
        <v>76209024</v>
      </c>
      <c r="AD12" s="30">
        <v>20322901</v>
      </c>
      <c r="AE12" s="30">
        <f t="shared" ref="AE12:AF15" si="46">N12+Q12</f>
        <v>566263556</v>
      </c>
      <c r="AF12" s="30">
        <f t="shared" si="46"/>
        <v>130366999</v>
      </c>
      <c r="AG12" s="30">
        <v>0</v>
      </c>
      <c r="AH12" s="37">
        <f>AI12+AJ12</f>
        <v>0</v>
      </c>
      <c r="AI12" s="30">
        <v>0</v>
      </c>
      <c r="AJ12" s="30">
        <v>0</v>
      </c>
      <c r="AK12" s="37">
        <f>AL12+AM12</f>
        <v>0</v>
      </c>
      <c r="AL12" s="30">
        <f t="shared" ref="AL12:AM15" si="47">AO12+AX12</f>
        <v>0</v>
      </c>
      <c r="AM12" s="30">
        <f t="shared" si="47"/>
        <v>0</v>
      </c>
      <c r="AN12" s="37">
        <f>AO12+AP12</f>
        <v>0</v>
      </c>
      <c r="AO12" s="30">
        <f t="shared" ref="AO12:AP15" si="48">AR12+AU12</f>
        <v>0</v>
      </c>
      <c r="AP12" s="30">
        <f t="shared" si="48"/>
        <v>0</v>
      </c>
      <c r="AQ12" s="37">
        <f>AR12+AS12</f>
        <v>0</v>
      </c>
      <c r="AR12" s="30">
        <v>0</v>
      </c>
      <c r="AS12" s="30">
        <v>0</v>
      </c>
      <c r="AT12" s="37">
        <f>AU12+AV12</f>
        <v>0</v>
      </c>
      <c r="AU12" s="30">
        <v>0</v>
      </c>
      <c r="AV12" s="30">
        <v>0</v>
      </c>
      <c r="AW12" s="37">
        <f>AX12+AY12</f>
        <v>0</v>
      </c>
      <c r="AX12" s="30">
        <v>0</v>
      </c>
      <c r="AY12" s="30">
        <v>0</v>
      </c>
      <c r="AZ12" s="30">
        <f>AI12+AL12</f>
        <v>0</v>
      </c>
      <c r="BA12" s="30">
        <f>AJ12+AM12</f>
        <v>0</v>
      </c>
      <c r="BB12" s="30">
        <v>0</v>
      </c>
      <c r="BC12" s="37">
        <f>BD12+BE12</f>
        <v>0</v>
      </c>
      <c r="BD12" s="30">
        <v>0</v>
      </c>
      <c r="BE12" s="30">
        <v>0</v>
      </c>
      <c r="BF12" s="37">
        <f>BG12+BH12</f>
        <v>0</v>
      </c>
      <c r="BG12" s="30">
        <f t="shared" ref="BG12:BH15" si="49">BJ12+BS12</f>
        <v>0</v>
      </c>
      <c r="BH12" s="30">
        <f t="shared" si="49"/>
        <v>0</v>
      </c>
      <c r="BI12" s="37">
        <f>BJ12+BK12</f>
        <v>0</v>
      </c>
      <c r="BJ12" s="30">
        <f t="shared" ref="BJ12:BK15" si="50">BM12+BP12</f>
        <v>0</v>
      </c>
      <c r="BK12" s="30">
        <f t="shared" si="50"/>
        <v>0</v>
      </c>
      <c r="BL12" s="37">
        <f>BM12+BN12</f>
        <v>0</v>
      </c>
      <c r="BM12" s="30">
        <v>0</v>
      </c>
      <c r="BN12" s="30">
        <v>0</v>
      </c>
      <c r="BO12" s="37">
        <f>BP12+BQ12</f>
        <v>0</v>
      </c>
      <c r="BP12" s="30">
        <v>0</v>
      </c>
      <c r="BQ12" s="30">
        <v>0</v>
      </c>
      <c r="BR12" s="37">
        <f>BS12+BT12</f>
        <v>0</v>
      </c>
      <c r="BS12" s="30">
        <v>0</v>
      </c>
      <c r="BT12" s="30">
        <v>0</v>
      </c>
      <c r="BU12" s="30">
        <f t="shared" ref="BU12:BV15" si="51">BD12+BG12</f>
        <v>0</v>
      </c>
      <c r="BV12" s="30">
        <f t="shared" si="51"/>
        <v>0</v>
      </c>
      <c r="BW12" s="30">
        <v>0</v>
      </c>
      <c r="BX12" s="37">
        <f>BY12+BZ12</f>
        <v>0</v>
      </c>
      <c r="BY12" s="30">
        <v>0</v>
      </c>
      <c r="BZ12" s="30">
        <v>0</v>
      </c>
      <c r="CA12" s="37">
        <f>CB12+CC12</f>
        <v>0</v>
      </c>
      <c r="CB12" s="30">
        <f t="shared" ref="CB12:CC15" si="52">CE12+CN12</f>
        <v>0</v>
      </c>
      <c r="CC12" s="30">
        <f t="shared" si="52"/>
        <v>0</v>
      </c>
      <c r="CD12" s="37">
        <f>CE12+CF12</f>
        <v>0</v>
      </c>
      <c r="CE12" s="30">
        <f t="shared" ref="CE12:CF15" si="53">CH12+CK12</f>
        <v>0</v>
      </c>
      <c r="CF12" s="30">
        <f t="shared" si="53"/>
        <v>0</v>
      </c>
      <c r="CG12" s="37">
        <f>CH12+CI12</f>
        <v>0</v>
      </c>
      <c r="CH12" s="30">
        <v>0</v>
      </c>
      <c r="CI12" s="30">
        <v>0</v>
      </c>
      <c r="CJ12" s="37">
        <f>CK12+CL12</f>
        <v>0</v>
      </c>
      <c r="CK12" s="30">
        <v>0</v>
      </c>
      <c r="CL12" s="30">
        <v>0</v>
      </c>
      <c r="CM12" s="37">
        <f>CN12+CO12</f>
        <v>0</v>
      </c>
      <c r="CN12" s="30">
        <v>0</v>
      </c>
      <c r="CO12" s="30">
        <v>0</v>
      </c>
      <c r="CP12" s="30">
        <f t="shared" ref="CP12:CQ15" si="54">BY12+CB12</f>
        <v>0</v>
      </c>
      <c r="CQ12" s="30">
        <f t="shared" si="54"/>
        <v>0</v>
      </c>
      <c r="CR12" s="30">
        <v>0</v>
      </c>
      <c r="CT12" s="11">
        <f t="shared" si="37"/>
        <v>0.78274815729091352</v>
      </c>
      <c r="CU12" s="11">
        <f t="shared" si="38"/>
        <v>0.21725184270908651</v>
      </c>
      <c r="CV12" s="11">
        <f t="shared" si="39"/>
        <v>8.2669591754550423E-2</v>
      </c>
      <c r="CW12" s="11">
        <f t="shared" si="40"/>
        <v>0</v>
      </c>
      <c r="CX12" s="11">
        <f t="shared" si="3"/>
        <v>0.13458225095453608</v>
      </c>
      <c r="CY12" s="11">
        <f t="shared" si="4"/>
        <v>1</v>
      </c>
      <c r="CZ12" s="11">
        <f t="shared" si="5"/>
        <v>0.39999999539760828</v>
      </c>
      <c r="DA12" s="11">
        <f t="shared" si="6"/>
        <v>0.60000000460239178</v>
      </c>
      <c r="DB12" s="11">
        <f t="shared" si="7"/>
        <v>0.44411008494565407</v>
      </c>
      <c r="DC12" s="11">
        <f t="shared" si="8"/>
        <v>0</v>
      </c>
      <c r="DD12" s="11">
        <f t="shared" si="9"/>
        <v>0.15588991965673768</v>
      </c>
      <c r="DE12" s="11">
        <f t="shared" si="41"/>
        <v>1</v>
      </c>
      <c r="DF12" s="11">
        <f t="shared" si="10"/>
        <v>0</v>
      </c>
      <c r="DG12" s="11">
        <f t="shared" si="11"/>
        <v>0</v>
      </c>
      <c r="DH12" s="11">
        <f t="shared" si="12"/>
        <v>0</v>
      </c>
      <c r="DI12" s="11">
        <f t="shared" si="13"/>
        <v>0</v>
      </c>
      <c r="DJ12" s="11">
        <f t="shared" si="14"/>
        <v>0</v>
      </c>
      <c r="DK12" s="11">
        <f t="shared" si="15"/>
        <v>0</v>
      </c>
      <c r="DL12" s="11">
        <f t="shared" si="16"/>
        <v>0</v>
      </c>
      <c r="DM12" s="11">
        <f t="shared" si="17"/>
        <v>0</v>
      </c>
      <c r="DN12" s="11">
        <f t="shared" si="18"/>
        <v>0</v>
      </c>
      <c r="DO12" s="11">
        <f t="shared" si="19"/>
        <v>0</v>
      </c>
      <c r="DP12" s="11">
        <f t="shared" si="20"/>
        <v>0</v>
      </c>
      <c r="DQ12" s="11">
        <f t="shared" si="42"/>
        <v>0</v>
      </c>
      <c r="DR12" s="11">
        <f t="shared" si="21"/>
        <v>0</v>
      </c>
      <c r="DS12" s="11">
        <f t="shared" si="22"/>
        <v>0</v>
      </c>
      <c r="DT12" s="11">
        <f t="shared" si="23"/>
        <v>0</v>
      </c>
      <c r="DU12" s="11">
        <f t="shared" si="24"/>
        <v>0</v>
      </c>
      <c r="DV12" s="11">
        <f t="shared" si="25"/>
        <v>0</v>
      </c>
      <c r="DW12" s="11">
        <f t="shared" si="26"/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f t="shared" si="43"/>
        <v>0</v>
      </c>
      <c r="ED12" s="11">
        <f t="shared" si="27"/>
        <v>0</v>
      </c>
      <c r="EE12" s="11">
        <f t="shared" si="28"/>
        <v>0</v>
      </c>
      <c r="EF12" s="11">
        <f t="shared" si="29"/>
        <v>0</v>
      </c>
      <c r="EG12" s="11">
        <f t="shared" si="30"/>
        <v>0</v>
      </c>
      <c r="EH12" s="11">
        <f t="shared" si="31"/>
        <v>0</v>
      </c>
      <c r="EI12" s="11">
        <f t="shared" si="32"/>
        <v>0</v>
      </c>
      <c r="EJ12" s="11">
        <v>0</v>
      </c>
      <c r="EK12" s="11">
        <v>0</v>
      </c>
      <c r="EL12" s="11">
        <v>0</v>
      </c>
      <c r="EM12" s="11">
        <v>0</v>
      </c>
      <c r="EN12" s="11">
        <v>0</v>
      </c>
      <c r="EO12" s="11">
        <f t="shared" si="44"/>
        <v>0</v>
      </c>
    </row>
    <row r="13" spans="1:145" x14ac:dyDescent="0.35">
      <c r="A13" s="27" t="s">
        <v>0</v>
      </c>
      <c r="B13" s="28" t="s">
        <v>2</v>
      </c>
      <c r="C13" s="28" t="s">
        <v>2</v>
      </c>
      <c r="D13" s="37">
        <f>E13+L13</f>
        <v>682067403</v>
      </c>
      <c r="E13" s="37">
        <f>F13+G13</f>
        <v>682067403</v>
      </c>
      <c r="F13" s="35">
        <f>M13+AH13+BC13+BX13</f>
        <v>525350000</v>
      </c>
      <c r="G13" s="37">
        <f>H13+K13</f>
        <v>156717403</v>
      </c>
      <c r="H13" s="37">
        <f>I13+J13</f>
        <v>141589969</v>
      </c>
      <c r="I13" s="35">
        <f>V13+AQ13+BL13+CG13</f>
        <v>116726167</v>
      </c>
      <c r="J13" s="35">
        <f>Y13+AT13+BO13+CJ13</f>
        <v>24863802</v>
      </c>
      <c r="K13" s="36">
        <f>AB13+AW13+BR13+CM13</f>
        <v>15127434</v>
      </c>
      <c r="L13" s="30">
        <v>0</v>
      </c>
      <c r="M13" s="37">
        <f t="shared" ref="M13:M17" si="55">N13+O13</f>
        <v>525350000</v>
      </c>
      <c r="N13" s="30">
        <v>481350000</v>
      </c>
      <c r="O13" s="30">
        <v>44000000</v>
      </c>
      <c r="P13" s="37">
        <f t="shared" ref="P13:P15" si="56">Q13+R13</f>
        <v>156717403</v>
      </c>
      <c r="Q13" s="30">
        <f t="shared" si="45"/>
        <v>90717403</v>
      </c>
      <c r="R13" s="30">
        <f t="shared" si="45"/>
        <v>66000000</v>
      </c>
      <c r="S13" s="37">
        <f>T13+U13</f>
        <v>141589969</v>
      </c>
      <c r="T13" s="30">
        <f>W13+Z13</f>
        <v>79917200</v>
      </c>
      <c r="U13" s="30">
        <f t="shared" ref="U13:U17" si="57">X13+AA13</f>
        <v>61672769</v>
      </c>
      <c r="V13" s="37">
        <f>W13+X13</f>
        <v>116726167</v>
      </c>
      <c r="W13" s="30">
        <v>63155279</v>
      </c>
      <c r="X13" s="30">
        <v>53570888</v>
      </c>
      <c r="Y13" s="37">
        <f>Z13+AA13</f>
        <v>24863802</v>
      </c>
      <c r="Z13" s="30">
        <v>16761921</v>
      </c>
      <c r="AA13" s="30">
        <v>8101881</v>
      </c>
      <c r="AB13" s="37">
        <f>AC13+AD13</f>
        <v>15127434</v>
      </c>
      <c r="AC13" s="30">
        <v>10800203</v>
      </c>
      <c r="AD13" s="30">
        <v>4327231</v>
      </c>
      <c r="AE13" s="30">
        <f t="shared" si="46"/>
        <v>572067403</v>
      </c>
      <c r="AF13" s="30">
        <f t="shared" si="46"/>
        <v>110000000</v>
      </c>
      <c r="AG13" s="30">
        <v>0</v>
      </c>
      <c r="AH13" s="37">
        <f t="shared" ref="AH13:AH15" si="58">AI13+AJ13</f>
        <v>0</v>
      </c>
      <c r="AI13" s="30">
        <v>0</v>
      </c>
      <c r="AJ13" s="30">
        <v>0</v>
      </c>
      <c r="AK13" s="37">
        <f>AL13+AM13</f>
        <v>0</v>
      </c>
      <c r="AL13" s="30">
        <f t="shared" si="47"/>
        <v>0</v>
      </c>
      <c r="AM13" s="30">
        <f t="shared" si="47"/>
        <v>0</v>
      </c>
      <c r="AN13" s="37">
        <f>AO13+AP13</f>
        <v>0</v>
      </c>
      <c r="AO13" s="30">
        <f t="shared" si="48"/>
        <v>0</v>
      </c>
      <c r="AP13" s="30">
        <f t="shared" si="48"/>
        <v>0</v>
      </c>
      <c r="AQ13" s="37">
        <f>AR13+AS13</f>
        <v>0</v>
      </c>
      <c r="AR13" s="30">
        <v>0</v>
      </c>
      <c r="AS13" s="30">
        <v>0</v>
      </c>
      <c r="AT13" s="37">
        <f t="shared" ref="AT13:AT15" si="59">AU13+AV13</f>
        <v>0</v>
      </c>
      <c r="AU13" s="30">
        <v>0</v>
      </c>
      <c r="AV13" s="30">
        <v>0</v>
      </c>
      <c r="AW13" s="37">
        <f t="shared" ref="AW13:AW17" si="60">AX13+AY13</f>
        <v>0</v>
      </c>
      <c r="AX13" s="30">
        <v>0</v>
      </c>
      <c r="AY13" s="30">
        <v>0</v>
      </c>
      <c r="AZ13" s="30">
        <f t="shared" ref="AZ13:AZ15" si="61">AI13+AL13</f>
        <v>0</v>
      </c>
      <c r="BA13" s="30">
        <f t="shared" ref="BA13:BA15" si="62">AJ13+AM13</f>
        <v>0</v>
      </c>
      <c r="BB13" s="30">
        <v>0</v>
      </c>
      <c r="BC13" s="37">
        <f>BD13+BE13</f>
        <v>0</v>
      </c>
      <c r="BD13" s="30">
        <v>0</v>
      </c>
      <c r="BE13" s="30">
        <v>0</v>
      </c>
      <c r="BF13" s="37">
        <f>BG13+BH13</f>
        <v>0</v>
      </c>
      <c r="BG13" s="30">
        <f t="shared" si="49"/>
        <v>0</v>
      </c>
      <c r="BH13" s="30">
        <f t="shared" si="49"/>
        <v>0</v>
      </c>
      <c r="BI13" s="37">
        <f>BJ13+BK13</f>
        <v>0</v>
      </c>
      <c r="BJ13" s="30">
        <f t="shared" si="50"/>
        <v>0</v>
      </c>
      <c r="BK13" s="30">
        <f t="shared" si="50"/>
        <v>0</v>
      </c>
      <c r="BL13" s="37">
        <f>BM13+BN13</f>
        <v>0</v>
      </c>
      <c r="BM13" s="30">
        <v>0</v>
      </c>
      <c r="BN13" s="30">
        <v>0</v>
      </c>
      <c r="BO13" s="37">
        <f>BP13+BQ13</f>
        <v>0</v>
      </c>
      <c r="BP13" s="30">
        <v>0</v>
      </c>
      <c r="BQ13" s="30">
        <v>0</v>
      </c>
      <c r="BR13" s="37">
        <f>BS13+BT13</f>
        <v>0</v>
      </c>
      <c r="BS13" s="30">
        <v>0</v>
      </c>
      <c r="BT13" s="30">
        <v>0</v>
      </c>
      <c r="BU13" s="30">
        <f t="shared" si="51"/>
        <v>0</v>
      </c>
      <c r="BV13" s="30">
        <f t="shared" si="51"/>
        <v>0</v>
      </c>
      <c r="BW13" s="30">
        <v>0</v>
      </c>
      <c r="BX13" s="37">
        <f t="shared" ref="BX13:BX15" si="63">BY13+BZ13</f>
        <v>0</v>
      </c>
      <c r="BY13" s="30">
        <v>0</v>
      </c>
      <c r="BZ13" s="30">
        <v>0</v>
      </c>
      <c r="CA13" s="37">
        <f>CB13+CC13</f>
        <v>0</v>
      </c>
      <c r="CB13" s="30">
        <f t="shared" si="52"/>
        <v>0</v>
      </c>
      <c r="CC13" s="30">
        <f t="shared" si="52"/>
        <v>0</v>
      </c>
      <c r="CD13" s="37">
        <f>CE13+CF13</f>
        <v>0</v>
      </c>
      <c r="CE13" s="30">
        <f t="shared" si="53"/>
        <v>0</v>
      </c>
      <c r="CF13" s="30">
        <f t="shared" si="53"/>
        <v>0</v>
      </c>
      <c r="CG13" s="37">
        <f>CH13+CI13</f>
        <v>0</v>
      </c>
      <c r="CH13" s="30">
        <v>0</v>
      </c>
      <c r="CI13" s="30">
        <v>0</v>
      </c>
      <c r="CJ13" s="37">
        <f>CK13+CL13</f>
        <v>0</v>
      </c>
      <c r="CK13" s="30">
        <v>0</v>
      </c>
      <c r="CL13" s="30">
        <v>0</v>
      </c>
      <c r="CM13" s="37">
        <f>CN13+CO13</f>
        <v>0</v>
      </c>
      <c r="CN13" s="30">
        <v>0</v>
      </c>
      <c r="CO13" s="30">
        <v>0</v>
      </c>
      <c r="CP13" s="30">
        <f t="shared" si="54"/>
        <v>0</v>
      </c>
      <c r="CQ13" s="30">
        <f t="shared" si="54"/>
        <v>0</v>
      </c>
      <c r="CR13" s="30">
        <v>0</v>
      </c>
      <c r="CT13" s="16">
        <f t="shared" si="37"/>
        <v>0.84142182804986709</v>
      </c>
      <c r="CU13" s="16">
        <f t="shared" si="38"/>
        <v>0.15857817195013293</v>
      </c>
      <c r="CV13" s="16">
        <f t="shared" si="39"/>
        <v>0.11039831787094501</v>
      </c>
      <c r="CW13" s="16">
        <f t="shared" si="40"/>
        <v>2.9300604984829035E-2</v>
      </c>
      <c r="CX13" s="16">
        <f t="shared" si="3"/>
        <v>1.8879249094358903E-2</v>
      </c>
      <c r="CY13" s="17">
        <f t="shared" si="4"/>
        <v>1</v>
      </c>
      <c r="CZ13" s="17">
        <f t="shared" si="5"/>
        <v>0.4</v>
      </c>
      <c r="DA13" s="17">
        <f t="shared" si="6"/>
        <v>0.6</v>
      </c>
      <c r="DB13" s="17">
        <f t="shared" si="7"/>
        <v>0.4870080727272727</v>
      </c>
      <c r="DC13" s="17">
        <f t="shared" si="8"/>
        <v>7.3653463636363631E-2</v>
      </c>
      <c r="DD13" s="17">
        <f t="shared" si="9"/>
        <v>3.9338463636363639E-2</v>
      </c>
      <c r="DE13" s="17">
        <f t="shared" si="41"/>
        <v>1</v>
      </c>
      <c r="DF13" s="16">
        <f t="shared" si="10"/>
        <v>0</v>
      </c>
      <c r="DG13" s="16">
        <f t="shared" si="11"/>
        <v>0</v>
      </c>
      <c r="DH13" s="16">
        <f t="shared" si="12"/>
        <v>0</v>
      </c>
      <c r="DI13" s="16">
        <f t="shared" si="13"/>
        <v>0</v>
      </c>
      <c r="DJ13" s="16">
        <f t="shared" si="14"/>
        <v>0</v>
      </c>
      <c r="DK13" s="17">
        <f t="shared" si="15"/>
        <v>0</v>
      </c>
      <c r="DL13" s="17">
        <f t="shared" si="16"/>
        <v>0</v>
      </c>
      <c r="DM13" s="17">
        <f t="shared" si="17"/>
        <v>0</v>
      </c>
      <c r="DN13" s="17">
        <f t="shared" si="18"/>
        <v>0</v>
      </c>
      <c r="DO13" s="17">
        <f t="shared" si="19"/>
        <v>0</v>
      </c>
      <c r="DP13" s="17">
        <f t="shared" si="20"/>
        <v>0</v>
      </c>
      <c r="DQ13" s="17">
        <f t="shared" si="42"/>
        <v>0</v>
      </c>
      <c r="DR13" s="16">
        <f t="shared" si="21"/>
        <v>0</v>
      </c>
      <c r="DS13" s="16">
        <f t="shared" si="22"/>
        <v>0</v>
      </c>
      <c r="DT13" s="16">
        <f t="shared" si="23"/>
        <v>0</v>
      </c>
      <c r="DU13" s="16">
        <f t="shared" si="24"/>
        <v>0</v>
      </c>
      <c r="DV13" s="16">
        <f t="shared" si="25"/>
        <v>0</v>
      </c>
      <c r="DW13" s="17">
        <f t="shared" si="26"/>
        <v>0</v>
      </c>
      <c r="DX13" s="17">
        <v>0</v>
      </c>
      <c r="DY13" s="17">
        <v>0</v>
      </c>
      <c r="DZ13" s="17">
        <v>0</v>
      </c>
      <c r="EA13" s="17">
        <v>0</v>
      </c>
      <c r="EB13" s="17">
        <v>0</v>
      </c>
      <c r="EC13" s="17">
        <f t="shared" si="43"/>
        <v>0</v>
      </c>
      <c r="ED13" s="16">
        <f t="shared" si="27"/>
        <v>0</v>
      </c>
      <c r="EE13" s="16">
        <f t="shared" si="28"/>
        <v>0</v>
      </c>
      <c r="EF13" s="16">
        <f t="shared" si="29"/>
        <v>0</v>
      </c>
      <c r="EG13" s="16">
        <f t="shared" si="30"/>
        <v>0</v>
      </c>
      <c r="EH13" s="16">
        <f t="shared" si="31"/>
        <v>0</v>
      </c>
      <c r="EI13" s="17">
        <f t="shared" si="32"/>
        <v>0</v>
      </c>
      <c r="EJ13" s="17">
        <v>0</v>
      </c>
      <c r="EK13" s="17">
        <v>0</v>
      </c>
      <c r="EL13" s="17">
        <v>0</v>
      </c>
      <c r="EM13" s="17">
        <v>0</v>
      </c>
      <c r="EN13" s="17">
        <v>0</v>
      </c>
      <c r="EO13" s="17">
        <f t="shared" si="44"/>
        <v>0</v>
      </c>
    </row>
    <row r="14" spans="1:145" x14ac:dyDescent="0.35">
      <c r="A14" s="27" t="s">
        <v>0</v>
      </c>
      <c r="B14" s="28" t="s">
        <v>3</v>
      </c>
      <c r="C14" s="28" t="s">
        <v>3</v>
      </c>
      <c r="D14" s="37">
        <f>E14+L14</f>
        <v>760553937</v>
      </c>
      <c r="E14" s="37">
        <f>F14+G14</f>
        <v>760553937</v>
      </c>
      <c r="F14" s="35">
        <f>M14+AH14+BC14+BX14</f>
        <v>558817470</v>
      </c>
      <c r="G14" s="37">
        <f>H14+K14</f>
        <v>201736467</v>
      </c>
      <c r="H14" s="37">
        <f>I14+J14</f>
        <v>189398700</v>
      </c>
      <c r="I14" s="35">
        <f>V14+AQ14+BL14+CG14</f>
        <v>181719593</v>
      </c>
      <c r="J14" s="35">
        <f>Y14+AT14+BO14+CJ14</f>
        <v>7679107</v>
      </c>
      <c r="K14" s="36">
        <f>AB14+AW14+BR14+CM14</f>
        <v>12337767</v>
      </c>
      <c r="L14" s="30">
        <v>0</v>
      </c>
      <c r="M14" s="37">
        <f t="shared" si="55"/>
        <v>558817470</v>
      </c>
      <c r="N14" s="30">
        <v>484199545</v>
      </c>
      <c r="O14" s="30">
        <v>74617925</v>
      </c>
      <c r="P14" s="37">
        <f t="shared" si="56"/>
        <v>201736467</v>
      </c>
      <c r="Q14" s="30">
        <f t="shared" si="45"/>
        <v>89809580</v>
      </c>
      <c r="R14" s="30">
        <f t="shared" si="45"/>
        <v>111926887</v>
      </c>
      <c r="S14" s="37">
        <f>T14+U14</f>
        <v>189398700</v>
      </c>
      <c r="T14" s="30">
        <f>W14+Z14</f>
        <v>82393159</v>
      </c>
      <c r="U14" s="30">
        <f t="shared" si="57"/>
        <v>107005541</v>
      </c>
      <c r="V14" s="37">
        <f>W14+X14</f>
        <v>181719593</v>
      </c>
      <c r="W14" s="30">
        <v>76192899</v>
      </c>
      <c r="X14" s="30">
        <v>105526694</v>
      </c>
      <c r="Y14" s="37">
        <f>Z14+AA14</f>
        <v>7679107</v>
      </c>
      <c r="Z14" s="30">
        <v>6200260</v>
      </c>
      <c r="AA14" s="30">
        <v>1478847</v>
      </c>
      <c r="AB14" s="37">
        <f>AC14+AD14</f>
        <v>12337767</v>
      </c>
      <c r="AC14" s="30">
        <v>7416421</v>
      </c>
      <c r="AD14" s="30">
        <v>4921346</v>
      </c>
      <c r="AE14" s="30">
        <f t="shared" si="46"/>
        <v>574009125</v>
      </c>
      <c r="AF14" s="30">
        <f t="shared" si="46"/>
        <v>186544812</v>
      </c>
      <c r="AG14" s="30">
        <v>0</v>
      </c>
      <c r="AH14" s="37">
        <f t="shared" si="58"/>
        <v>0</v>
      </c>
      <c r="AI14" s="30">
        <v>0</v>
      </c>
      <c r="AJ14" s="30">
        <v>0</v>
      </c>
      <c r="AK14" s="37">
        <f>AL14+AM14</f>
        <v>0</v>
      </c>
      <c r="AL14" s="30">
        <f t="shared" si="47"/>
        <v>0</v>
      </c>
      <c r="AM14" s="30">
        <f t="shared" si="47"/>
        <v>0</v>
      </c>
      <c r="AN14" s="37">
        <f>AO14+AP14</f>
        <v>0</v>
      </c>
      <c r="AO14" s="30">
        <f t="shared" si="48"/>
        <v>0</v>
      </c>
      <c r="AP14" s="30">
        <f t="shared" si="48"/>
        <v>0</v>
      </c>
      <c r="AQ14" s="37">
        <f>AR14+AS14</f>
        <v>0</v>
      </c>
      <c r="AR14" s="30">
        <v>0</v>
      </c>
      <c r="AS14" s="30">
        <v>0</v>
      </c>
      <c r="AT14" s="37">
        <f t="shared" si="59"/>
        <v>0</v>
      </c>
      <c r="AU14" s="30">
        <v>0</v>
      </c>
      <c r="AV14" s="30">
        <v>0</v>
      </c>
      <c r="AW14" s="37">
        <f t="shared" si="60"/>
        <v>0</v>
      </c>
      <c r="AX14" s="30">
        <v>0</v>
      </c>
      <c r="AY14" s="30">
        <v>0</v>
      </c>
      <c r="AZ14" s="30">
        <f t="shared" si="61"/>
        <v>0</v>
      </c>
      <c r="BA14" s="30">
        <f t="shared" si="62"/>
        <v>0</v>
      </c>
      <c r="BB14" s="30">
        <v>0</v>
      </c>
      <c r="BC14" s="37">
        <f>BD14+BE14</f>
        <v>0</v>
      </c>
      <c r="BD14" s="30">
        <v>0</v>
      </c>
      <c r="BE14" s="30">
        <v>0</v>
      </c>
      <c r="BF14" s="37">
        <f>BG14+BH14</f>
        <v>0</v>
      </c>
      <c r="BG14" s="30">
        <f t="shared" si="49"/>
        <v>0</v>
      </c>
      <c r="BH14" s="30">
        <f t="shared" si="49"/>
        <v>0</v>
      </c>
      <c r="BI14" s="37">
        <f>BJ14+BK14</f>
        <v>0</v>
      </c>
      <c r="BJ14" s="30">
        <f t="shared" si="50"/>
        <v>0</v>
      </c>
      <c r="BK14" s="30">
        <f t="shared" si="50"/>
        <v>0</v>
      </c>
      <c r="BL14" s="37">
        <f>BM14+BN14</f>
        <v>0</v>
      </c>
      <c r="BM14" s="30">
        <v>0</v>
      </c>
      <c r="BN14" s="30">
        <v>0</v>
      </c>
      <c r="BO14" s="37">
        <f>BP14+BQ14</f>
        <v>0</v>
      </c>
      <c r="BP14" s="30">
        <v>0</v>
      </c>
      <c r="BQ14" s="30">
        <v>0</v>
      </c>
      <c r="BR14" s="37">
        <f>BS14+BT14</f>
        <v>0</v>
      </c>
      <c r="BS14" s="30">
        <v>0</v>
      </c>
      <c r="BT14" s="30">
        <v>0</v>
      </c>
      <c r="BU14" s="30">
        <f t="shared" si="51"/>
        <v>0</v>
      </c>
      <c r="BV14" s="30">
        <f t="shared" si="51"/>
        <v>0</v>
      </c>
      <c r="BW14" s="30">
        <v>0</v>
      </c>
      <c r="BX14" s="37">
        <f t="shared" si="63"/>
        <v>0</v>
      </c>
      <c r="BY14" s="30">
        <v>0</v>
      </c>
      <c r="BZ14" s="30">
        <v>0</v>
      </c>
      <c r="CA14" s="37">
        <f>CB14+CC14</f>
        <v>0</v>
      </c>
      <c r="CB14" s="30">
        <f t="shared" si="52"/>
        <v>0</v>
      </c>
      <c r="CC14" s="30">
        <f t="shared" si="52"/>
        <v>0</v>
      </c>
      <c r="CD14" s="37">
        <f>CE14+CF14</f>
        <v>0</v>
      </c>
      <c r="CE14" s="30">
        <f t="shared" si="53"/>
        <v>0</v>
      </c>
      <c r="CF14" s="30">
        <f t="shared" si="53"/>
        <v>0</v>
      </c>
      <c r="CG14" s="37">
        <f>CH14+CI14</f>
        <v>0</v>
      </c>
      <c r="CH14" s="30">
        <v>0</v>
      </c>
      <c r="CI14" s="30">
        <v>0</v>
      </c>
      <c r="CJ14" s="37">
        <f>CK14+CL14</f>
        <v>0</v>
      </c>
      <c r="CK14" s="30">
        <v>0</v>
      </c>
      <c r="CL14" s="30">
        <v>0</v>
      </c>
      <c r="CM14" s="37">
        <f>CN14+CO14</f>
        <v>0</v>
      </c>
      <c r="CN14" s="30">
        <v>0</v>
      </c>
      <c r="CO14" s="30">
        <v>0</v>
      </c>
      <c r="CP14" s="30">
        <f t="shared" si="54"/>
        <v>0</v>
      </c>
      <c r="CQ14" s="30">
        <f t="shared" si="54"/>
        <v>0</v>
      </c>
      <c r="CR14" s="30">
        <v>0</v>
      </c>
      <c r="CT14" s="16">
        <f t="shared" si="37"/>
        <v>0.84353980435415554</v>
      </c>
      <c r="CU14" s="16">
        <f t="shared" si="38"/>
        <v>0.15646019564584449</v>
      </c>
      <c r="CV14" s="16">
        <f t="shared" si="39"/>
        <v>0.13273813199398179</v>
      </c>
      <c r="CW14" s="16">
        <f t="shared" si="40"/>
        <v>1.0801674973372592E-2</v>
      </c>
      <c r="CX14" s="16">
        <f t="shared" si="3"/>
        <v>1.2920388678490085E-2</v>
      </c>
      <c r="CY14" s="17">
        <f t="shared" si="4"/>
        <v>1</v>
      </c>
      <c r="CZ14" s="17">
        <f t="shared" si="5"/>
        <v>0.40000000107212846</v>
      </c>
      <c r="DA14" s="17">
        <f t="shared" si="6"/>
        <v>0.59999999892787159</v>
      </c>
      <c r="DB14" s="17">
        <f t="shared" si="7"/>
        <v>0.5656908539488088</v>
      </c>
      <c r="DC14" s="17">
        <f t="shared" si="8"/>
        <v>7.9275697037342434E-3</v>
      </c>
      <c r="DD14" s="17">
        <f t="shared" si="9"/>
        <v>2.6381575275328483E-2</v>
      </c>
      <c r="DE14" s="17">
        <f t="shared" si="41"/>
        <v>1</v>
      </c>
      <c r="DF14" s="16">
        <f t="shared" si="10"/>
        <v>0</v>
      </c>
      <c r="DG14" s="16">
        <f t="shared" si="11"/>
        <v>0</v>
      </c>
      <c r="DH14" s="16">
        <f t="shared" si="12"/>
        <v>0</v>
      </c>
      <c r="DI14" s="16">
        <f t="shared" si="13"/>
        <v>0</v>
      </c>
      <c r="DJ14" s="16">
        <f t="shared" si="14"/>
        <v>0</v>
      </c>
      <c r="DK14" s="17">
        <f t="shared" si="15"/>
        <v>0</v>
      </c>
      <c r="DL14" s="17">
        <f t="shared" si="16"/>
        <v>0</v>
      </c>
      <c r="DM14" s="17">
        <f t="shared" si="17"/>
        <v>0</v>
      </c>
      <c r="DN14" s="17">
        <f t="shared" si="18"/>
        <v>0</v>
      </c>
      <c r="DO14" s="17">
        <f t="shared" si="19"/>
        <v>0</v>
      </c>
      <c r="DP14" s="17">
        <f t="shared" si="20"/>
        <v>0</v>
      </c>
      <c r="DQ14" s="17">
        <f t="shared" si="42"/>
        <v>0</v>
      </c>
      <c r="DR14" s="16">
        <f t="shared" si="21"/>
        <v>0</v>
      </c>
      <c r="DS14" s="16">
        <f t="shared" si="22"/>
        <v>0</v>
      </c>
      <c r="DT14" s="16">
        <f t="shared" si="23"/>
        <v>0</v>
      </c>
      <c r="DU14" s="16">
        <f t="shared" si="24"/>
        <v>0</v>
      </c>
      <c r="DV14" s="16">
        <f t="shared" si="25"/>
        <v>0</v>
      </c>
      <c r="DW14" s="17">
        <f t="shared" si="26"/>
        <v>0</v>
      </c>
      <c r="DX14" s="17">
        <v>0</v>
      </c>
      <c r="DY14" s="17">
        <v>0</v>
      </c>
      <c r="DZ14" s="17">
        <v>0</v>
      </c>
      <c r="EA14" s="17">
        <v>0</v>
      </c>
      <c r="EB14" s="17">
        <v>0</v>
      </c>
      <c r="EC14" s="17">
        <f t="shared" si="43"/>
        <v>0</v>
      </c>
      <c r="ED14" s="16">
        <f t="shared" si="27"/>
        <v>0</v>
      </c>
      <c r="EE14" s="16">
        <f t="shared" si="28"/>
        <v>0</v>
      </c>
      <c r="EF14" s="16">
        <f t="shared" si="29"/>
        <v>0</v>
      </c>
      <c r="EG14" s="16">
        <f t="shared" si="30"/>
        <v>0</v>
      </c>
      <c r="EH14" s="16">
        <f t="shared" si="31"/>
        <v>0</v>
      </c>
      <c r="EI14" s="17">
        <f t="shared" si="32"/>
        <v>0</v>
      </c>
      <c r="EJ14" s="17">
        <v>0</v>
      </c>
      <c r="EK14" s="17">
        <v>0</v>
      </c>
      <c r="EL14" s="17">
        <v>0</v>
      </c>
      <c r="EM14" s="17">
        <v>0</v>
      </c>
      <c r="EN14" s="17">
        <v>0</v>
      </c>
      <c r="EO14" s="17">
        <f t="shared" si="44"/>
        <v>0</v>
      </c>
    </row>
    <row r="15" spans="1:145" x14ac:dyDescent="0.35">
      <c r="A15" s="27" t="s">
        <v>0</v>
      </c>
      <c r="B15" s="28" t="s">
        <v>4</v>
      </c>
      <c r="C15" s="28" t="s">
        <v>2</v>
      </c>
      <c r="D15" s="37">
        <f>E15+L15</f>
        <v>233522325</v>
      </c>
      <c r="E15" s="37">
        <f>F15+G15</f>
        <v>233522325</v>
      </c>
      <c r="F15" s="35">
        <f>M15+AH15+BC15+BX15</f>
        <v>198493976</v>
      </c>
      <c r="G15" s="37">
        <f>H15+K15</f>
        <v>35028349</v>
      </c>
      <c r="H15" s="37">
        <f>I15+J15</f>
        <v>35028349</v>
      </c>
      <c r="I15" s="35">
        <f>V15+AQ15+BL15+CG15</f>
        <v>35028349</v>
      </c>
      <c r="J15" s="35">
        <f>Y15+AT15+BO15+CJ15</f>
        <v>0</v>
      </c>
      <c r="K15" s="36">
        <f>AB15+AW15+BR15+CM15</f>
        <v>0</v>
      </c>
      <c r="L15" s="30">
        <v>0</v>
      </c>
      <c r="M15" s="37">
        <f t="shared" si="55"/>
        <v>198493976</v>
      </c>
      <c r="N15" s="30">
        <v>198493976</v>
      </c>
      <c r="O15" s="30">
        <v>0</v>
      </c>
      <c r="P15" s="37">
        <f t="shared" si="56"/>
        <v>35028349</v>
      </c>
      <c r="Q15" s="30">
        <f t="shared" si="45"/>
        <v>35028349</v>
      </c>
      <c r="R15" s="30">
        <f t="shared" si="45"/>
        <v>0</v>
      </c>
      <c r="S15" s="37">
        <f>T15+U15</f>
        <v>35028349</v>
      </c>
      <c r="T15" s="30">
        <f>W15+Z15</f>
        <v>35028349</v>
      </c>
      <c r="U15" s="30">
        <f t="shared" si="57"/>
        <v>0</v>
      </c>
      <c r="V15" s="37">
        <f>W15+X15</f>
        <v>35028349</v>
      </c>
      <c r="W15" s="30">
        <v>35028349</v>
      </c>
      <c r="X15" s="30">
        <v>0</v>
      </c>
      <c r="Y15" s="37">
        <f>Z15+AA15</f>
        <v>0</v>
      </c>
      <c r="Z15" s="30">
        <v>0</v>
      </c>
      <c r="AA15" s="30">
        <v>0</v>
      </c>
      <c r="AB15" s="37">
        <f>AC15+AD15</f>
        <v>0</v>
      </c>
      <c r="AC15" s="30">
        <v>0</v>
      </c>
      <c r="AD15" s="30">
        <v>0</v>
      </c>
      <c r="AE15" s="30">
        <f t="shared" si="46"/>
        <v>233522325</v>
      </c>
      <c r="AF15" s="30">
        <f t="shared" si="46"/>
        <v>0</v>
      </c>
      <c r="AG15" s="30">
        <v>0</v>
      </c>
      <c r="AH15" s="37">
        <f t="shared" si="58"/>
        <v>0</v>
      </c>
      <c r="AI15" s="30">
        <v>0</v>
      </c>
      <c r="AJ15" s="30">
        <v>0</v>
      </c>
      <c r="AK15" s="37">
        <f>AL15+AM15</f>
        <v>0</v>
      </c>
      <c r="AL15" s="30">
        <f t="shared" si="47"/>
        <v>0</v>
      </c>
      <c r="AM15" s="30">
        <f t="shared" si="47"/>
        <v>0</v>
      </c>
      <c r="AN15" s="37">
        <f>AO15+AP15</f>
        <v>0</v>
      </c>
      <c r="AO15" s="30">
        <f t="shared" si="48"/>
        <v>0</v>
      </c>
      <c r="AP15" s="30">
        <f t="shared" si="48"/>
        <v>0</v>
      </c>
      <c r="AQ15" s="37">
        <f>AR15+AS15</f>
        <v>0</v>
      </c>
      <c r="AR15" s="30">
        <v>0</v>
      </c>
      <c r="AS15" s="30">
        <v>0</v>
      </c>
      <c r="AT15" s="37">
        <f t="shared" si="59"/>
        <v>0</v>
      </c>
      <c r="AU15" s="30">
        <v>0</v>
      </c>
      <c r="AV15" s="30">
        <v>0</v>
      </c>
      <c r="AW15" s="37">
        <f t="shared" si="60"/>
        <v>0</v>
      </c>
      <c r="AX15" s="30">
        <v>0</v>
      </c>
      <c r="AY15" s="30">
        <v>0</v>
      </c>
      <c r="AZ15" s="30">
        <f t="shared" si="61"/>
        <v>0</v>
      </c>
      <c r="BA15" s="30">
        <f t="shared" si="62"/>
        <v>0</v>
      </c>
      <c r="BB15" s="30">
        <v>0</v>
      </c>
      <c r="BC15" s="37">
        <f>BD15+BE15</f>
        <v>0</v>
      </c>
      <c r="BD15" s="30">
        <v>0</v>
      </c>
      <c r="BE15" s="30">
        <v>0</v>
      </c>
      <c r="BF15" s="37">
        <f>BG15+BH15</f>
        <v>0</v>
      </c>
      <c r="BG15" s="30">
        <f t="shared" si="49"/>
        <v>0</v>
      </c>
      <c r="BH15" s="30">
        <f t="shared" si="49"/>
        <v>0</v>
      </c>
      <c r="BI15" s="37">
        <f>BJ15+BK15</f>
        <v>0</v>
      </c>
      <c r="BJ15" s="30">
        <f t="shared" si="50"/>
        <v>0</v>
      </c>
      <c r="BK15" s="30">
        <f t="shared" si="50"/>
        <v>0</v>
      </c>
      <c r="BL15" s="37">
        <f>BM15+BN15</f>
        <v>0</v>
      </c>
      <c r="BM15" s="30">
        <v>0</v>
      </c>
      <c r="BN15" s="30">
        <v>0</v>
      </c>
      <c r="BO15" s="37">
        <f>BP15+BQ15</f>
        <v>0</v>
      </c>
      <c r="BP15" s="30">
        <v>0</v>
      </c>
      <c r="BQ15" s="30">
        <v>0</v>
      </c>
      <c r="BR15" s="37">
        <f>BS15+BT15</f>
        <v>0</v>
      </c>
      <c r="BS15" s="30">
        <v>0</v>
      </c>
      <c r="BT15" s="30">
        <v>0</v>
      </c>
      <c r="BU15" s="30">
        <f t="shared" si="51"/>
        <v>0</v>
      </c>
      <c r="BV15" s="30">
        <f t="shared" si="51"/>
        <v>0</v>
      </c>
      <c r="BW15" s="30">
        <v>0</v>
      </c>
      <c r="BX15" s="37">
        <f t="shared" si="63"/>
        <v>0</v>
      </c>
      <c r="BY15" s="30">
        <v>0</v>
      </c>
      <c r="BZ15" s="30">
        <v>0</v>
      </c>
      <c r="CA15" s="37">
        <f>CB15+CC15</f>
        <v>0</v>
      </c>
      <c r="CB15" s="30">
        <f t="shared" si="52"/>
        <v>0</v>
      </c>
      <c r="CC15" s="30">
        <f t="shared" si="52"/>
        <v>0</v>
      </c>
      <c r="CD15" s="37">
        <f>CE15+CF15</f>
        <v>0</v>
      </c>
      <c r="CE15" s="30">
        <f t="shared" si="53"/>
        <v>0</v>
      </c>
      <c r="CF15" s="30">
        <f t="shared" si="53"/>
        <v>0</v>
      </c>
      <c r="CG15" s="37">
        <f>CH15+CI15</f>
        <v>0</v>
      </c>
      <c r="CH15" s="30">
        <v>0</v>
      </c>
      <c r="CI15" s="30">
        <v>0</v>
      </c>
      <c r="CJ15" s="37">
        <f>CK15+CL15</f>
        <v>0</v>
      </c>
      <c r="CK15" s="30">
        <v>0</v>
      </c>
      <c r="CL15" s="30">
        <v>0</v>
      </c>
      <c r="CM15" s="37">
        <f>CN15+CO15</f>
        <v>0</v>
      </c>
      <c r="CN15" s="30">
        <v>0</v>
      </c>
      <c r="CO15" s="30">
        <v>0</v>
      </c>
      <c r="CP15" s="30">
        <f t="shared" si="54"/>
        <v>0</v>
      </c>
      <c r="CQ15" s="30">
        <f t="shared" si="54"/>
        <v>0</v>
      </c>
      <c r="CR15" s="30">
        <v>0</v>
      </c>
      <c r="CT15" s="16">
        <f t="shared" si="37"/>
        <v>0.84999999892943856</v>
      </c>
      <c r="CU15" s="16">
        <f t="shared" si="38"/>
        <v>0.15000000107056147</v>
      </c>
      <c r="CV15" s="16">
        <f t="shared" si="39"/>
        <v>0.15000000107056147</v>
      </c>
      <c r="CW15" s="16">
        <f t="shared" si="40"/>
        <v>0</v>
      </c>
      <c r="CX15" s="16">
        <f t="shared" si="3"/>
        <v>0</v>
      </c>
      <c r="CY15" s="17">
        <f t="shared" si="4"/>
        <v>1</v>
      </c>
      <c r="CZ15" s="17">
        <f t="shared" si="5"/>
        <v>0</v>
      </c>
      <c r="DA15" s="17">
        <f t="shared" si="6"/>
        <v>0</v>
      </c>
      <c r="DB15" s="17">
        <f t="shared" si="7"/>
        <v>0</v>
      </c>
      <c r="DC15" s="17">
        <f t="shared" si="8"/>
        <v>0</v>
      </c>
      <c r="DD15" s="17">
        <f t="shared" si="9"/>
        <v>0</v>
      </c>
      <c r="DE15" s="17">
        <f t="shared" si="41"/>
        <v>0</v>
      </c>
      <c r="DF15" s="16">
        <f t="shared" si="10"/>
        <v>0</v>
      </c>
      <c r="DG15" s="16">
        <f t="shared" si="11"/>
        <v>0</v>
      </c>
      <c r="DH15" s="16">
        <f t="shared" si="12"/>
        <v>0</v>
      </c>
      <c r="DI15" s="16">
        <f t="shared" si="13"/>
        <v>0</v>
      </c>
      <c r="DJ15" s="16">
        <f t="shared" si="14"/>
        <v>0</v>
      </c>
      <c r="DK15" s="17">
        <f t="shared" si="15"/>
        <v>0</v>
      </c>
      <c r="DL15" s="17">
        <f t="shared" si="16"/>
        <v>0</v>
      </c>
      <c r="DM15" s="17">
        <f t="shared" si="17"/>
        <v>0</v>
      </c>
      <c r="DN15" s="17">
        <f t="shared" si="18"/>
        <v>0</v>
      </c>
      <c r="DO15" s="17">
        <f t="shared" si="19"/>
        <v>0</v>
      </c>
      <c r="DP15" s="17">
        <f t="shared" si="20"/>
        <v>0</v>
      </c>
      <c r="DQ15" s="17">
        <f t="shared" si="42"/>
        <v>0</v>
      </c>
      <c r="DR15" s="16">
        <f t="shared" si="21"/>
        <v>0</v>
      </c>
      <c r="DS15" s="16">
        <f t="shared" si="22"/>
        <v>0</v>
      </c>
      <c r="DT15" s="16">
        <f t="shared" si="23"/>
        <v>0</v>
      </c>
      <c r="DU15" s="16">
        <f t="shared" si="24"/>
        <v>0</v>
      </c>
      <c r="DV15" s="16">
        <f t="shared" si="25"/>
        <v>0</v>
      </c>
      <c r="DW15" s="17">
        <f t="shared" si="26"/>
        <v>0</v>
      </c>
      <c r="DX15" s="17">
        <v>0</v>
      </c>
      <c r="DY15" s="17">
        <v>0</v>
      </c>
      <c r="DZ15" s="17">
        <v>0</v>
      </c>
      <c r="EA15" s="17">
        <v>0</v>
      </c>
      <c r="EB15" s="17">
        <v>0</v>
      </c>
      <c r="EC15" s="17">
        <f t="shared" si="43"/>
        <v>0</v>
      </c>
      <c r="ED15" s="16">
        <f t="shared" si="27"/>
        <v>0</v>
      </c>
      <c r="EE15" s="16">
        <f t="shared" si="28"/>
        <v>0</v>
      </c>
      <c r="EF15" s="16">
        <f t="shared" si="29"/>
        <v>0</v>
      </c>
      <c r="EG15" s="16">
        <f t="shared" si="30"/>
        <v>0</v>
      </c>
      <c r="EH15" s="16">
        <f t="shared" si="31"/>
        <v>0</v>
      </c>
      <c r="EI15" s="17">
        <f t="shared" si="32"/>
        <v>0</v>
      </c>
      <c r="EJ15" s="17">
        <v>0</v>
      </c>
      <c r="EK15" s="17">
        <v>0</v>
      </c>
      <c r="EL15" s="17">
        <v>0</v>
      </c>
      <c r="EM15" s="17">
        <v>0</v>
      </c>
      <c r="EN15" s="17">
        <v>0</v>
      </c>
      <c r="EO15" s="17">
        <f t="shared" si="44"/>
        <v>0</v>
      </c>
    </row>
    <row r="16" spans="1:145" x14ac:dyDescent="0.35">
      <c r="A16" s="24" t="s">
        <v>5</v>
      </c>
      <c r="B16" s="25" t="s">
        <v>165</v>
      </c>
      <c r="C16" s="25"/>
      <c r="D16" s="26">
        <f t="shared" ref="D16:F16" si="64">D17</f>
        <v>152643627</v>
      </c>
      <c r="E16" s="26">
        <f t="shared" si="64"/>
        <v>152643627</v>
      </c>
      <c r="F16" s="26">
        <f t="shared" si="64"/>
        <v>112100000</v>
      </c>
      <c r="G16" s="26">
        <f t="shared" ref="G16:J16" si="65">G17</f>
        <v>40543627</v>
      </c>
      <c r="H16" s="26">
        <f t="shared" si="65"/>
        <v>12307928</v>
      </c>
      <c r="I16" s="26">
        <f t="shared" si="65"/>
        <v>10091928</v>
      </c>
      <c r="J16" s="26">
        <f t="shared" si="65"/>
        <v>2216000</v>
      </c>
      <c r="K16" s="26">
        <f>K17</f>
        <v>28235699</v>
      </c>
      <c r="L16" s="26">
        <f t="shared" ref="L16:BW16" si="66">L17</f>
        <v>0</v>
      </c>
      <c r="M16" s="26">
        <f t="shared" si="66"/>
        <v>112100000</v>
      </c>
      <c r="N16" s="26">
        <f t="shared" si="66"/>
        <v>107100000</v>
      </c>
      <c r="O16" s="26">
        <f t="shared" si="66"/>
        <v>5000000</v>
      </c>
      <c r="P16" s="26">
        <f t="shared" si="66"/>
        <v>40543627</v>
      </c>
      <c r="Q16" s="26">
        <f t="shared" si="66"/>
        <v>33043626</v>
      </c>
      <c r="R16" s="26">
        <f t="shared" si="66"/>
        <v>7500001</v>
      </c>
      <c r="S16" s="26">
        <f t="shared" si="66"/>
        <v>12307928</v>
      </c>
      <c r="T16" s="26">
        <f t="shared" si="66"/>
        <v>8999463</v>
      </c>
      <c r="U16" s="26">
        <f t="shared" si="66"/>
        <v>3308465</v>
      </c>
      <c r="V16" s="26">
        <f t="shared" si="66"/>
        <v>10091928</v>
      </c>
      <c r="W16" s="26">
        <f t="shared" si="66"/>
        <v>6983463</v>
      </c>
      <c r="X16" s="26">
        <f t="shared" si="66"/>
        <v>3108465</v>
      </c>
      <c r="Y16" s="26">
        <f t="shared" si="66"/>
        <v>2216000</v>
      </c>
      <c r="Z16" s="26">
        <f t="shared" si="66"/>
        <v>2016000</v>
      </c>
      <c r="AA16" s="26">
        <f t="shared" si="66"/>
        <v>200000</v>
      </c>
      <c r="AB16" s="26">
        <f t="shared" si="66"/>
        <v>28235699</v>
      </c>
      <c r="AC16" s="26">
        <f t="shared" si="66"/>
        <v>24044163</v>
      </c>
      <c r="AD16" s="26">
        <f t="shared" si="66"/>
        <v>4191536</v>
      </c>
      <c r="AE16" s="26">
        <f t="shared" si="66"/>
        <v>140143626</v>
      </c>
      <c r="AF16" s="26">
        <f t="shared" si="66"/>
        <v>12500001</v>
      </c>
      <c r="AG16" s="26">
        <f t="shared" si="66"/>
        <v>0</v>
      </c>
      <c r="AH16" s="26">
        <f t="shared" si="66"/>
        <v>0</v>
      </c>
      <c r="AI16" s="26">
        <f t="shared" si="66"/>
        <v>0</v>
      </c>
      <c r="AJ16" s="26">
        <f t="shared" si="66"/>
        <v>0</v>
      </c>
      <c r="AK16" s="26">
        <f t="shared" si="66"/>
        <v>0</v>
      </c>
      <c r="AL16" s="26">
        <f t="shared" si="66"/>
        <v>0</v>
      </c>
      <c r="AM16" s="26">
        <f t="shared" si="66"/>
        <v>0</v>
      </c>
      <c r="AN16" s="26">
        <f t="shared" si="66"/>
        <v>0</v>
      </c>
      <c r="AO16" s="26">
        <f t="shared" si="66"/>
        <v>0</v>
      </c>
      <c r="AP16" s="26">
        <f t="shared" si="66"/>
        <v>0</v>
      </c>
      <c r="AQ16" s="26">
        <f t="shared" si="66"/>
        <v>0</v>
      </c>
      <c r="AR16" s="26">
        <f t="shared" si="66"/>
        <v>0</v>
      </c>
      <c r="AS16" s="26">
        <f t="shared" si="66"/>
        <v>0</v>
      </c>
      <c r="AT16" s="26">
        <f t="shared" si="66"/>
        <v>0</v>
      </c>
      <c r="AU16" s="26">
        <f t="shared" si="66"/>
        <v>0</v>
      </c>
      <c r="AV16" s="26">
        <f t="shared" si="66"/>
        <v>0</v>
      </c>
      <c r="AW16" s="26">
        <f t="shared" si="66"/>
        <v>0</v>
      </c>
      <c r="AX16" s="26">
        <f t="shared" si="66"/>
        <v>0</v>
      </c>
      <c r="AY16" s="26">
        <f t="shared" si="66"/>
        <v>0</v>
      </c>
      <c r="AZ16" s="26">
        <f t="shared" si="66"/>
        <v>0</v>
      </c>
      <c r="BA16" s="26">
        <f t="shared" si="66"/>
        <v>0</v>
      </c>
      <c r="BB16" s="26">
        <f t="shared" si="66"/>
        <v>0</v>
      </c>
      <c r="BC16" s="26">
        <f t="shared" si="66"/>
        <v>0</v>
      </c>
      <c r="BD16" s="26">
        <f t="shared" si="66"/>
        <v>0</v>
      </c>
      <c r="BE16" s="26">
        <f t="shared" si="66"/>
        <v>0</v>
      </c>
      <c r="BF16" s="26">
        <f t="shared" si="66"/>
        <v>0</v>
      </c>
      <c r="BG16" s="26">
        <f t="shared" si="66"/>
        <v>0</v>
      </c>
      <c r="BH16" s="26">
        <f t="shared" si="66"/>
        <v>0</v>
      </c>
      <c r="BI16" s="26">
        <f t="shared" si="66"/>
        <v>0</v>
      </c>
      <c r="BJ16" s="26">
        <f t="shared" si="66"/>
        <v>0</v>
      </c>
      <c r="BK16" s="26">
        <f t="shared" si="66"/>
        <v>0</v>
      </c>
      <c r="BL16" s="26">
        <f t="shared" si="66"/>
        <v>0</v>
      </c>
      <c r="BM16" s="26">
        <f t="shared" si="66"/>
        <v>0</v>
      </c>
      <c r="BN16" s="26">
        <f t="shared" si="66"/>
        <v>0</v>
      </c>
      <c r="BO16" s="26">
        <f t="shared" si="66"/>
        <v>0</v>
      </c>
      <c r="BP16" s="26">
        <f t="shared" si="66"/>
        <v>0</v>
      </c>
      <c r="BQ16" s="26">
        <f t="shared" si="66"/>
        <v>0</v>
      </c>
      <c r="BR16" s="26">
        <f t="shared" si="66"/>
        <v>0</v>
      </c>
      <c r="BS16" s="26">
        <f t="shared" si="66"/>
        <v>0</v>
      </c>
      <c r="BT16" s="26">
        <f t="shared" si="66"/>
        <v>0</v>
      </c>
      <c r="BU16" s="26">
        <f t="shared" si="66"/>
        <v>0</v>
      </c>
      <c r="BV16" s="26">
        <f t="shared" si="66"/>
        <v>0</v>
      </c>
      <c r="BW16" s="26">
        <f t="shared" si="66"/>
        <v>0</v>
      </c>
      <c r="BX16" s="26">
        <f t="shared" ref="BX16:CR16" si="67">BX17</f>
        <v>0</v>
      </c>
      <c r="BY16" s="26">
        <f t="shared" si="67"/>
        <v>0</v>
      </c>
      <c r="BZ16" s="26">
        <f t="shared" si="67"/>
        <v>0</v>
      </c>
      <c r="CA16" s="26">
        <f t="shared" si="67"/>
        <v>0</v>
      </c>
      <c r="CB16" s="26">
        <f t="shared" si="67"/>
        <v>0</v>
      </c>
      <c r="CC16" s="26">
        <f t="shared" si="67"/>
        <v>0</v>
      </c>
      <c r="CD16" s="26">
        <f t="shared" si="67"/>
        <v>0</v>
      </c>
      <c r="CE16" s="26">
        <f t="shared" si="67"/>
        <v>0</v>
      </c>
      <c r="CF16" s="26">
        <f t="shared" si="67"/>
        <v>0</v>
      </c>
      <c r="CG16" s="26">
        <f t="shared" si="67"/>
        <v>0</v>
      </c>
      <c r="CH16" s="26">
        <f t="shared" si="67"/>
        <v>0</v>
      </c>
      <c r="CI16" s="26">
        <f t="shared" si="67"/>
        <v>0</v>
      </c>
      <c r="CJ16" s="26">
        <f t="shared" si="67"/>
        <v>0</v>
      </c>
      <c r="CK16" s="26">
        <f t="shared" si="67"/>
        <v>0</v>
      </c>
      <c r="CL16" s="26">
        <f t="shared" si="67"/>
        <v>0</v>
      </c>
      <c r="CM16" s="26">
        <f t="shared" si="67"/>
        <v>0</v>
      </c>
      <c r="CN16" s="26">
        <f t="shared" si="67"/>
        <v>0</v>
      </c>
      <c r="CO16" s="26">
        <f t="shared" si="67"/>
        <v>0</v>
      </c>
      <c r="CP16" s="26">
        <f t="shared" si="67"/>
        <v>0</v>
      </c>
      <c r="CQ16" s="26">
        <f t="shared" si="67"/>
        <v>0</v>
      </c>
      <c r="CR16" s="26">
        <f t="shared" si="67"/>
        <v>0</v>
      </c>
      <c r="CT16" s="10">
        <f t="shared" si="37"/>
        <v>0.76421599081502289</v>
      </c>
      <c r="CU16" s="10">
        <f t="shared" si="38"/>
        <v>0.23578400918497713</v>
      </c>
      <c r="CV16" s="10">
        <f t="shared" si="39"/>
        <v>4.9830757197619535E-2</v>
      </c>
      <c r="CW16" s="10">
        <f t="shared" si="40"/>
        <v>1.4385242180047489E-2</v>
      </c>
      <c r="CX16" s="10">
        <f t="shared" si="3"/>
        <v>0.1715680098073101</v>
      </c>
      <c r="CY16" s="10">
        <f t="shared" si="4"/>
        <v>1</v>
      </c>
      <c r="CZ16" s="10">
        <f t="shared" si="5"/>
        <v>0.39999996800000254</v>
      </c>
      <c r="DA16" s="10">
        <f t="shared" si="6"/>
        <v>0.60000003199999741</v>
      </c>
      <c r="DB16" s="10">
        <f t="shared" si="7"/>
        <v>0.2486771801058256</v>
      </c>
      <c r="DC16" s="10">
        <f t="shared" si="8"/>
        <v>1.5999998720000103E-2</v>
      </c>
      <c r="DD16" s="10">
        <f t="shared" si="9"/>
        <v>0.33532285317417176</v>
      </c>
      <c r="DE16" s="10">
        <f t="shared" si="41"/>
        <v>1</v>
      </c>
      <c r="DF16" s="10">
        <f t="shared" si="10"/>
        <v>0</v>
      </c>
      <c r="DG16" s="10">
        <f t="shared" si="11"/>
        <v>0</v>
      </c>
      <c r="DH16" s="10">
        <f t="shared" si="12"/>
        <v>0</v>
      </c>
      <c r="DI16" s="10">
        <f t="shared" si="13"/>
        <v>0</v>
      </c>
      <c r="DJ16" s="10">
        <f t="shared" si="14"/>
        <v>0</v>
      </c>
      <c r="DK16" s="10">
        <f t="shared" si="15"/>
        <v>0</v>
      </c>
      <c r="DL16" s="10">
        <f t="shared" si="16"/>
        <v>0</v>
      </c>
      <c r="DM16" s="10">
        <f t="shared" si="17"/>
        <v>0</v>
      </c>
      <c r="DN16" s="10">
        <f t="shared" si="18"/>
        <v>0</v>
      </c>
      <c r="DO16" s="10">
        <f t="shared" si="19"/>
        <v>0</v>
      </c>
      <c r="DP16" s="10">
        <f t="shared" si="20"/>
        <v>0</v>
      </c>
      <c r="DQ16" s="10">
        <f t="shared" si="42"/>
        <v>0</v>
      </c>
      <c r="DR16" s="10">
        <f t="shared" si="21"/>
        <v>0</v>
      </c>
      <c r="DS16" s="10">
        <f t="shared" si="22"/>
        <v>0</v>
      </c>
      <c r="DT16" s="10">
        <f t="shared" si="23"/>
        <v>0</v>
      </c>
      <c r="DU16" s="10">
        <f t="shared" si="24"/>
        <v>0</v>
      </c>
      <c r="DV16" s="10">
        <f t="shared" si="25"/>
        <v>0</v>
      </c>
      <c r="DW16" s="10">
        <f t="shared" si="26"/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f t="shared" si="43"/>
        <v>0</v>
      </c>
      <c r="ED16" s="10">
        <f t="shared" si="27"/>
        <v>0</v>
      </c>
      <c r="EE16" s="10">
        <f t="shared" si="28"/>
        <v>0</v>
      </c>
      <c r="EF16" s="10">
        <f t="shared" si="29"/>
        <v>0</v>
      </c>
      <c r="EG16" s="10">
        <f t="shared" si="30"/>
        <v>0</v>
      </c>
      <c r="EH16" s="10">
        <f t="shared" si="31"/>
        <v>0</v>
      </c>
      <c r="EI16" s="10">
        <f t="shared" si="32"/>
        <v>0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f t="shared" si="44"/>
        <v>0</v>
      </c>
    </row>
    <row r="17" spans="1:145" x14ac:dyDescent="0.35">
      <c r="A17" s="27" t="s">
        <v>5</v>
      </c>
      <c r="B17" s="28" t="s">
        <v>2</v>
      </c>
      <c r="C17" s="28" t="s">
        <v>2</v>
      </c>
      <c r="D17" s="37">
        <f>E17+L17</f>
        <v>152643627</v>
      </c>
      <c r="E17" s="37">
        <f>F17+G17</f>
        <v>152643627</v>
      </c>
      <c r="F17" s="35">
        <f>M17+AH17+BC17+BX17</f>
        <v>112100000</v>
      </c>
      <c r="G17" s="37">
        <f>H17+K17</f>
        <v>40543627</v>
      </c>
      <c r="H17" s="37">
        <f>I17+J17</f>
        <v>12307928</v>
      </c>
      <c r="I17" s="35">
        <f>V17+AQ17+BL17+CG17</f>
        <v>10091928</v>
      </c>
      <c r="J17" s="35">
        <f>Y17+AT17+BO17+CJ17</f>
        <v>2216000</v>
      </c>
      <c r="K17" s="36">
        <f>AB17+AW17+BR17+CM17</f>
        <v>28235699</v>
      </c>
      <c r="L17" s="30">
        <v>0</v>
      </c>
      <c r="M17" s="37">
        <f t="shared" si="55"/>
        <v>112100000</v>
      </c>
      <c r="N17" s="30">
        <v>107100000</v>
      </c>
      <c r="O17" s="30">
        <v>5000000</v>
      </c>
      <c r="P17" s="37">
        <f>Q17+R17</f>
        <v>40543627</v>
      </c>
      <c r="Q17" s="30">
        <f>T17+AC17</f>
        <v>33043626</v>
      </c>
      <c r="R17" s="30">
        <f>U17+AD17</f>
        <v>7500001</v>
      </c>
      <c r="S17" s="37">
        <f>T17+U17</f>
        <v>12307928</v>
      </c>
      <c r="T17" s="30">
        <f>W17+Z17</f>
        <v>8999463</v>
      </c>
      <c r="U17" s="30">
        <f t="shared" si="57"/>
        <v>3308465</v>
      </c>
      <c r="V17" s="37">
        <f>W17+X17</f>
        <v>10091928</v>
      </c>
      <c r="W17" s="30">
        <v>6983463</v>
      </c>
      <c r="X17" s="30">
        <v>3108465</v>
      </c>
      <c r="Y17" s="37">
        <f>Z17+AA17</f>
        <v>2216000</v>
      </c>
      <c r="Z17" s="30">
        <v>2016000</v>
      </c>
      <c r="AA17" s="30">
        <v>200000</v>
      </c>
      <c r="AB17" s="37">
        <f>AC17+AD17</f>
        <v>28235699</v>
      </c>
      <c r="AC17" s="30">
        <v>24044163</v>
      </c>
      <c r="AD17" s="30">
        <v>4191536</v>
      </c>
      <c r="AE17" s="30">
        <f>N17+Q17</f>
        <v>140143626</v>
      </c>
      <c r="AF17" s="30">
        <f>O17+R17</f>
        <v>12500001</v>
      </c>
      <c r="AG17" s="30">
        <v>0</v>
      </c>
      <c r="AH17" s="37">
        <f>AI17+AJ17</f>
        <v>0</v>
      </c>
      <c r="AI17" s="30">
        <v>0</v>
      </c>
      <c r="AJ17" s="30">
        <v>0</v>
      </c>
      <c r="AK17" s="37">
        <f>AL17+AM17</f>
        <v>0</v>
      </c>
      <c r="AL17" s="30">
        <f>AO17+AX17</f>
        <v>0</v>
      </c>
      <c r="AM17" s="30">
        <f>AP17+AY17</f>
        <v>0</v>
      </c>
      <c r="AN17" s="37">
        <f>AO17+AP17</f>
        <v>0</v>
      </c>
      <c r="AO17" s="30">
        <f>AR17+AU17</f>
        <v>0</v>
      </c>
      <c r="AP17" s="30">
        <f>AS17+AV17</f>
        <v>0</v>
      </c>
      <c r="AQ17" s="37">
        <f>AR17+AS17</f>
        <v>0</v>
      </c>
      <c r="AR17" s="30">
        <v>0</v>
      </c>
      <c r="AS17" s="30">
        <v>0</v>
      </c>
      <c r="AT17" s="37">
        <f t="shared" ref="AT17" si="68">AU17+AV17</f>
        <v>0</v>
      </c>
      <c r="AU17" s="30">
        <v>0</v>
      </c>
      <c r="AV17" s="30">
        <v>0</v>
      </c>
      <c r="AW17" s="37">
        <f t="shared" si="60"/>
        <v>0</v>
      </c>
      <c r="AX17" s="30">
        <v>0</v>
      </c>
      <c r="AY17" s="30">
        <v>0</v>
      </c>
      <c r="AZ17" s="30">
        <f t="shared" ref="AZ17" si="69">AI17+AL17</f>
        <v>0</v>
      </c>
      <c r="BA17" s="30">
        <f t="shared" ref="BA17" si="70">AJ17+AM17</f>
        <v>0</v>
      </c>
      <c r="BB17" s="30">
        <v>0</v>
      </c>
      <c r="BC17" s="37">
        <f>BD17+BE17</f>
        <v>0</v>
      </c>
      <c r="BD17" s="30">
        <v>0</v>
      </c>
      <c r="BE17" s="30">
        <v>0</v>
      </c>
      <c r="BF17" s="37">
        <f>BG17+BH17</f>
        <v>0</v>
      </c>
      <c r="BG17" s="30">
        <f>BJ17+BS17</f>
        <v>0</v>
      </c>
      <c r="BH17" s="30">
        <f>BK17+BT17</f>
        <v>0</v>
      </c>
      <c r="BI17" s="37">
        <f>BJ17+BK17</f>
        <v>0</v>
      </c>
      <c r="BJ17" s="30">
        <f>BM17+BP17</f>
        <v>0</v>
      </c>
      <c r="BK17" s="30">
        <f>BN17+BQ17</f>
        <v>0</v>
      </c>
      <c r="BL17" s="37">
        <f>BM17+BN17</f>
        <v>0</v>
      </c>
      <c r="BM17" s="30">
        <v>0</v>
      </c>
      <c r="BN17" s="30">
        <v>0</v>
      </c>
      <c r="BO17" s="37">
        <f>BP17+BQ17</f>
        <v>0</v>
      </c>
      <c r="BP17" s="30">
        <v>0</v>
      </c>
      <c r="BQ17" s="30">
        <v>0</v>
      </c>
      <c r="BR17" s="37">
        <f>BS17+BT17</f>
        <v>0</v>
      </c>
      <c r="BS17" s="30">
        <v>0</v>
      </c>
      <c r="BT17" s="30">
        <v>0</v>
      </c>
      <c r="BU17" s="30">
        <f>BD17+BG17</f>
        <v>0</v>
      </c>
      <c r="BV17" s="30">
        <f>BE17+BH17</f>
        <v>0</v>
      </c>
      <c r="BW17" s="30">
        <v>0</v>
      </c>
      <c r="BX17" s="37">
        <f>BY17+BZ17</f>
        <v>0</v>
      </c>
      <c r="BY17" s="30">
        <v>0</v>
      </c>
      <c r="BZ17" s="30">
        <v>0</v>
      </c>
      <c r="CA17" s="37">
        <f>CB17+CC17</f>
        <v>0</v>
      </c>
      <c r="CB17" s="30">
        <f>CE17+CN17</f>
        <v>0</v>
      </c>
      <c r="CC17" s="30">
        <f>CF17+CO17</f>
        <v>0</v>
      </c>
      <c r="CD17" s="37">
        <f>CE17+CF17</f>
        <v>0</v>
      </c>
      <c r="CE17" s="30">
        <f>CH17+CK17</f>
        <v>0</v>
      </c>
      <c r="CF17" s="30">
        <f>CI17+CL17</f>
        <v>0</v>
      </c>
      <c r="CG17" s="37">
        <f>CH17+CI17</f>
        <v>0</v>
      </c>
      <c r="CH17" s="30">
        <v>0</v>
      </c>
      <c r="CI17" s="30">
        <v>0</v>
      </c>
      <c r="CJ17" s="37">
        <f>CK17+CL17</f>
        <v>0</v>
      </c>
      <c r="CK17" s="30">
        <v>0</v>
      </c>
      <c r="CL17" s="30">
        <v>0</v>
      </c>
      <c r="CM17" s="37">
        <f>CN17+CO17</f>
        <v>0</v>
      </c>
      <c r="CN17" s="30">
        <v>0</v>
      </c>
      <c r="CO17" s="30">
        <v>0</v>
      </c>
      <c r="CP17" s="30">
        <f>BY17+CB17</f>
        <v>0</v>
      </c>
      <c r="CQ17" s="30">
        <f>BZ17+CC17</f>
        <v>0</v>
      </c>
      <c r="CR17" s="30">
        <v>0</v>
      </c>
      <c r="CT17" s="16">
        <f t="shared" si="37"/>
        <v>0.76421599081502289</v>
      </c>
      <c r="CU17" s="16">
        <f t="shared" si="38"/>
        <v>0.23578400918497713</v>
      </c>
      <c r="CV17" s="16">
        <f t="shared" si="39"/>
        <v>4.9830757197619535E-2</v>
      </c>
      <c r="CW17" s="16">
        <f t="shared" si="40"/>
        <v>1.4385242180047489E-2</v>
      </c>
      <c r="CX17" s="16">
        <f t="shared" si="3"/>
        <v>0.1715680098073101</v>
      </c>
      <c r="CY17" s="17">
        <f t="shared" si="4"/>
        <v>1</v>
      </c>
      <c r="CZ17" s="17">
        <f t="shared" si="5"/>
        <v>0.39999996800000254</v>
      </c>
      <c r="DA17" s="17">
        <f t="shared" si="6"/>
        <v>0.60000003199999741</v>
      </c>
      <c r="DB17" s="17">
        <f t="shared" si="7"/>
        <v>0.2486771801058256</v>
      </c>
      <c r="DC17" s="17">
        <f t="shared" si="8"/>
        <v>1.5999998720000103E-2</v>
      </c>
      <c r="DD17" s="17">
        <f t="shared" si="9"/>
        <v>0.33532285317417176</v>
      </c>
      <c r="DE17" s="17">
        <f t="shared" si="41"/>
        <v>1</v>
      </c>
      <c r="DF17" s="16">
        <f t="shared" si="10"/>
        <v>0</v>
      </c>
      <c r="DG17" s="16">
        <f t="shared" si="11"/>
        <v>0</v>
      </c>
      <c r="DH17" s="16">
        <f t="shared" si="12"/>
        <v>0</v>
      </c>
      <c r="DI17" s="16">
        <f t="shared" si="13"/>
        <v>0</v>
      </c>
      <c r="DJ17" s="16">
        <f t="shared" si="14"/>
        <v>0</v>
      </c>
      <c r="DK17" s="17">
        <f t="shared" si="15"/>
        <v>0</v>
      </c>
      <c r="DL17" s="17">
        <f t="shared" si="16"/>
        <v>0</v>
      </c>
      <c r="DM17" s="17">
        <f t="shared" si="17"/>
        <v>0</v>
      </c>
      <c r="DN17" s="17">
        <f t="shared" si="18"/>
        <v>0</v>
      </c>
      <c r="DO17" s="17">
        <f t="shared" si="19"/>
        <v>0</v>
      </c>
      <c r="DP17" s="17">
        <f t="shared" si="20"/>
        <v>0</v>
      </c>
      <c r="DQ17" s="17">
        <f t="shared" si="42"/>
        <v>0</v>
      </c>
      <c r="DR17" s="16">
        <f t="shared" si="21"/>
        <v>0</v>
      </c>
      <c r="DS17" s="16">
        <f t="shared" si="22"/>
        <v>0</v>
      </c>
      <c r="DT17" s="16">
        <f t="shared" si="23"/>
        <v>0</v>
      </c>
      <c r="DU17" s="16">
        <f t="shared" si="24"/>
        <v>0</v>
      </c>
      <c r="DV17" s="16">
        <f t="shared" si="25"/>
        <v>0</v>
      </c>
      <c r="DW17" s="17">
        <f t="shared" si="26"/>
        <v>0</v>
      </c>
      <c r="DX17" s="17">
        <v>0</v>
      </c>
      <c r="DY17" s="17">
        <v>0</v>
      </c>
      <c r="DZ17" s="17">
        <v>0</v>
      </c>
      <c r="EA17" s="17">
        <v>0</v>
      </c>
      <c r="EB17" s="17">
        <v>0</v>
      </c>
      <c r="EC17" s="17">
        <f t="shared" si="43"/>
        <v>0</v>
      </c>
      <c r="ED17" s="16">
        <f t="shared" si="27"/>
        <v>0</v>
      </c>
      <c r="EE17" s="16">
        <f t="shared" si="28"/>
        <v>0</v>
      </c>
      <c r="EF17" s="16">
        <f t="shared" si="29"/>
        <v>0</v>
      </c>
      <c r="EG17" s="16">
        <f t="shared" si="30"/>
        <v>0</v>
      </c>
      <c r="EH17" s="16">
        <f t="shared" si="31"/>
        <v>0</v>
      </c>
      <c r="EI17" s="17">
        <f t="shared" si="32"/>
        <v>0</v>
      </c>
      <c r="EJ17" s="17">
        <v>0</v>
      </c>
      <c r="EK17" s="17">
        <v>0</v>
      </c>
      <c r="EL17" s="17">
        <v>0</v>
      </c>
      <c r="EM17" s="17">
        <v>0</v>
      </c>
      <c r="EN17" s="17">
        <v>0</v>
      </c>
      <c r="EO17" s="17">
        <f t="shared" si="44"/>
        <v>0</v>
      </c>
    </row>
    <row r="18" spans="1:145" ht="104" x14ac:dyDescent="0.35">
      <c r="A18" s="21" t="s">
        <v>61</v>
      </c>
      <c r="B18" s="22"/>
      <c r="C18" s="22"/>
      <c r="D18" s="23">
        <f t="shared" ref="D18:AI18" si="71">D19+D22+D28</f>
        <v>5643182421</v>
      </c>
      <c r="E18" s="23">
        <f t="shared" si="71"/>
        <v>5643182421</v>
      </c>
      <c r="F18" s="23">
        <f t="shared" si="71"/>
        <v>4197548170</v>
      </c>
      <c r="G18" s="23">
        <f t="shared" si="71"/>
        <v>1445634251</v>
      </c>
      <c r="H18" s="23">
        <f t="shared" si="71"/>
        <v>891512417</v>
      </c>
      <c r="I18" s="23">
        <f t="shared" si="71"/>
        <v>723949157</v>
      </c>
      <c r="J18" s="23">
        <f t="shared" si="71"/>
        <v>167563260</v>
      </c>
      <c r="K18" s="23">
        <f t="shared" si="71"/>
        <v>554121834</v>
      </c>
      <c r="L18" s="23">
        <f t="shared" si="71"/>
        <v>0</v>
      </c>
      <c r="M18" s="23">
        <f t="shared" si="71"/>
        <v>2986960000</v>
      </c>
      <c r="N18" s="23">
        <f t="shared" si="71"/>
        <v>2735867537</v>
      </c>
      <c r="O18" s="23">
        <f t="shared" si="71"/>
        <v>251092463</v>
      </c>
      <c r="P18" s="23">
        <f t="shared" si="71"/>
        <v>1229501035</v>
      </c>
      <c r="Q18" s="23">
        <f t="shared" si="71"/>
        <v>852862338</v>
      </c>
      <c r="R18" s="23">
        <f t="shared" si="71"/>
        <v>376638697</v>
      </c>
      <c r="S18" s="23">
        <f t="shared" si="71"/>
        <v>678779201</v>
      </c>
      <c r="T18" s="23">
        <f t="shared" si="71"/>
        <v>437778382</v>
      </c>
      <c r="U18" s="23">
        <f t="shared" si="71"/>
        <v>241000819</v>
      </c>
      <c r="V18" s="23">
        <f t="shared" si="71"/>
        <v>535082754</v>
      </c>
      <c r="W18" s="23">
        <f t="shared" si="71"/>
        <v>327476028</v>
      </c>
      <c r="X18" s="23">
        <f t="shared" si="71"/>
        <v>207606726</v>
      </c>
      <c r="Y18" s="23">
        <f t="shared" si="71"/>
        <v>143696447</v>
      </c>
      <c r="Z18" s="23">
        <f t="shared" si="71"/>
        <v>110302354</v>
      </c>
      <c r="AA18" s="23">
        <f t="shared" si="71"/>
        <v>33394093</v>
      </c>
      <c r="AB18" s="23">
        <f t="shared" si="71"/>
        <v>550721834</v>
      </c>
      <c r="AC18" s="23">
        <f t="shared" si="71"/>
        <v>415083956</v>
      </c>
      <c r="AD18" s="23">
        <f t="shared" si="71"/>
        <v>135637878</v>
      </c>
      <c r="AE18" s="23">
        <f t="shared" si="71"/>
        <v>3588729875</v>
      </c>
      <c r="AF18" s="23">
        <f t="shared" si="71"/>
        <v>627731160</v>
      </c>
      <c r="AG18" s="23">
        <f t="shared" si="71"/>
        <v>0</v>
      </c>
      <c r="AH18" s="23">
        <f t="shared" si="71"/>
        <v>0</v>
      </c>
      <c r="AI18" s="23">
        <f t="shared" si="71"/>
        <v>0</v>
      </c>
      <c r="AJ18" s="23">
        <f t="shared" ref="AJ18:BO18" si="72">AJ19+AJ22+AJ28</f>
        <v>0</v>
      </c>
      <c r="AK18" s="23">
        <f t="shared" si="72"/>
        <v>0</v>
      </c>
      <c r="AL18" s="23">
        <f t="shared" si="72"/>
        <v>0</v>
      </c>
      <c r="AM18" s="23">
        <f t="shared" si="72"/>
        <v>0</v>
      </c>
      <c r="AN18" s="23">
        <f t="shared" si="72"/>
        <v>0</v>
      </c>
      <c r="AO18" s="23">
        <f t="shared" si="72"/>
        <v>0</v>
      </c>
      <c r="AP18" s="23">
        <f t="shared" si="72"/>
        <v>0</v>
      </c>
      <c r="AQ18" s="23">
        <f t="shared" si="72"/>
        <v>0</v>
      </c>
      <c r="AR18" s="23">
        <f t="shared" si="72"/>
        <v>0</v>
      </c>
      <c r="AS18" s="23">
        <f t="shared" si="72"/>
        <v>0</v>
      </c>
      <c r="AT18" s="23">
        <f t="shared" si="72"/>
        <v>0</v>
      </c>
      <c r="AU18" s="23">
        <f t="shared" si="72"/>
        <v>0</v>
      </c>
      <c r="AV18" s="23">
        <f t="shared" si="72"/>
        <v>0</v>
      </c>
      <c r="AW18" s="23">
        <f t="shared" si="72"/>
        <v>0</v>
      </c>
      <c r="AX18" s="23">
        <f t="shared" si="72"/>
        <v>0</v>
      </c>
      <c r="AY18" s="23">
        <f t="shared" si="72"/>
        <v>0</v>
      </c>
      <c r="AZ18" s="23">
        <f t="shared" si="72"/>
        <v>0</v>
      </c>
      <c r="BA18" s="23">
        <f t="shared" si="72"/>
        <v>0</v>
      </c>
      <c r="BB18" s="23">
        <f t="shared" si="72"/>
        <v>0</v>
      </c>
      <c r="BC18" s="23">
        <f t="shared" si="72"/>
        <v>0</v>
      </c>
      <c r="BD18" s="23">
        <f t="shared" si="72"/>
        <v>0</v>
      </c>
      <c r="BE18" s="23">
        <f t="shared" si="72"/>
        <v>0</v>
      </c>
      <c r="BF18" s="23">
        <f t="shared" si="72"/>
        <v>0</v>
      </c>
      <c r="BG18" s="23">
        <f t="shared" si="72"/>
        <v>0</v>
      </c>
      <c r="BH18" s="23">
        <f t="shared" si="72"/>
        <v>0</v>
      </c>
      <c r="BI18" s="23">
        <f t="shared" si="72"/>
        <v>0</v>
      </c>
      <c r="BJ18" s="23">
        <f t="shared" si="72"/>
        <v>0</v>
      </c>
      <c r="BK18" s="23">
        <f t="shared" si="72"/>
        <v>0</v>
      </c>
      <c r="BL18" s="23">
        <f t="shared" si="72"/>
        <v>0</v>
      </c>
      <c r="BM18" s="23">
        <f t="shared" si="72"/>
        <v>0</v>
      </c>
      <c r="BN18" s="23">
        <f t="shared" si="72"/>
        <v>0</v>
      </c>
      <c r="BO18" s="23">
        <f t="shared" si="72"/>
        <v>0</v>
      </c>
      <c r="BP18" s="23">
        <f t="shared" ref="BP18:CR18" si="73">BP19+BP22+BP28</f>
        <v>0</v>
      </c>
      <c r="BQ18" s="23">
        <f t="shared" si="73"/>
        <v>0</v>
      </c>
      <c r="BR18" s="23">
        <f t="shared" si="73"/>
        <v>0</v>
      </c>
      <c r="BS18" s="23">
        <f t="shared" si="73"/>
        <v>0</v>
      </c>
      <c r="BT18" s="23">
        <f t="shared" si="73"/>
        <v>0</v>
      </c>
      <c r="BU18" s="23">
        <f t="shared" si="73"/>
        <v>0</v>
      </c>
      <c r="BV18" s="23">
        <f t="shared" si="73"/>
        <v>0</v>
      </c>
      <c r="BW18" s="23">
        <f t="shared" si="73"/>
        <v>0</v>
      </c>
      <c r="BX18" s="23">
        <f t="shared" si="73"/>
        <v>1210588170</v>
      </c>
      <c r="BY18" s="23">
        <f t="shared" si="73"/>
        <v>1210588170</v>
      </c>
      <c r="BZ18" s="23">
        <f t="shared" si="73"/>
        <v>0</v>
      </c>
      <c r="CA18" s="23">
        <f t="shared" si="73"/>
        <v>216133216</v>
      </c>
      <c r="CB18" s="23">
        <f t="shared" si="73"/>
        <v>216133216</v>
      </c>
      <c r="CC18" s="23">
        <f t="shared" si="73"/>
        <v>0</v>
      </c>
      <c r="CD18" s="23">
        <f t="shared" si="73"/>
        <v>212733216</v>
      </c>
      <c r="CE18" s="23">
        <f t="shared" si="73"/>
        <v>212733216</v>
      </c>
      <c r="CF18" s="23">
        <f t="shared" si="73"/>
        <v>0</v>
      </c>
      <c r="CG18" s="23">
        <f t="shared" si="73"/>
        <v>188866403</v>
      </c>
      <c r="CH18" s="23">
        <f t="shared" si="73"/>
        <v>188866403</v>
      </c>
      <c r="CI18" s="23">
        <f t="shared" si="73"/>
        <v>0</v>
      </c>
      <c r="CJ18" s="23">
        <f t="shared" si="73"/>
        <v>23866813</v>
      </c>
      <c r="CK18" s="23">
        <f t="shared" si="73"/>
        <v>23866813</v>
      </c>
      <c r="CL18" s="23">
        <f t="shared" si="73"/>
        <v>0</v>
      </c>
      <c r="CM18" s="23">
        <f t="shared" si="73"/>
        <v>3400000</v>
      </c>
      <c r="CN18" s="23">
        <f t="shared" si="73"/>
        <v>3400000</v>
      </c>
      <c r="CO18" s="23">
        <f t="shared" si="73"/>
        <v>0</v>
      </c>
      <c r="CP18" s="23">
        <f t="shared" si="73"/>
        <v>1426721386</v>
      </c>
      <c r="CQ18" s="23">
        <f t="shared" si="73"/>
        <v>0</v>
      </c>
      <c r="CR18" s="23">
        <f t="shared" si="73"/>
        <v>0</v>
      </c>
      <c r="CT18" s="9">
        <f t="shared" si="37"/>
        <v>0.76234980962449839</v>
      </c>
      <c r="CU18" s="9">
        <f t="shared" si="38"/>
        <v>0.23765019037550159</v>
      </c>
      <c r="CV18" s="9">
        <f t="shared" si="39"/>
        <v>9.1251233557945066E-2</v>
      </c>
      <c r="CW18" s="9">
        <f t="shared" si="40"/>
        <v>3.0735763861302043E-2</v>
      </c>
      <c r="CX18" s="9">
        <f t="shared" si="3"/>
        <v>0.11566319295625448</v>
      </c>
      <c r="CY18" s="9">
        <f t="shared" si="4"/>
        <v>1</v>
      </c>
      <c r="CZ18" s="9">
        <f t="shared" si="5"/>
        <v>0.39999999840696138</v>
      </c>
      <c r="DA18" s="9">
        <f t="shared" si="6"/>
        <v>0.60000000159303868</v>
      </c>
      <c r="DB18" s="9">
        <f t="shared" si="7"/>
        <v>0.33072553862070508</v>
      </c>
      <c r="DC18" s="9">
        <f t="shared" si="8"/>
        <v>5.3198080847221288E-2</v>
      </c>
      <c r="DD18" s="9">
        <f t="shared" si="9"/>
        <v>0.21607638212511229</v>
      </c>
      <c r="DE18" s="9">
        <f t="shared" si="41"/>
        <v>1</v>
      </c>
      <c r="DF18" s="9">
        <f t="shared" si="10"/>
        <v>0</v>
      </c>
      <c r="DG18" s="9">
        <f t="shared" si="11"/>
        <v>0</v>
      </c>
      <c r="DH18" s="9">
        <f t="shared" si="12"/>
        <v>0</v>
      </c>
      <c r="DI18" s="9">
        <f t="shared" si="13"/>
        <v>0</v>
      </c>
      <c r="DJ18" s="9">
        <f t="shared" si="14"/>
        <v>0</v>
      </c>
      <c r="DK18" s="9">
        <f t="shared" si="15"/>
        <v>0</v>
      </c>
      <c r="DL18" s="9">
        <f t="shared" si="16"/>
        <v>0</v>
      </c>
      <c r="DM18" s="9">
        <f t="shared" si="17"/>
        <v>0</v>
      </c>
      <c r="DN18" s="9">
        <f t="shared" si="18"/>
        <v>0</v>
      </c>
      <c r="DO18" s="9">
        <f t="shared" si="19"/>
        <v>0</v>
      </c>
      <c r="DP18" s="9">
        <f t="shared" si="20"/>
        <v>0</v>
      </c>
      <c r="DQ18" s="9">
        <f t="shared" si="42"/>
        <v>0</v>
      </c>
      <c r="DR18" s="9">
        <f t="shared" si="21"/>
        <v>0</v>
      </c>
      <c r="DS18" s="9">
        <f t="shared" si="22"/>
        <v>0</v>
      </c>
      <c r="DT18" s="9">
        <f t="shared" si="23"/>
        <v>0</v>
      </c>
      <c r="DU18" s="9">
        <f t="shared" si="24"/>
        <v>0</v>
      </c>
      <c r="DV18" s="9">
        <f t="shared" si="25"/>
        <v>0</v>
      </c>
      <c r="DW18" s="9">
        <f t="shared" si="26"/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f t="shared" si="43"/>
        <v>0</v>
      </c>
      <c r="ED18" s="9">
        <f t="shared" si="27"/>
        <v>0.84851056546789583</v>
      </c>
      <c r="EE18" s="9">
        <f t="shared" si="28"/>
        <v>0.15148943453210423</v>
      </c>
      <c r="EF18" s="9">
        <f t="shared" si="29"/>
        <v>0.13237791544536362</v>
      </c>
      <c r="EG18" s="9">
        <f t="shared" si="30"/>
        <v>0</v>
      </c>
      <c r="EH18" s="9">
        <f t="shared" si="31"/>
        <v>2.3830861676030139E-3</v>
      </c>
      <c r="EI18" s="9">
        <f t="shared" si="32"/>
        <v>1</v>
      </c>
      <c r="EJ18" s="9">
        <v>0</v>
      </c>
      <c r="EK18" s="9">
        <v>0</v>
      </c>
      <c r="EL18" s="9">
        <v>0</v>
      </c>
      <c r="EM18" s="9">
        <v>0</v>
      </c>
      <c r="EN18" s="9">
        <v>0</v>
      </c>
      <c r="EO18" s="9">
        <f t="shared" si="44"/>
        <v>0</v>
      </c>
    </row>
    <row r="19" spans="1:145" ht="26" x14ac:dyDescent="0.35">
      <c r="A19" s="24" t="s">
        <v>8</v>
      </c>
      <c r="B19" s="25" t="s">
        <v>165</v>
      </c>
      <c r="C19" s="25"/>
      <c r="D19" s="26">
        <f>D20+D21</f>
        <v>2057826423</v>
      </c>
      <c r="E19" s="26">
        <f t="shared" ref="E19:K19" si="74">E20+E21</f>
        <v>2057826423</v>
      </c>
      <c r="F19" s="26">
        <f t="shared" si="74"/>
        <v>1276450890</v>
      </c>
      <c r="G19" s="26">
        <f t="shared" si="74"/>
        <v>781375533</v>
      </c>
      <c r="H19" s="26">
        <f t="shared" si="74"/>
        <v>313433836</v>
      </c>
      <c r="I19" s="26">
        <f t="shared" si="74"/>
        <v>243123336</v>
      </c>
      <c r="J19" s="26">
        <f t="shared" si="74"/>
        <v>70310500</v>
      </c>
      <c r="K19" s="26">
        <f t="shared" si="74"/>
        <v>467941697</v>
      </c>
      <c r="L19" s="26">
        <f t="shared" ref="L19" si="75">L20+L21</f>
        <v>0</v>
      </c>
      <c r="M19" s="26">
        <f t="shared" ref="M19" si="76">M20+M21</f>
        <v>1173461640</v>
      </c>
      <c r="N19" s="26">
        <f t="shared" ref="N19" si="77">N20+N21</f>
        <v>991366815</v>
      </c>
      <c r="O19" s="26">
        <f t="shared" ref="O19" si="78">O20+O21</f>
        <v>182094825</v>
      </c>
      <c r="P19" s="26">
        <f t="shared" ref="P19" si="79">P20+P21</f>
        <v>763200959</v>
      </c>
      <c r="Q19" s="26">
        <f t="shared" ref="Q19" si="80">Q20+Q21</f>
        <v>490058720</v>
      </c>
      <c r="R19" s="26">
        <f t="shared" ref="R19" si="81">R20+R21</f>
        <v>273142239</v>
      </c>
      <c r="S19" s="26">
        <f t="shared" ref="S19" si="82">S20+S21</f>
        <v>295259262</v>
      </c>
      <c r="T19" s="26">
        <f t="shared" ref="T19" si="83">T20+T21</f>
        <v>145428992</v>
      </c>
      <c r="U19" s="26">
        <f t="shared" ref="U19" si="84">U20+U21</f>
        <v>149830270</v>
      </c>
      <c r="V19" s="26">
        <f t="shared" ref="V19" si="85">V20+V21</f>
        <v>224948762</v>
      </c>
      <c r="W19" s="26">
        <f t="shared" ref="W19" si="86">W20+W21</f>
        <v>96635433</v>
      </c>
      <c r="X19" s="26">
        <f t="shared" ref="X19" si="87">X20+X21</f>
        <v>128313329</v>
      </c>
      <c r="Y19" s="26">
        <f t="shared" ref="Y19" si="88">Y20+Y21</f>
        <v>70310500</v>
      </c>
      <c r="Z19" s="26">
        <f t="shared" ref="Z19" si="89">Z20+Z21</f>
        <v>48793559</v>
      </c>
      <c r="AA19" s="26">
        <f t="shared" ref="AA19" si="90">AA20+AA21</f>
        <v>21516941</v>
      </c>
      <c r="AB19" s="26">
        <f t="shared" ref="AB19" si="91">AB20+AB21</f>
        <v>467941697</v>
      </c>
      <c r="AC19" s="26">
        <f t="shared" ref="AC19" si="92">AC20+AC21</f>
        <v>344629728</v>
      </c>
      <c r="AD19" s="26">
        <f t="shared" ref="AD19" si="93">AD20+AD21</f>
        <v>123311969</v>
      </c>
      <c r="AE19" s="26">
        <f t="shared" ref="AE19" si="94">AE20+AE21</f>
        <v>1481425535</v>
      </c>
      <c r="AF19" s="26">
        <f t="shared" ref="AF19" si="95">AF20+AF21</f>
        <v>455237064</v>
      </c>
      <c r="AG19" s="26">
        <f t="shared" ref="AG19" si="96">AG20+AG21</f>
        <v>0</v>
      </c>
      <c r="AH19" s="26">
        <f t="shared" ref="AH19" si="97">AH20+AH21</f>
        <v>0</v>
      </c>
      <c r="AI19" s="26">
        <f t="shared" ref="AI19" si="98">AI20+AI21</f>
        <v>0</v>
      </c>
      <c r="AJ19" s="26">
        <f t="shared" ref="AJ19" si="99">AJ20+AJ21</f>
        <v>0</v>
      </c>
      <c r="AK19" s="26">
        <f t="shared" ref="AK19" si="100">AK20+AK21</f>
        <v>0</v>
      </c>
      <c r="AL19" s="26">
        <f t="shared" ref="AL19" si="101">AL20+AL21</f>
        <v>0</v>
      </c>
      <c r="AM19" s="26">
        <f t="shared" ref="AM19" si="102">AM20+AM21</f>
        <v>0</v>
      </c>
      <c r="AN19" s="26">
        <f t="shared" ref="AN19" si="103">AN20+AN21</f>
        <v>0</v>
      </c>
      <c r="AO19" s="26">
        <f t="shared" ref="AO19" si="104">AO20+AO21</f>
        <v>0</v>
      </c>
      <c r="AP19" s="26">
        <f t="shared" ref="AP19" si="105">AP20+AP21</f>
        <v>0</v>
      </c>
      <c r="AQ19" s="26">
        <f t="shared" ref="AQ19" si="106">AQ20+AQ21</f>
        <v>0</v>
      </c>
      <c r="AR19" s="26">
        <f t="shared" ref="AR19" si="107">AR20+AR21</f>
        <v>0</v>
      </c>
      <c r="AS19" s="26">
        <f t="shared" ref="AS19" si="108">AS20+AS21</f>
        <v>0</v>
      </c>
      <c r="AT19" s="26">
        <f t="shared" ref="AT19" si="109">AT20+AT21</f>
        <v>0</v>
      </c>
      <c r="AU19" s="26">
        <f t="shared" ref="AU19" si="110">AU20+AU21</f>
        <v>0</v>
      </c>
      <c r="AV19" s="26">
        <f t="shared" ref="AV19" si="111">AV20+AV21</f>
        <v>0</v>
      </c>
      <c r="AW19" s="26">
        <f t="shared" ref="AW19" si="112">AW20+AW21</f>
        <v>0</v>
      </c>
      <c r="AX19" s="26">
        <f t="shared" ref="AX19" si="113">AX20+AX21</f>
        <v>0</v>
      </c>
      <c r="AY19" s="26">
        <f t="shared" ref="AY19" si="114">AY20+AY21</f>
        <v>0</v>
      </c>
      <c r="AZ19" s="26">
        <f t="shared" ref="AZ19" si="115">AZ20+AZ21</f>
        <v>0</v>
      </c>
      <c r="BA19" s="26">
        <f t="shared" ref="BA19" si="116">BA20+BA21</f>
        <v>0</v>
      </c>
      <c r="BB19" s="26">
        <f t="shared" ref="BB19" si="117">BB20+BB21</f>
        <v>0</v>
      </c>
      <c r="BC19" s="26">
        <f t="shared" ref="BC19" si="118">BC20+BC21</f>
        <v>0</v>
      </c>
      <c r="BD19" s="26">
        <f t="shared" ref="BD19" si="119">BD20+BD21</f>
        <v>0</v>
      </c>
      <c r="BE19" s="26">
        <f t="shared" ref="BE19" si="120">BE20+BE21</f>
        <v>0</v>
      </c>
      <c r="BF19" s="26">
        <f t="shared" ref="BF19" si="121">BF20+BF21</f>
        <v>0</v>
      </c>
      <c r="BG19" s="26">
        <f t="shared" ref="BG19" si="122">BG20+BG21</f>
        <v>0</v>
      </c>
      <c r="BH19" s="26">
        <f t="shared" ref="BH19" si="123">BH20+BH21</f>
        <v>0</v>
      </c>
      <c r="BI19" s="26">
        <f t="shared" ref="BI19" si="124">BI20+BI21</f>
        <v>0</v>
      </c>
      <c r="BJ19" s="26">
        <f t="shared" ref="BJ19" si="125">BJ20+BJ21</f>
        <v>0</v>
      </c>
      <c r="BK19" s="26">
        <f t="shared" ref="BK19" si="126">BK20+BK21</f>
        <v>0</v>
      </c>
      <c r="BL19" s="26">
        <f t="shared" ref="BL19" si="127">BL20+BL21</f>
        <v>0</v>
      </c>
      <c r="BM19" s="26">
        <f t="shared" ref="BM19" si="128">BM20+BM21</f>
        <v>0</v>
      </c>
      <c r="BN19" s="26">
        <f t="shared" ref="BN19" si="129">BN20+BN21</f>
        <v>0</v>
      </c>
      <c r="BO19" s="26">
        <f t="shared" ref="BO19" si="130">BO20+BO21</f>
        <v>0</v>
      </c>
      <c r="BP19" s="26">
        <f t="shared" ref="BP19" si="131">BP20+BP21</f>
        <v>0</v>
      </c>
      <c r="BQ19" s="26">
        <f t="shared" ref="BQ19" si="132">BQ20+BQ21</f>
        <v>0</v>
      </c>
      <c r="BR19" s="26">
        <f t="shared" ref="BR19" si="133">BR20+BR21</f>
        <v>0</v>
      </c>
      <c r="BS19" s="26">
        <f t="shared" ref="BS19" si="134">BS20+BS21</f>
        <v>0</v>
      </c>
      <c r="BT19" s="26">
        <f t="shared" ref="BT19" si="135">BT20+BT21</f>
        <v>0</v>
      </c>
      <c r="BU19" s="26">
        <f t="shared" ref="BU19" si="136">BU20+BU21</f>
        <v>0</v>
      </c>
      <c r="BV19" s="26">
        <f t="shared" ref="BV19" si="137">BV20+BV21</f>
        <v>0</v>
      </c>
      <c r="BW19" s="26">
        <f t="shared" ref="BW19" si="138">BW20+BW21</f>
        <v>0</v>
      </c>
      <c r="BX19" s="26">
        <f t="shared" ref="BX19" si="139">BX20+BX21</f>
        <v>102989250</v>
      </c>
      <c r="BY19" s="26">
        <f t="shared" ref="BY19" si="140">BY20+BY21</f>
        <v>102989250</v>
      </c>
      <c r="BZ19" s="26">
        <f t="shared" ref="BZ19" si="141">BZ20+BZ21</f>
        <v>0</v>
      </c>
      <c r="CA19" s="26">
        <f t="shared" ref="CA19" si="142">CA20+CA21</f>
        <v>18174574</v>
      </c>
      <c r="CB19" s="26">
        <f t="shared" ref="CB19" si="143">CB20+CB21</f>
        <v>18174574</v>
      </c>
      <c r="CC19" s="26">
        <f t="shared" ref="CC19" si="144">CC20+CC21</f>
        <v>0</v>
      </c>
      <c r="CD19" s="26">
        <f t="shared" ref="CD19" si="145">CD20+CD21</f>
        <v>18174574</v>
      </c>
      <c r="CE19" s="26">
        <f t="shared" ref="CE19" si="146">CE20+CE21</f>
        <v>18174574</v>
      </c>
      <c r="CF19" s="26">
        <f t="shared" ref="CF19" si="147">CF20+CF21</f>
        <v>0</v>
      </c>
      <c r="CG19" s="26">
        <f t="shared" ref="CG19" si="148">CG20+CG21</f>
        <v>18174574</v>
      </c>
      <c r="CH19" s="26">
        <f t="shared" ref="CH19" si="149">CH20+CH21</f>
        <v>18174574</v>
      </c>
      <c r="CI19" s="26">
        <f t="shared" ref="CI19" si="150">CI20+CI21</f>
        <v>0</v>
      </c>
      <c r="CJ19" s="26">
        <f t="shared" ref="CJ19" si="151">CJ20+CJ21</f>
        <v>0</v>
      </c>
      <c r="CK19" s="26">
        <f t="shared" ref="CK19" si="152">CK20+CK21</f>
        <v>0</v>
      </c>
      <c r="CL19" s="26">
        <f t="shared" ref="CL19" si="153">CL20+CL21</f>
        <v>0</v>
      </c>
      <c r="CM19" s="26">
        <f t="shared" ref="CM19" si="154">CM20+CM21</f>
        <v>0</v>
      </c>
      <c r="CN19" s="26">
        <f t="shared" ref="CN19" si="155">CN20+CN21</f>
        <v>0</v>
      </c>
      <c r="CO19" s="26">
        <f t="shared" ref="CO19" si="156">CO20+CO21</f>
        <v>0</v>
      </c>
      <c r="CP19" s="26">
        <f t="shared" ref="CP19" si="157">CP20+CP21</f>
        <v>121163824</v>
      </c>
      <c r="CQ19" s="26">
        <f t="shared" ref="CQ19" si="158">CQ20+CQ21</f>
        <v>0</v>
      </c>
      <c r="CR19" s="26">
        <f t="shared" ref="CR19" si="159">CR20+CR21</f>
        <v>0</v>
      </c>
      <c r="CT19" s="10">
        <f t="shared" si="37"/>
        <v>0.66919787162977451</v>
      </c>
      <c r="CU19" s="10">
        <f t="shared" si="38"/>
        <v>0.33080212837022549</v>
      </c>
      <c r="CV19" s="10">
        <f t="shared" si="39"/>
        <v>6.5231380664705504E-2</v>
      </c>
      <c r="CW19" s="10">
        <f t="shared" si="40"/>
        <v>3.2936896149829087E-2</v>
      </c>
      <c r="CX19" s="10">
        <f t="shared" si="3"/>
        <v>0.23263385155569091</v>
      </c>
      <c r="CY19" s="10">
        <f t="shared" si="4"/>
        <v>1</v>
      </c>
      <c r="CZ19" s="10">
        <f t="shared" si="5"/>
        <v>0.39999999868200536</v>
      </c>
      <c r="DA19" s="10">
        <f t="shared" si="6"/>
        <v>0.60000000131799458</v>
      </c>
      <c r="DB19" s="10">
        <f t="shared" si="7"/>
        <v>0.28186046160775696</v>
      </c>
      <c r="DC19" s="10">
        <f t="shared" si="8"/>
        <v>4.7265354035408678E-2</v>
      </c>
      <c r="DD19" s="10">
        <f t="shared" si="9"/>
        <v>0.27087418567482896</v>
      </c>
      <c r="DE19" s="10">
        <f t="shared" si="41"/>
        <v>1</v>
      </c>
      <c r="DF19" s="10">
        <f t="shared" si="10"/>
        <v>0</v>
      </c>
      <c r="DG19" s="10">
        <f t="shared" si="11"/>
        <v>0</v>
      </c>
      <c r="DH19" s="10">
        <f t="shared" si="12"/>
        <v>0</v>
      </c>
      <c r="DI19" s="10">
        <f t="shared" si="13"/>
        <v>0</v>
      </c>
      <c r="DJ19" s="10">
        <f t="shared" si="14"/>
        <v>0</v>
      </c>
      <c r="DK19" s="10">
        <f t="shared" si="15"/>
        <v>0</v>
      </c>
      <c r="DL19" s="10">
        <f t="shared" si="16"/>
        <v>0</v>
      </c>
      <c r="DM19" s="10">
        <f t="shared" si="17"/>
        <v>0</v>
      </c>
      <c r="DN19" s="10">
        <f t="shared" si="18"/>
        <v>0</v>
      </c>
      <c r="DO19" s="10">
        <f t="shared" si="19"/>
        <v>0</v>
      </c>
      <c r="DP19" s="10">
        <f t="shared" si="20"/>
        <v>0</v>
      </c>
      <c r="DQ19" s="10">
        <f t="shared" si="42"/>
        <v>0</v>
      </c>
      <c r="DR19" s="10">
        <f t="shared" si="21"/>
        <v>0</v>
      </c>
      <c r="DS19" s="10">
        <f t="shared" si="22"/>
        <v>0</v>
      </c>
      <c r="DT19" s="10">
        <f t="shared" si="23"/>
        <v>0</v>
      </c>
      <c r="DU19" s="10">
        <f t="shared" si="24"/>
        <v>0</v>
      </c>
      <c r="DV19" s="10">
        <f t="shared" si="25"/>
        <v>0</v>
      </c>
      <c r="DW19" s="10">
        <f t="shared" si="26"/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10">
        <f t="shared" si="43"/>
        <v>0</v>
      </c>
      <c r="ED19" s="10">
        <f t="shared" si="27"/>
        <v>0.84999999669868453</v>
      </c>
      <c r="EE19" s="10">
        <f t="shared" si="28"/>
        <v>0.15000000330131541</v>
      </c>
      <c r="EF19" s="10">
        <f t="shared" si="29"/>
        <v>0.15000000330131541</v>
      </c>
      <c r="EG19" s="10">
        <f t="shared" si="30"/>
        <v>0</v>
      </c>
      <c r="EH19" s="10">
        <f t="shared" si="31"/>
        <v>0</v>
      </c>
      <c r="EI19" s="10">
        <f t="shared" si="32"/>
        <v>1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f t="shared" si="44"/>
        <v>0</v>
      </c>
    </row>
    <row r="20" spans="1:145" x14ac:dyDescent="0.35">
      <c r="A20" s="27" t="s">
        <v>6</v>
      </c>
      <c r="B20" s="28" t="s">
        <v>166</v>
      </c>
      <c r="C20" s="28" t="s">
        <v>166</v>
      </c>
      <c r="D20" s="37">
        <f>E20+L20</f>
        <v>490058824</v>
      </c>
      <c r="E20" s="37">
        <f>F20+G20</f>
        <v>490058824</v>
      </c>
      <c r="F20" s="35">
        <f>M20+AH20+BC20+BX20</f>
        <v>416550000</v>
      </c>
      <c r="G20" s="37">
        <f>H20+K20</f>
        <v>73508824</v>
      </c>
      <c r="H20" s="37">
        <f>I20+J20</f>
        <v>73508824</v>
      </c>
      <c r="I20" s="35">
        <f>V20+AQ20+BL20+CG20</f>
        <v>73508824</v>
      </c>
      <c r="J20" s="35">
        <f>Y20+AT20+BO20+CJ20</f>
        <v>0</v>
      </c>
      <c r="K20" s="36">
        <f>AB20+AW20+BR20+CM20</f>
        <v>0</v>
      </c>
      <c r="L20" s="30">
        <v>0</v>
      </c>
      <c r="M20" s="37">
        <f>N20+O20</f>
        <v>313560750</v>
      </c>
      <c r="N20" s="30">
        <v>313560750</v>
      </c>
      <c r="O20" s="30">
        <v>0</v>
      </c>
      <c r="P20" s="37">
        <f>Q20+R20</f>
        <v>55334250</v>
      </c>
      <c r="Q20" s="30">
        <f>T20+AC20</f>
        <v>55334250</v>
      </c>
      <c r="R20" s="30">
        <f>U20+AD20</f>
        <v>0</v>
      </c>
      <c r="S20" s="37">
        <f>T20+U20</f>
        <v>55334250</v>
      </c>
      <c r="T20" s="30">
        <f>W20+Z20</f>
        <v>55334250</v>
      </c>
      <c r="U20" s="30">
        <f t="shared" ref="U20:U21" si="160">X20+AA20</f>
        <v>0</v>
      </c>
      <c r="V20" s="37">
        <f>W20+X20</f>
        <v>55334250</v>
      </c>
      <c r="W20" s="30">
        <v>55334250</v>
      </c>
      <c r="X20" s="30">
        <v>0</v>
      </c>
      <c r="Y20" s="37">
        <f>Z20+AA20</f>
        <v>0</v>
      </c>
      <c r="Z20" s="30">
        <v>0</v>
      </c>
      <c r="AA20" s="30">
        <v>0</v>
      </c>
      <c r="AB20" s="37">
        <f>AC20+AD20</f>
        <v>0</v>
      </c>
      <c r="AC20" s="30">
        <v>0</v>
      </c>
      <c r="AD20" s="30">
        <v>0</v>
      </c>
      <c r="AE20" s="30">
        <f>N20+Q20</f>
        <v>368895000</v>
      </c>
      <c r="AF20" s="30">
        <f>O20+R20</f>
        <v>0</v>
      </c>
      <c r="AG20" s="30">
        <v>0</v>
      </c>
      <c r="AH20" s="37">
        <f>AI20+AJ20</f>
        <v>0</v>
      </c>
      <c r="AI20" s="30">
        <v>0</v>
      </c>
      <c r="AJ20" s="30">
        <v>0</v>
      </c>
      <c r="AK20" s="37">
        <f>AL20+AM20</f>
        <v>0</v>
      </c>
      <c r="AL20" s="30">
        <f>AO20+AX20</f>
        <v>0</v>
      </c>
      <c r="AM20" s="30">
        <f>AP20+AY20</f>
        <v>0</v>
      </c>
      <c r="AN20" s="37">
        <f>AO20+AP20</f>
        <v>0</v>
      </c>
      <c r="AO20" s="30">
        <f>AR20+AU20</f>
        <v>0</v>
      </c>
      <c r="AP20" s="30">
        <f>AS20+AV20</f>
        <v>0</v>
      </c>
      <c r="AQ20" s="37">
        <f>AR20+AS20</f>
        <v>0</v>
      </c>
      <c r="AR20" s="30">
        <v>0</v>
      </c>
      <c r="AS20" s="30">
        <v>0</v>
      </c>
      <c r="AT20" s="37">
        <f t="shared" ref="AT20" si="161">AU20+AV20</f>
        <v>0</v>
      </c>
      <c r="AU20" s="30">
        <v>0</v>
      </c>
      <c r="AV20" s="30">
        <v>0</v>
      </c>
      <c r="AW20" s="37">
        <f t="shared" ref="AW20:AW21" si="162">AX20+AY20</f>
        <v>0</v>
      </c>
      <c r="AX20" s="30">
        <v>0</v>
      </c>
      <c r="AY20" s="30">
        <v>0</v>
      </c>
      <c r="AZ20" s="30">
        <f t="shared" ref="AZ20:AZ21" si="163">AI20+AL20</f>
        <v>0</v>
      </c>
      <c r="BA20" s="30">
        <f t="shared" ref="BA20:BA21" si="164">AJ20+AM20</f>
        <v>0</v>
      </c>
      <c r="BB20" s="30">
        <v>0</v>
      </c>
      <c r="BC20" s="37">
        <f>BD20+BE20</f>
        <v>0</v>
      </c>
      <c r="BD20" s="30">
        <v>0</v>
      </c>
      <c r="BE20" s="30">
        <v>0</v>
      </c>
      <c r="BF20" s="37">
        <f>BG20+BH20</f>
        <v>0</v>
      </c>
      <c r="BG20" s="30">
        <f>BJ20+BS20</f>
        <v>0</v>
      </c>
      <c r="BH20" s="30">
        <f>BK20+BT20</f>
        <v>0</v>
      </c>
      <c r="BI20" s="37">
        <f>BJ20+BK20</f>
        <v>0</v>
      </c>
      <c r="BJ20" s="30">
        <f>BM20+BP20</f>
        <v>0</v>
      </c>
      <c r="BK20" s="30">
        <f>BN20+BQ20</f>
        <v>0</v>
      </c>
      <c r="BL20" s="37">
        <f>BM20+BN20</f>
        <v>0</v>
      </c>
      <c r="BM20" s="30">
        <v>0</v>
      </c>
      <c r="BN20" s="30">
        <v>0</v>
      </c>
      <c r="BO20" s="37">
        <f>BP20+BQ20</f>
        <v>0</v>
      </c>
      <c r="BP20" s="30">
        <v>0</v>
      </c>
      <c r="BQ20" s="30">
        <v>0</v>
      </c>
      <c r="BR20" s="37">
        <f>BS20+BT20</f>
        <v>0</v>
      </c>
      <c r="BS20" s="30">
        <v>0</v>
      </c>
      <c r="BT20" s="30">
        <v>0</v>
      </c>
      <c r="BU20" s="30">
        <f>BD20+BG20</f>
        <v>0</v>
      </c>
      <c r="BV20" s="30">
        <f>BE20+BH20</f>
        <v>0</v>
      </c>
      <c r="BW20" s="30">
        <v>0</v>
      </c>
      <c r="BX20" s="37">
        <f>BY20+BZ20</f>
        <v>102989250</v>
      </c>
      <c r="BY20" s="30">
        <v>102989250</v>
      </c>
      <c r="BZ20" s="30">
        <v>0</v>
      </c>
      <c r="CA20" s="37">
        <f>CB20+CC20</f>
        <v>18174574</v>
      </c>
      <c r="CB20" s="30">
        <f>CE20+CN20</f>
        <v>18174574</v>
      </c>
      <c r="CC20" s="30">
        <f>CF20+CO20</f>
        <v>0</v>
      </c>
      <c r="CD20" s="37">
        <f>CE20+CF20</f>
        <v>18174574</v>
      </c>
      <c r="CE20" s="30">
        <f>CH20+CK20</f>
        <v>18174574</v>
      </c>
      <c r="CF20" s="30">
        <f>CI20+CL20</f>
        <v>0</v>
      </c>
      <c r="CG20" s="37">
        <f>CH20+CI20</f>
        <v>18174574</v>
      </c>
      <c r="CH20" s="30">
        <v>18174574</v>
      </c>
      <c r="CI20" s="30">
        <v>0</v>
      </c>
      <c r="CJ20" s="37">
        <f>CK20+CL20</f>
        <v>0</v>
      </c>
      <c r="CK20" s="30">
        <v>0</v>
      </c>
      <c r="CL20" s="30">
        <v>0</v>
      </c>
      <c r="CM20" s="37">
        <f>CN20+CO20</f>
        <v>0</v>
      </c>
      <c r="CN20" s="30">
        <v>0</v>
      </c>
      <c r="CO20" s="30">
        <v>0</v>
      </c>
      <c r="CP20" s="30">
        <f>BY20+CB20</f>
        <v>121163824</v>
      </c>
      <c r="CQ20" s="30">
        <f>BZ20+CC20</f>
        <v>0</v>
      </c>
      <c r="CR20" s="30">
        <v>0</v>
      </c>
      <c r="CT20" s="16">
        <f t="shared" si="37"/>
        <v>0.85</v>
      </c>
      <c r="CU20" s="16">
        <f t="shared" si="38"/>
        <v>0.15</v>
      </c>
      <c r="CV20" s="16">
        <f t="shared" si="39"/>
        <v>0.15</v>
      </c>
      <c r="CW20" s="16">
        <f t="shared" si="40"/>
        <v>0</v>
      </c>
      <c r="CX20" s="16">
        <f t="shared" si="3"/>
        <v>0</v>
      </c>
      <c r="CY20" s="17">
        <f t="shared" si="4"/>
        <v>1</v>
      </c>
      <c r="CZ20" s="17">
        <f t="shared" si="5"/>
        <v>0</v>
      </c>
      <c r="DA20" s="17">
        <f t="shared" si="6"/>
        <v>0</v>
      </c>
      <c r="DB20" s="17">
        <f t="shared" si="7"/>
        <v>0</v>
      </c>
      <c r="DC20" s="17">
        <f t="shared" si="8"/>
        <v>0</v>
      </c>
      <c r="DD20" s="17">
        <f t="shared" si="9"/>
        <v>0</v>
      </c>
      <c r="DE20" s="17">
        <f t="shared" si="41"/>
        <v>0</v>
      </c>
      <c r="DF20" s="16">
        <f t="shared" si="10"/>
        <v>0</v>
      </c>
      <c r="DG20" s="16">
        <f t="shared" si="11"/>
        <v>0</v>
      </c>
      <c r="DH20" s="16">
        <f t="shared" si="12"/>
        <v>0</v>
      </c>
      <c r="DI20" s="16">
        <f t="shared" si="13"/>
        <v>0</v>
      </c>
      <c r="DJ20" s="16">
        <f t="shared" si="14"/>
        <v>0</v>
      </c>
      <c r="DK20" s="17">
        <f t="shared" si="15"/>
        <v>0</v>
      </c>
      <c r="DL20" s="17">
        <f t="shared" si="16"/>
        <v>0</v>
      </c>
      <c r="DM20" s="17">
        <f t="shared" si="17"/>
        <v>0</v>
      </c>
      <c r="DN20" s="17">
        <f t="shared" si="18"/>
        <v>0</v>
      </c>
      <c r="DO20" s="17">
        <f t="shared" si="19"/>
        <v>0</v>
      </c>
      <c r="DP20" s="17">
        <f t="shared" si="20"/>
        <v>0</v>
      </c>
      <c r="DQ20" s="17">
        <f t="shared" si="42"/>
        <v>0</v>
      </c>
      <c r="DR20" s="16">
        <f t="shared" si="21"/>
        <v>0</v>
      </c>
      <c r="DS20" s="16">
        <f t="shared" si="22"/>
        <v>0</v>
      </c>
      <c r="DT20" s="16">
        <f t="shared" si="23"/>
        <v>0</v>
      </c>
      <c r="DU20" s="16">
        <f t="shared" si="24"/>
        <v>0</v>
      </c>
      <c r="DV20" s="16">
        <f t="shared" si="25"/>
        <v>0</v>
      </c>
      <c r="DW20" s="17">
        <f t="shared" si="26"/>
        <v>0</v>
      </c>
      <c r="DX20" s="17">
        <v>0</v>
      </c>
      <c r="DY20" s="17">
        <v>0</v>
      </c>
      <c r="DZ20" s="17">
        <v>0</v>
      </c>
      <c r="EA20" s="17">
        <v>0</v>
      </c>
      <c r="EB20" s="17">
        <v>0</v>
      </c>
      <c r="EC20" s="17">
        <f t="shared" si="43"/>
        <v>0</v>
      </c>
      <c r="ED20" s="16">
        <f t="shared" si="27"/>
        <v>0.84999999669868453</v>
      </c>
      <c r="EE20" s="16">
        <f t="shared" si="28"/>
        <v>0.15000000330131541</v>
      </c>
      <c r="EF20" s="16">
        <f t="shared" si="29"/>
        <v>0.15000000330131541</v>
      </c>
      <c r="EG20" s="16">
        <f t="shared" si="30"/>
        <v>0</v>
      </c>
      <c r="EH20" s="16">
        <f t="shared" si="31"/>
        <v>0</v>
      </c>
      <c r="EI20" s="17">
        <f t="shared" si="32"/>
        <v>1</v>
      </c>
      <c r="EJ20" s="17">
        <v>0</v>
      </c>
      <c r="EK20" s="17">
        <v>0</v>
      </c>
      <c r="EL20" s="17">
        <v>0</v>
      </c>
      <c r="EM20" s="17">
        <v>0</v>
      </c>
      <c r="EN20" s="17">
        <v>0</v>
      </c>
      <c r="EO20" s="17">
        <f t="shared" si="44"/>
        <v>0</v>
      </c>
    </row>
    <row r="21" spans="1:145" x14ac:dyDescent="0.35">
      <c r="A21" s="27" t="s">
        <v>6</v>
      </c>
      <c r="B21" s="28" t="s">
        <v>7</v>
      </c>
      <c r="C21" s="28" t="s">
        <v>2</v>
      </c>
      <c r="D21" s="37">
        <f>E21+L21</f>
        <v>1567767599</v>
      </c>
      <c r="E21" s="37">
        <f>F21+G21</f>
        <v>1567767599</v>
      </c>
      <c r="F21" s="35">
        <f>M21+AH21+BC21+BX21</f>
        <v>859900890</v>
      </c>
      <c r="G21" s="37">
        <f>H21+K21</f>
        <v>707866709</v>
      </c>
      <c r="H21" s="37">
        <f>I21+J21</f>
        <v>239925012</v>
      </c>
      <c r="I21" s="35">
        <f>V21+AQ21+BL21+CG21</f>
        <v>169614512</v>
      </c>
      <c r="J21" s="35">
        <f>Y21+AT21+BO21+CJ21</f>
        <v>70310500</v>
      </c>
      <c r="K21" s="36">
        <f>AB21+AW21+BR21+CM21</f>
        <v>467941697</v>
      </c>
      <c r="L21" s="30">
        <v>0</v>
      </c>
      <c r="M21" s="37">
        <f>N21+O21</f>
        <v>859900890</v>
      </c>
      <c r="N21" s="30">
        <v>677806065</v>
      </c>
      <c r="O21" s="30">
        <v>182094825</v>
      </c>
      <c r="P21" s="37">
        <f>Q21+R21</f>
        <v>707866709</v>
      </c>
      <c r="Q21" s="30">
        <f>T21+AC21</f>
        <v>434724470</v>
      </c>
      <c r="R21" s="30">
        <f>U21+AD21</f>
        <v>273142239</v>
      </c>
      <c r="S21" s="37">
        <f>T21+U21</f>
        <v>239925012</v>
      </c>
      <c r="T21" s="30">
        <f>W21+Z21</f>
        <v>90094742</v>
      </c>
      <c r="U21" s="30">
        <f t="shared" si="160"/>
        <v>149830270</v>
      </c>
      <c r="V21" s="37">
        <f>W21+X21</f>
        <v>169614512</v>
      </c>
      <c r="W21" s="30">
        <v>41301183</v>
      </c>
      <c r="X21" s="30">
        <v>128313329</v>
      </c>
      <c r="Y21" s="37">
        <f>Z21+AA21</f>
        <v>70310500</v>
      </c>
      <c r="Z21" s="30">
        <v>48793559</v>
      </c>
      <c r="AA21" s="30">
        <v>21516941</v>
      </c>
      <c r="AB21" s="37">
        <f>AC21+AD21</f>
        <v>467941697</v>
      </c>
      <c r="AC21" s="30">
        <v>344629728</v>
      </c>
      <c r="AD21" s="30">
        <v>123311969</v>
      </c>
      <c r="AE21" s="30">
        <f>N21+Q21</f>
        <v>1112530535</v>
      </c>
      <c r="AF21" s="30">
        <f>O21+R21</f>
        <v>455237064</v>
      </c>
      <c r="AG21" s="30">
        <v>0</v>
      </c>
      <c r="AH21" s="37">
        <f>AI21+AJ21</f>
        <v>0</v>
      </c>
      <c r="AI21" s="30">
        <v>0</v>
      </c>
      <c r="AJ21" s="30">
        <v>0</v>
      </c>
      <c r="AK21" s="37">
        <f>AL21+AM21</f>
        <v>0</v>
      </c>
      <c r="AL21" s="30">
        <f>AO21+AX21</f>
        <v>0</v>
      </c>
      <c r="AM21" s="30">
        <f>AP21+AY21</f>
        <v>0</v>
      </c>
      <c r="AN21" s="37">
        <f>AO21+AP21</f>
        <v>0</v>
      </c>
      <c r="AO21" s="30">
        <f>AR21+AU21</f>
        <v>0</v>
      </c>
      <c r="AP21" s="30">
        <f>AS21+AV21</f>
        <v>0</v>
      </c>
      <c r="AQ21" s="37">
        <f>AR21+AS21</f>
        <v>0</v>
      </c>
      <c r="AR21" s="30">
        <v>0</v>
      </c>
      <c r="AS21" s="30">
        <v>0</v>
      </c>
      <c r="AT21" s="37">
        <f t="shared" ref="AT21" si="165">AU21+AV21</f>
        <v>0</v>
      </c>
      <c r="AU21" s="30">
        <v>0</v>
      </c>
      <c r="AV21" s="30">
        <v>0</v>
      </c>
      <c r="AW21" s="37">
        <f t="shared" si="162"/>
        <v>0</v>
      </c>
      <c r="AX21" s="30">
        <v>0</v>
      </c>
      <c r="AY21" s="30">
        <v>0</v>
      </c>
      <c r="AZ21" s="30">
        <f t="shared" si="163"/>
        <v>0</v>
      </c>
      <c r="BA21" s="30">
        <f t="shared" si="164"/>
        <v>0</v>
      </c>
      <c r="BB21" s="30">
        <v>0</v>
      </c>
      <c r="BC21" s="37">
        <f>BD21+BE21</f>
        <v>0</v>
      </c>
      <c r="BD21" s="30">
        <v>0</v>
      </c>
      <c r="BE21" s="30">
        <v>0</v>
      </c>
      <c r="BF21" s="37">
        <f>BG21+BH21</f>
        <v>0</v>
      </c>
      <c r="BG21" s="30">
        <f>BJ21+BS21</f>
        <v>0</v>
      </c>
      <c r="BH21" s="30">
        <f>BK21+BT21</f>
        <v>0</v>
      </c>
      <c r="BI21" s="37">
        <f>BJ21+BK21</f>
        <v>0</v>
      </c>
      <c r="BJ21" s="30">
        <f>BM21+BP21</f>
        <v>0</v>
      </c>
      <c r="BK21" s="30">
        <f>BN21+BQ21</f>
        <v>0</v>
      </c>
      <c r="BL21" s="37">
        <f>BM21+BN21</f>
        <v>0</v>
      </c>
      <c r="BM21" s="30">
        <v>0</v>
      </c>
      <c r="BN21" s="30">
        <v>0</v>
      </c>
      <c r="BO21" s="37">
        <f>BP21+BQ21</f>
        <v>0</v>
      </c>
      <c r="BP21" s="30">
        <v>0</v>
      </c>
      <c r="BQ21" s="30">
        <v>0</v>
      </c>
      <c r="BR21" s="37">
        <f>BS21+BT21</f>
        <v>0</v>
      </c>
      <c r="BS21" s="30">
        <v>0</v>
      </c>
      <c r="BT21" s="30">
        <v>0</v>
      </c>
      <c r="BU21" s="30">
        <f>BD21+BG21</f>
        <v>0</v>
      </c>
      <c r="BV21" s="30">
        <f>BE21+BH21</f>
        <v>0</v>
      </c>
      <c r="BW21" s="30">
        <v>0</v>
      </c>
      <c r="BX21" s="37">
        <f>BY21+BZ21</f>
        <v>0</v>
      </c>
      <c r="BY21" s="30">
        <v>0</v>
      </c>
      <c r="BZ21" s="30">
        <v>0</v>
      </c>
      <c r="CA21" s="37">
        <f>CB21+CC21</f>
        <v>0</v>
      </c>
      <c r="CB21" s="30">
        <f>CE21+CN21</f>
        <v>0</v>
      </c>
      <c r="CC21" s="30">
        <f>CF21+CO21</f>
        <v>0</v>
      </c>
      <c r="CD21" s="37">
        <f>CE21+CF21</f>
        <v>0</v>
      </c>
      <c r="CE21" s="30">
        <f>CH21+CK21</f>
        <v>0</v>
      </c>
      <c r="CF21" s="30">
        <f>CI21+CL21</f>
        <v>0</v>
      </c>
      <c r="CG21" s="37">
        <f>CH21+CI21</f>
        <v>0</v>
      </c>
      <c r="CH21" s="30">
        <v>0</v>
      </c>
      <c r="CI21" s="30">
        <v>0</v>
      </c>
      <c r="CJ21" s="37">
        <f>CK21+CL21</f>
        <v>0</v>
      </c>
      <c r="CK21" s="30">
        <v>0</v>
      </c>
      <c r="CL21" s="30">
        <v>0</v>
      </c>
      <c r="CM21" s="37">
        <f>CN21+CO21</f>
        <v>0</v>
      </c>
      <c r="CN21" s="30">
        <v>0</v>
      </c>
      <c r="CO21" s="30">
        <v>0</v>
      </c>
      <c r="CP21" s="30">
        <f>BY21+CB21</f>
        <v>0</v>
      </c>
      <c r="CQ21" s="30">
        <f>BZ21+CC21</f>
        <v>0</v>
      </c>
      <c r="CR21" s="30">
        <v>0</v>
      </c>
      <c r="CT21" s="16">
        <f t="shared" si="37"/>
        <v>0.60924715652860706</v>
      </c>
      <c r="CU21" s="16">
        <f t="shared" si="38"/>
        <v>0.39075284347139289</v>
      </c>
      <c r="CV21" s="16">
        <f t="shared" si="39"/>
        <v>3.7123639936768114E-2</v>
      </c>
      <c r="CW21" s="16">
        <f t="shared" si="40"/>
        <v>4.3858175092695323E-2</v>
      </c>
      <c r="CX21" s="16">
        <f t="shared" si="3"/>
        <v>0.30977102844192944</v>
      </c>
      <c r="CY21" s="17">
        <f t="shared" si="4"/>
        <v>1</v>
      </c>
      <c r="CZ21" s="17">
        <f t="shared" si="5"/>
        <v>0.39999999868200536</v>
      </c>
      <c r="DA21" s="17">
        <f t="shared" si="6"/>
        <v>0.60000000131799458</v>
      </c>
      <c r="DB21" s="17">
        <f t="shared" si="7"/>
        <v>0.28186046160775696</v>
      </c>
      <c r="DC21" s="17">
        <f t="shared" si="8"/>
        <v>4.7265354035408678E-2</v>
      </c>
      <c r="DD21" s="17">
        <f t="shared" si="9"/>
        <v>0.27087418567482896</v>
      </c>
      <c r="DE21" s="17">
        <f t="shared" si="41"/>
        <v>1</v>
      </c>
      <c r="DF21" s="16">
        <f t="shared" si="10"/>
        <v>0</v>
      </c>
      <c r="DG21" s="16">
        <f t="shared" si="11"/>
        <v>0</v>
      </c>
      <c r="DH21" s="16">
        <f t="shared" si="12"/>
        <v>0</v>
      </c>
      <c r="DI21" s="16">
        <f t="shared" si="13"/>
        <v>0</v>
      </c>
      <c r="DJ21" s="16">
        <f t="shared" si="14"/>
        <v>0</v>
      </c>
      <c r="DK21" s="17">
        <f t="shared" si="15"/>
        <v>0</v>
      </c>
      <c r="DL21" s="17">
        <f t="shared" si="16"/>
        <v>0</v>
      </c>
      <c r="DM21" s="17">
        <f t="shared" si="17"/>
        <v>0</v>
      </c>
      <c r="DN21" s="17">
        <f t="shared" si="18"/>
        <v>0</v>
      </c>
      <c r="DO21" s="17">
        <f t="shared" si="19"/>
        <v>0</v>
      </c>
      <c r="DP21" s="17">
        <f t="shared" si="20"/>
        <v>0</v>
      </c>
      <c r="DQ21" s="17">
        <f t="shared" si="42"/>
        <v>0</v>
      </c>
      <c r="DR21" s="16">
        <f t="shared" si="21"/>
        <v>0</v>
      </c>
      <c r="DS21" s="16">
        <f t="shared" si="22"/>
        <v>0</v>
      </c>
      <c r="DT21" s="16">
        <f t="shared" si="23"/>
        <v>0</v>
      </c>
      <c r="DU21" s="16">
        <f t="shared" si="24"/>
        <v>0</v>
      </c>
      <c r="DV21" s="16">
        <f t="shared" si="25"/>
        <v>0</v>
      </c>
      <c r="DW21" s="17">
        <f t="shared" si="26"/>
        <v>0</v>
      </c>
      <c r="DX21" s="17">
        <v>0</v>
      </c>
      <c r="DY21" s="17">
        <v>0</v>
      </c>
      <c r="DZ21" s="17">
        <v>0</v>
      </c>
      <c r="EA21" s="17">
        <v>0</v>
      </c>
      <c r="EB21" s="17">
        <v>0</v>
      </c>
      <c r="EC21" s="17">
        <f t="shared" si="43"/>
        <v>0</v>
      </c>
      <c r="ED21" s="16">
        <f t="shared" si="27"/>
        <v>0</v>
      </c>
      <c r="EE21" s="16">
        <f t="shared" si="28"/>
        <v>0</v>
      </c>
      <c r="EF21" s="16">
        <f t="shared" si="29"/>
        <v>0</v>
      </c>
      <c r="EG21" s="16">
        <f t="shared" si="30"/>
        <v>0</v>
      </c>
      <c r="EH21" s="16">
        <f t="shared" si="31"/>
        <v>0</v>
      </c>
      <c r="EI21" s="17">
        <f t="shared" si="32"/>
        <v>0</v>
      </c>
      <c r="EJ21" s="17">
        <v>0</v>
      </c>
      <c r="EK21" s="17">
        <v>0</v>
      </c>
      <c r="EL21" s="17">
        <v>0</v>
      </c>
      <c r="EM21" s="17">
        <v>0</v>
      </c>
      <c r="EN21" s="17">
        <v>0</v>
      </c>
      <c r="EO21" s="17">
        <f t="shared" si="44"/>
        <v>0</v>
      </c>
    </row>
    <row r="22" spans="1:145" x14ac:dyDescent="0.35">
      <c r="A22" s="24" t="s">
        <v>9</v>
      </c>
      <c r="B22" s="25" t="s">
        <v>165</v>
      </c>
      <c r="C22" s="25"/>
      <c r="D22" s="26">
        <f>D23+D24+D25+D26+D27</f>
        <v>2529650114</v>
      </c>
      <c r="E22" s="26">
        <f t="shared" ref="E22:BP22" si="166">E23+E24+E25+E26+E27</f>
        <v>2529650114</v>
      </c>
      <c r="F22" s="26">
        <f t="shared" si="166"/>
        <v>2030497280</v>
      </c>
      <c r="G22" s="26">
        <f t="shared" si="166"/>
        <v>499152834</v>
      </c>
      <c r="H22" s="26">
        <f t="shared" si="166"/>
        <v>412972697</v>
      </c>
      <c r="I22" s="26">
        <f t="shared" si="166"/>
        <v>318603580</v>
      </c>
      <c r="J22" s="26">
        <f t="shared" si="166"/>
        <v>94369117</v>
      </c>
      <c r="K22" s="26">
        <f t="shared" si="166"/>
        <v>86180137</v>
      </c>
      <c r="L22" s="26">
        <f t="shared" si="166"/>
        <v>0</v>
      </c>
      <c r="M22" s="26">
        <f t="shared" si="166"/>
        <v>1222998360</v>
      </c>
      <c r="N22" s="26">
        <f t="shared" si="166"/>
        <v>1160000722</v>
      </c>
      <c r="O22" s="26">
        <f t="shared" si="166"/>
        <v>62997638</v>
      </c>
      <c r="P22" s="26">
        <f t="shared" si="166"/>
        <v>354153016</v>
      </c>
      <c r="Q22" s="26">
        <f t="shared" si="166"/>
        <v>259656558</v>
      </c>
      <c r="R22" s="26">
        <f t="shared" si="166"/>
        <v>94496458</v>
      </c>
      <c r="S22" s="26">
        <f t="shared" si="166"/>
        <v>271372879</v>
      </c>
      <c r="T22" s="26">
        <f t="shared" si="166"/>
        <v>189202330</v>
      </c>
      <c r="U22" s="26">
        <f t="shared" si="166"/>
        <v>82170549</v>
      </c>
      <c r="V22" s="26">
        <f t="shared" si="166"/>
        <v>200870575</v>
      </c>
      <c r="W22" s="26">
        <f t="shared" si="166"/>
        <v>130577178</v>
      </c>
      <c r="X22" s="26">
        <f t="shared" si="166"/>
        <v>70293397</v>
      </c>
      <c r="Y22" s="26">
        <f t="shared" si="166"/>
        <v>70502304</v>
      </c>
      <c r="Z22" s="26">
        <f t="shared" si="166"/>
        <v>58625152</v>
      </c>
      <c r="AA22" s="26">
        <f t="shared" si="166"/>
        <v>11877152</v>
      </c>
      <c r="AB22" s="26">
        <f t="shared" si="166"/>
        <v>82780137</v>
      </c>
      <c r="AC22" s="26">
        <f t="shared" si="166"/>
        <v>70454228</v>
      </c>
      <c r="AD22" s="26">
        <f t="shared" si="166"/>
        <v>12325909</v>
      </c>
      <c r="AE22" s="26">
        <f t="shared" si="166"/>
        <v>1419657280</v>
      </c>
      <c r="AF22" s="26">
        <f t="shared" si="166"/>
        <v>157494096</v>
      </c>
      <c r="AG22" s="26">
        <f t="shared" si="166"/>
        <v>0</v>
      </c>
      <c r="AH22" s="26">
        <f t="shared" si="166"/>
        <v>0</v>
      </c>
      <c r="AI22" s="26">
        <f t="shared" si="166"/>
        <v>0</v>
      </c>
      <c r="AJ22" s="26">
        <f t="shared" si="166"/>
        <v>0</v>
      </c>
      <c r="AK22" s="26">
        <f t="shared" si="166"/>
        <v>0</v>
      </c>
      <c r="AL22" s="26">
        <f t="shared" si="166"/>
        <v>0</v>
      </c>
      <c r="AM22" s="26">
        <f t="shared" si="166"/>
        <v>0</v>
      </c>
      <c r="AN22" s="26">
        <f t="shared" si="166"/>
        <v>0</v>
      </c>
      <c r="AO22" s="26">
        <f t="shared" si="166"/>
        <v>0</v>
      </c>
      <c r="AP22" s="26">
        <f t="shared" si="166"/>
        <v>0</v>
      </c>
      <c r="AQ22" s="26">
        <f t="shared" si="166"/>
        <v>0</v>
      </c>
      <c r="AR22" s="26">
        <f t="shared" si="166"/>
        <v>0</v>
      </c>
      <c r="AS22" s="26">
        <f t="shared" si="166"/>
        <v>0</v>
      </c>
      <c r="AT22" s="26">
        <f t="shared" si="166"/>
        <v>0</v>
      </c>
      <c r="AU22" s="26">
        <f t="shared" si="166"/>
        <v>0</v>
      </c>
      <c r="AV22" s="26">
        <f t="shared" si="166"/>
        <v>0</v>
      </c>
      <c r="AW22" s="26">
        <f t="shared" si="166"/>
        <v>0</v>
      </c>
      <c r="AX22" s="26">
        <f t="shared" si="166"/>
        <v>0</v>
      </c>
      <c r="AY22" s="26">
        <f t="shared" si="166"/>
        <v>0</v>
      </c>
      <c r="AZ22" s="26">
        <f t="shared" si="166"/>
        <v>0</v>
      </c>
      <c r="BA22" s="26">
        <f t="shared" si="166"/>
        <v>0</v>
      </c>
      <c r="BB22" s="26">
        <f t="shared" si="166"/>
        <v>0</v>
      </c>
      <c r="BC22" s="26">
        <f t="shared" si="166"/>
        <v>0</v>
      </c>
      <c r="BD22" s="26">
        <f t="shared" si="166"/>
        <v>0</v>
      </c>
      <c r="BE22" s="26">
        <f t="shared" si="166"/>
        <v>0</v>
      </c>
      <c r="BF22" s="26">
        <f t="shared" si="166"/>
        <v>0</v>
      </c>
      <c r="BG22" s="26">
        <f t="shared" si="166"/>
        <v>0</v>
      </c>
      <c r="BH22" s="26">
        <f t="shared" si="166"/>
        <v>0</v>
      </c>
      <c r="BI22" s="26">
        <f t="shared" si="166"/>
        <v>0</v>
      </c>
      <c r="BJ22" s="26">
        <f t="shared" si="166"/>
        <v>0</v>
      </c>
      <c r="BK22" s="26">
        <f t="shared" si="166"/>
        <v>0</v>
      </c>
      <c r="BL22" s="26">
        <f t="shared" si="166"/>
        <v>0</v>
      </c>
      <c r="BM22" s="26">
        <f t="shared" si="166"/>
        <v>0</v>
      </c>
      <c r="BN22" s="26">
        <f t="shared" si="166"/>
        <v>0</v>
      </c>
      <c r="BO22" s="26">
        <f t="shared" si="166"/>
        <v>0</v>
      </c>
      <c r="BP22" s="26">
        <f t="shared" si="166"/>
        <v>0</v>
      </c>
      <c r="BQ22" s="26">
        <f t="shared" ref="BQ22:CR22" si="167">BQ23+BQ24+BQ25+BQ26+BQ27</f>
        <v>0</v>
      </c>
      <c r="BR22" s="26">
        <f t="shared" si="167"/>
        <v>0</v>
      </c>
      <c r="BS22" s="26">
        <f t="shared" si="167"/>
        <v>0</v>
      </c>
      <c r="BT22" s="26">
        <f t="shared" si="167"/>
        <v>0</v>
      </c>
      <c r="BU22" s="26">
        <f t="shared" si="167"/>
        <v>0</v>
      </c>
      <c r="BV22" s="26">
        <f t="shared" si="167"/>
        <v>0</v>
      </c>
      <c r="BW22" s="26">
        <f t="shared" si="167"/>
        <v>0</v>
      </c>
      <c r="BX22" s="26">
        <f t="shared" si="167"/>
        <v>807498920</v>
      </c>
      <c r="BY22" s="26">
        <f t="shared" si="167"/>
        <v>807498920</v>
      </c>
      <c r="BZ22" s="26">
        <f t="shared" si="167"/>
        <v>0</v>
      </c>
      <c r="CA22" s="26">
        <f t="shared" si="167"/>
        <v>144999818</v>
      </c>
      <c r="CB22" s="26">
        <f t="shared" si="167"/>
        <v>144999818</v>
      </c>
      <c r="CC22" s="26">
        <f t="shared" si="167"/>
        <v>0</v>
      </c>
      <c r="CD22" s="26">
        <f t="shared" si="167"/>
        <v>141599818</v>
      </c>
      <c r="CE22" s="26">
        <f t="shared" si="167"/>
        <v>141599818</v>
      </c>
      <c r="CF22" s="26">
        <f t="shared" si="167"/>
        <v>0</v>
      </c>
      <c r="CG22" s="26">
        <f t="shared" si="167"/>
        <v>117733005</v>
      </c>
      <c r="CH22" s="26">
        <f t="shared" si="167"/>
        <v>117733005</v>
      </c>
      <c r="CI22" s="26">
        <f t="shared" si="167"/>
        <v>0</v>
      </c>
      <c r="CJ22" s="26">
        <f t="shared" si="167"/>
        <v>23866813</v>
      </c>
      <c r="CK22" s="26">
        <f t="shared" si="167"/>
        <v>23866813</v>
      </c>
      <c r="CL22" s="26">
        <f t="shared" si="167"/>
        <v>0</v>
      </c>
      <c r="CM22" s="26">
        <f t="shared" si="167"/>
        <v>3400000</v>
      </c>
      <c r="CN22" s="26">
        <f t="shared" si="167"/>
        <v>3400000</v>
      </c>
      <c r="CO22" s="26">
        <f t="shared" si="167"/>
        <v>0</v>
      </c>
      <c r="CP22" s="26">
        <f t="shared" si="167"/>
        <v>952498738</v>
      </c>
      <c r="CQ22" s="26">
        <f t="shared" si="167"/>
        <v>0</v>
      </c>
      <c r="CR22" s="26">
        <f t="shared" si="167"/>
        <v>0</v>
      </c>
      <c r="CT22" s="10">
        <f t="shared" si="37"/>
        <v>0.81709912550161401</v>
      </c>
      <c r="CU22" s="10">
        <f t="shared" si="38"/>
        <v>0.18290087449838599</v>
      </c>
      <c r="CV22" s="10">
        <f t="shared" si="39"/>
        <v>9.1977958229467888E-2</v>
      </c>
      <c r="CW22" s="10">
        <f t="shared" si="40"/>
        <v>4.1295285014140877E-2</v>
      </c>
      <c r="CX22" s="10">
        <f t="shared" si="3"/>
        <v>4.9627631254777212E-2</v>
      </c>
      <c r="CY22" s="10">
        <f t="shared" si="4"/>
        <v>1</v>
      </c>
      <c r="CZ22" s="10">
        <f t="shared" si="5"/>
        <v>0.39999999746022225</v>
      </c>
      <c r="DA22" s="10">
        <f t="shared" si="6"/>
        <v>0.6000000025397777</v>
      </c>
      <c r="DB22" s="10">
        <f t="shared" si="7"/>
        <v>0.44632401331412447</v>
      </c>
      <c r="DC22" s="10">
        <f t="shared" si="8"/>
        <v>7.5413315810898718E-2</v>
      </c>
      <c r="DD22" s="10">
        <f t="shared" si="9"/>
        <v>7.8262673414754541E-2</v>
      </c>
      <c r="DE22" s="10">
        <f t="shared" si="41"/>
        <v>1</v>
      </c>
      <c r="DF22" s="10">
        <f t="shared" si="10"/>
        <v>0</v>
      </c>
      <c r="DG22" s="10">
        <f t="shared" si="11"/>
        <v>0</v>
      </c>
      <c r="DH22" s="10">
        <f t="shared" si="12"/>
        <v>0</v>
      </c>
      <c r="DI22" s="10">
        <f t="shared" si="13"/>
        <v>0</v>
      </c>
      <c r="DJ22" s="10">
        <f t="shared" si="14"/>
        <v>0</v>
      </c>
      <c r="DK22" s="10">
        <f t="shared" si="15"/>
        <v>0</v>
      </c>
      <c r="DL22" s="10">
        <f t="shared" si="16"/>
        <v>0</v>
      </c>
      <c r="DM22" s="10">
        <f t="shared" si="17"/>
        <v>0</v>
      </c>
      <c r="DN22" s="10">
        <f t="shared" si="18"/>
        <v>0</v>
      </c>
      <c r="DO22" s="10">
        <f t="shared" si="19"/>
        <v>0</v>
      </c>
      <c r="DP22" s="10">
        <f t="shared" si="20"/>
        <v>0</v>
      </c>
      <c r="DQ22" s="10">
        <f t="shared" si="42"/>
        <v>0</v>
      </c>
      <c r="DR22" s="10">
        <f t="shared" si="21"/>
        <v>0</v>
      </c>
      <c r="DS22" s="10">
        <f t="shared" si="22"/>
        <v>0</v>
      </c>
      <c r="DT22" s="10">
        <f t="shared" si="23"/>
        <v>0</v>
      </c>
      <c r="DU22" s="10">
        <f t="shared" si="24"/>
        <v>0</v>
      </c>
      <c r="DV22" s="10">
        <f t="shared" si="25"/>
        <v>0</v>
      </c>
      <c r="DW22" s="10">
        <f t="shared" si="26"/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f t="shared" si="43"/>
        <v>0</v>
      </c>
      <c r="ED22" s="10">
        <f t="shared" si="27"/>
        <v>0.84776901825144468</v>
      </c>
      <c r="EE22" s="10">
        <f t="shared" si="28"/>
        <v>0.15223098174855534</v>
      </c>
      <c r="EF22" s="10">
        <f t="shared" si="29"/>
        <v>0.12360436849208718</v>
      </c>
      <c r="EG22" s="10">
        <f t="shared" si="30"/>
        <v>0</v>
      </c>
      <c r="EH22" s="10">
        <f t="shared" si="31"/>
        <v>3.5695585352051142E-3</v>
      </c>
      <c r="EI22" s="10">
        <f t="shared" si="32"/>
        <v>1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f t="shared" si="44"/>
        <v>0</v>
      </c>
    </row>
    <row r="23" spans="1:145" x14ac:dyDescent="0.35">
      <c r="A23" s="27" t="s">
        <v>9</v>
      </c>
      <c r="B23" s="28" t="s">
        <v>166</v>
      </c>
      <c r="C23" s="28" t="s">
        <v>166</v>
      </c>
      <c r="D23" s="37">
        <f>E23+L23</f>
        <v>25294118</v>
      </c>
      <c r="E23" s="37">
        <f>F23+G23</f>
        <v>25294118</v>
      </c>
      <c r="F23" s="35">
        <f>M23+AH23+BC23+BX23</f>
        <v>21500000</v>
      </c>
      <c r="G23" s="37">
        <f>H23+K23</f>
        <v>3794118</v>
      </c>
      <c r="H23" s="37">
        <f>I23+J23</f>
        <v>3794118</v>
      </c>
      <c r="I23" s="35">
        <f>V23+AQ23+BL23+CG23</f>
        <v>819412</v>
      </c>
      <c r="J23" s="35">
        <f>Y23+AT23+BO23+CJ23</f>
        <v>2974706</v>
      </c>
      <c r="K23" s="36">
        <f>AB23+AW23+BR23+CM23</f>
        <v>0</v>
      </c>
      <c r="L23" s="30">
        <v>0</v>
      </c>
      <c r="M23" s="37">
        <f>N23+O23</f>
        <v>5000000</v>
      </c>
      <c r="N23" s="30">
        <v>5000000</v>
      </c>
      <c r="O23" s="30">
        <v>0</v>
      </c>
      <c r="P23" s="37">
        <f>Q23+R23</f>
        <v>882353</v>
      </c>
      <c r="Q23" s="30">
        <f t="shared" ref="Q23:R27" si="168">T23+AC23</f>
        <v>882353</v>
      </c>
      <c r="R23" s="30">
        <f t="shared" si="168"/>
        <v>0</v>
      </c>
      <c r="S23" s="37">
        <f>T23+U23</f>
        <v>882353</v>
      </c>
      <c r="T23" s="30">
        <f>W23+Z23</f>
        <v>882353</v>
      </c>
      <c r="U23" s="30">
        <f t="shared" ref="U23:U26" si="169">X23+AA23</f>
        <v>0</v>
      </c>
      <c r="V23" s="37">
        <f>W23+X23</f>
        <v>411765</v>
      </c>
      <c r="W23" s="30">
        <v>411765</v>
      </c>
      <c r="X23" s="30">
        <v>0</v>
      </c>
      <c r="Y23" s="37">
        <f>Z23+AA23</f>
        <v>470588</v>
      </c>
      <c r="Z23" s="30">
        <v>470588</v>
      </c>
      <c r="AA23" s="30">
        <v>0</v>
      </c>
      <c r="AB23" s="37">
        <f>AC23+AD23</f>
        <v>0</v>
      </c>
      <c r="AC23" s="30">
        <v>0</v>
      </c>
      <c r="AD23" s="30">
        <v>0</v>
      </c>
      <c r="AE23" s="30">
        <f t="shared" ref="AE23:AF27" si="170">N23+Q23</f>
        <v>5882353</v>
      </c>
      <c r="AF23" s="30">
        <f t="shared" si="170"/>
        <v>0</v>
      </c>
      <c r="AG23" s="30">
        <v>0</v>
      </c>
      <c r="AH23" s="37">
        <f>AI23+AJ23</f>
        <v>0</v>
      </c>
      <c r="AI23" s="30">
        <v>0</v>
      </c>
      <c r="AJ23" s="30">
        <v>0</v>
      </c>
      <c r="AK23" s="37">
        <f>AL23+AM23</f>
        <v>0</v>
      </c>
      <c r="AL23" s="30">
        <f t="shared" ref="AL23:AM27" si="171">AO23+AX23</f>
        <v>0</v>
      </c>
      <c r="AM23" s="30">
        <f t="shared" si="171"/>
        <v>0</v>
      </c>
      <c r="AN23" s="37">
        <f>AO23+AP23</f>
        <v>0</v>
      </c>
      <c r="AO23" s="30">
        <f t="shared" ref="AO23:AP27" si="172">AR23+AU23</f>
        <v>0</v>
      </c>
      <c r="AP23" s="30">
        <f t="shared" si="172"/>
        <v>0</v>
      </c>
      <c r="AQ23" s="37">
        <f>AR23+AS23</f>
        <v>0</v>
      </c>
      <c r="AR23" s="30">
        <v>0</v>
      </c>
      <c r="AS23" s="30">
        <v>0</v>
      </c>
      <c r="AT23" s="37">
        <f t="shared" ref="AT23" si="173">AU23+AV23</f>
        <v>0</v>
      </c>
      <c r="AU23" s="30">
        <v>0</v>
      </c>
      <c r="AV23" s="30">
        <v>0</v>
      </c>
      <c r="AW23" s="37">
        <f t="shared" ref="AW23:AW27" si="174">AX23+AY23</f>
        <v>0</v>
      </c>
      <c r="AX23" s="30">
        <v>0</v>
      </c>
      <c r="AY23" s="30">
        <v>0</v>
      </c>
      <c r="AZ23" s="30">
        <f t="shared" ref="AZ23:AZ26" si="175">AI23+AL23</f>
        <v>0</v>
      </c>
      <c r="BA23" s="30">
        <f t="shared" ref="BA23:BA26" si="176">AJ23+AM23</f>
        <v>0</v>
      </c>
      <c r="BB23" s="30">
        <v>0</v>
      </c>
      <c r="BC23" s="37">
        <f>BD23+BE23</f>
        <v>0</v>
      </c>
      <c r="BD23" s="30">
        <v>0</v>
      </c>
      <c r="BE23" s="30">
        <v>0</v>
      </c>
      <c r="BF23" s="37">
        <f>BG23+BH23</f>
        <v>0</v>
      </c>
      <c r="BG23" s="30">
        <f t="shared" ref="BG23:BH27" si="177">BJ23+BS23</f>
        <v>0</v>
      </c>
      <c r="BH23" s="30">
        <f t="shared" si="177"/>
        <v>0</v>
      </c>
      <c r="BI23" s="37">
        <f>BJ23+BK23</f>
        <v>0</v>
      </c>
      <c r="BJ23" s="30">
        <f t="shared" ref="BJ23:BK27" si="178">BM23+BP23</f>
        <v>0</v>
      </c>
      <c r="BK23" s="30">
        <f t="shared" si="178"/>
        <v>0</v>
      </c>
      <c r="BL23" s="37">
        <f>BM23+BN23</f>
        <v>0</v>
      </c>
      <c r="BM23" s="30">
        <v>0</v>
      </c>
      <c r="BN23" s="30">
        <v>0</v>
      </c>
      <c r="BO23" s="37">
        <f>BP23+BQ23</f>
        <v>0</v>
      </c>
      <c r="BP23" s="30">
        <v>0</v>
      </c>
      <c r="BQ23" s="30">
        <v>0</v>
      </c>
      <c r="BR23" s="37">
        <f>BS23+BT23</f>
        <v>0</v>
      </c>
      <c r="BS23" s="30">
        <v>0</v>
      </c>
      <c r="BT23" s="30">
        <v>0</v>
      </c>
      <c r="BU23" s="30">
        <f t="shared" ref="BU23:BV27" si="179">BD23+BG23</f>
        <v>0</v>
      </c>
      <c r="BV23" s="30">
        <f t="shared" si="179"/>
        <v>0</v>
      </c>
      <c r="BW23" s="30">
        <v>0</v>
      </c>
      <c r="BX23" s="37">
        <f>BY23+BZ23</f>
        <v>16500000</v>
      </c>
      <c r="BY23" s="30">
        <v>16500000</v>
      </c>
      <c r="BZ23" s="30">
        <v>0</v>
      </c>
      <c r="CA23" s="37">
        <f>CB23+CC23</f>
        <v>2911765</v>
      </c>
      <c r="CB23" s="30">
        <f t="shared" ref="CB23:CC27" si="180">CE23+CN23</f>
        <v>2911765</v>
      </c>
      <c r="CC23" s="30">
        <f t="shared" si="180"/>
        <v>0</v>
      </c>
      <c r="CD23" s="37">
        <f>CE23+CF23</f>
        <v>2911765</v>
      </c>
      <c r="CE23" s="30">
        <f t="shared" ref="CE23:CF27" si="181">CH23+CK23</f>
        <v>2911765</v>
      </c>
      <c r="CF23" s="30">
        <f t="shared" si="181"/>
        <v>0</v>
      </c>
      <c r="CG23" s="37">
        <f>CH23+CI23</f>
        <v>407647</v>
      </c>
      <c r="CH23" s="30">
        <v>407647</v>
      </c>
      <c r="CI23" s="30">
        <v>0</v>
      </c>
      <c r="CJ23" s="37">
        <f>CK23+CL23</f>
        <v>2504118</v>
      </c>
      <c r="CK23" s="30">
        <v>2504118</v>
      </c>
      <c r="CL23" s="30">
        <v>0</v>
      </c>
      <c r="CM23" s="37">
        <f>CN23+CO23</f>
        <v>0</v>
      </c>
      <c r="CN23" s="30">
        <v>0</v>
      </c>
      <c r="CO23" s="30">
        <v>0</v>
      </c>
      <c r="CP23" s="30">
        <f>BY23+CB23</f>
        <v>19411765</v>
      </c>
      <c r="CQ23" s="30">
        <f>BZ23+CC23</f>
        <v>0</v>
      </c>
      <c r="CR23" s="30">
        <v>0</v>
      </c>
      <c r="CT23" s="16">
        <f t="shared" si="37"/>
        <v>0.84999999150000005</v>
      </c>
      <c r="CU23" s="16">
        <f t="shared" si="38"/>
        <v>0.15000000849999992</v>
      </c>
      <c r="CV23" s="16">
        <f t="shared" si="39"/>
        <v>7.0000049299999506E-2</v>
      </c>
      <c r="CW23" s="16">
        <f t="shared" si="40"/>
        <v>7.9999959200000414E-2</v>
      </c>
      <c r="CX23" s="16">
        <f t="shared" si="3"/>
        <v>0</v>
      </c>
      <c r="CY23" s="17">
        <f t="shared" si="4"/>
        <v>1</v>
      </c>
      <c r="CZ23" s="17">
        <f t="shared" si="5"/>
        <v>0</v>
      </c>
      <c r="DA23" s="17">
        <f t="shared" si="6"/>
        <v>0</v>
      </c>
      <c r="DB23" s="17">
        <f t="shared" si="7"/>
        <v>0</v>
      </c>
      <c r="DC23" s="17">
        <f t="shared" si="8"/>
        <v>0</v>
      </c>
      <c r="DD23" s="17">
        <f t="shared" si="9"/>
        <v>0</v>
      </c>
      <c r="DE23" s="17">
        <f t="shared" si="41"/>
        <v>0</v>
      </c>
      <c r="DF23" s="16">
        <f t="shared" si="10"/>
        <v>0</v>
      </c>
      <c r="DG23" s="16">
        <f t="shared" si="11"/>
        <v>0</v>
      </c>
      <c r="DH23" s="16">
        <f t="shared" si="12"/>
        <v>0</v>
      </c>
      <c r="DI23" s="16">
        <f t="shared" si="13"/>
        <v>0</v>
      </c>
      <c r="DJ23" s="16">
        <f t="shared" si="14"/>
        <v>0</v>
      </c>
      <c r="DK23" s="17">
        <f t="shared" si="15"/>
        <v>0</v>
      </c>
      <c r="DL23" s="17">
        <f t="shared" si="16"/>
        <v>0</v>
      </c>
      <c r="DM23" s="17">
        <f t="shared" si="17"/>
        <v>0</v>
      </c>
      <c r="DN23" s="17">
        <f t="shared" si="18"/>
        <v>0</v>
      </c>
      <c r="DO23" s="17">
        <f t="shared" si="19"/>
        <v>0</v>
      </c>
      <c r="DP23" s="17">
        <f t="shared" si="20"/>
        <v>0</v>
      </c>
      <c r="DQ23" s="17">
        <f t="shared" si="42"/>
        <v>0</v>
      </c>
      <c r="DR23" s="16">
        <f t="shared" si="21"/>
        <v>0</v>
      </c>
      <c r="DS23" s="16">
        <f t="shared" si="22"/>
        <v>0</v>
      </c>
      <c r="DT23" s="16">
        <f t="shared" si="23"/>
        <v>0</v>
      </c>
      <c r="DU23" s="16">
        <f t="shared" si="24"/>
        <v>0</v>
      </c>
      <c r="DV23" s="16">
        <f t="shared" si="25"/>
        <v>0</v>
      </c>
      <c r="DW23" s="17">
        <f t="shared" si="26"/>
        <v>0</v>
      </c>
      <c r="DX23" s="17">
        <v>0</v>
      </c>
      <c r="DY23" s="17">
        <v>0</v>
      </c>
      <c r="DZ23" s="17">
        <v>0</v>
      </c>
      <c r="EA23" s="17">
        <v>0</v>
      </c>
      <c r="EB23" s="17">
        <v>0</v>
      </c>
      <c r="EC23" s="17">
        <f t="shared" si="43"/>
        <v>0</v>
      </c>
      <c r="ED23" s="16">
        <f t="shared" si="27"/>
        <v>0.84999998712121227</v>
      </c>
      <c r="EE23" s="16">
        <f t="shared" si="28"/>
        <v>0.1500000128787877</v>
      </c>
      <c r="EF23" s="16">
        <f t="shared" si="29"/>
        <v>2.0999996651515203E-2</v>
      </c>
      <c r="EG23" s="16">
        <f t="shared" si="30"/>
        <v>0</v>
      </c>
      <c r="EH23" s="16">
        <f t="shared" si="31"/>
        <v>0</v>
      </c>
      <c r="EI23" s="17">
        <f t="shared" si="32"/>
        <v>1</v>
      </c>
      <c r="EJ23" s="17">
        <v>0</v>
      </c>
      <c r="EK23" s="17">
        <v>0</v>
      </c>
      <c r="EL23" s="17">
        <v>0</v>
      </c>
      <c r="EM23" s="17">
        <v>0</v>
      </c>
      <c r="EN23" s="17">
        <v>0</v>
      </c>
      <c r="EO23" s="17">
        <f t="shared" si="44"/>
        <v>0</v>
      </c>
    </row>
    <row r="24" spans="1:145" x14ac:dyDescent="0.35">
      <c r="A24" s="27" t="s">
        <v>9</v>
      </c>
      <c r="B24" s="28" t="s">
        <v>2</v>
      </c>
      <c r="C24" s="28" t="s">
        <v>2</v>
      </c>
      <c r="D24" s="37">
        <f>E24+L24</f>
        <v>142487189</v>
      </c>
      <c r="E24" s="37">
        <f>F24+G24</f>
        <v>142487189</v>
      </c>
      <c r="F24" s="35">
        <f>M24+AH24+BC24+BX24</f>
        <v>113239110</v>
      </c>
      <c r="G24" s="37">
        <f>H24+K24</f>
        <v>29248079</v>
      </c>
      <c r="H24" s="37">
        <f>I24+J24</f>
        <v>29248079</v>
      </c>
      <c r="I24" s="35">
        <f>V24+AQ24+BL24+CG24</f>
        <v>18177779</v>
      </c>
      <c r="J24" s="35">
        <f>Y24+AT24+BO24+CJ24</f>
        <v>11070300</v>
      </c>
      <c r="K24" s="36">
        <f>AB24+AW24+BR24+CM24</f>
        <v>0</v>
      </c>
      <c r="L24" s="30">
        <v>0</v>
      </c>
      <c r="M24" s="37">
        <f>N24+O24</f>
        <v>113239110</v>
      </c>
      <c r="N24" s="30">
        <v>106239110</v>
      </c>
      <c r="O24" s="30">
        <v>7000000</v>
      </c>
      <c r="P24" s="37">
        <f>Q24+R24</f>
        <v>29248079</v>
      </c>
      <c r="Q24" s="30">
        <f t="shared" si="168"/>
        <v>18748079</v>
      </c>
      <c r="R24" s="30">
        <f t="shared" si="168"/>
        <v>10500000</v>
      </c>
      <c r="S24" s="37">
        <f>T24+U24</f>
        <v>29248079</v>
      </c>
      <c r="T24" s="30">
        <f>W24+Z24</f>
        <v>18748079</v>
      </c>
      <c r="U24" s="30">
        <f t="shared" si="169"/>
        <v>10500000</v>
      </c>
      <c r="V24" s="37">
        <f>W24+X24</f>
        <v>18177779</v>
      </c>
      <c r="W24" s="30">
        <v>9690279</v>
      </c>
      <c r="X24" s="30">
        <v>8487500</v>
      </c>
      <c r="Y24" s="37">
        <f>Z24+AA24</f>
        <v>11070300</v>
      </c>
      <c r="Z24" s="30">
        <v>9057800</v>
      </c>
      <c r="AA24" s="30">
        <v>2012500</v>
      </c>
      <c r="AB24" s="37">
        <f>AC24+AD24</f>
        <v>0</v>
      </c>
      <c r="AC24" s="30">
        <v>0</v>
      </c>
      <c r="AD24" s="30">
        <v>0</v>
      </c>
      <c r="AE24" s="30">
        <f t="shared" si="170"/>
        <v>124987189</v>
      </c>
      <c r="AF24" s="30">
        <f t="shared" si="170"/>
        <v>17500000</v>
      </c>
      <c r="AG24" s="30">
        <v>0</v>
      </c>
      <c r="AH24" s="37">
        <f>AI24+AJ24</f>
        <v>0</v>
      </c>
      <c r="AI24" s="30">
        <v>0</v>
      </c>
      <c r="AJ24" s="30">
        <v>0</v>
      </c>
      <c r="AK24" s="37">
        <f>AL24+AM24</f>
        <v>0</v>
      </c>
      <c r="AL24" s="30">
        <f t="shared" si="171"/>
        <v>0</v>
      </c>
      <c r="AM24" s="30">
        <f t="shared" si="171"/>
        <v>0</v>
      </c>
      <c r="AN24" s="37">
        <f>AO24+AP24</f>
        <v>0</v>
      </c>
      <c r="AO24" s="30">
        <f t="shared" si="172"/>
        <v>0</v>
      </c>
      <c r="AP24" s="30">
        <f t="shared" si="172"/>
        <v>0</v>
      </c>
      <c r="AQ24" s="37">
        <f>AR24+AS24</f>
        <v>0</v>
      </c>
      <c r="AR24" s="30">
        <v>0</v>
      </c>
      <c r="AS24" s="30">
        <v>0</v>
      </c>
      <c r="AT24" s="37">
        <f t="shared" ref="AT24" si="182">AU24+AV24</f>
        <v>0</v>
      </c>
      <c r="AU24" s="30">
        <v>0</v>
      </c>
      <c r="AV24" s="30">
        <v>0</v>
      </c>
      <c r="AW24" s="37">
        <f t="shared" si="174"/>
        <v>0</v>
      </c>
      <c r="AX24" s="30">
        <v>0</v>
      </c>
      <c r="AY24" s="30">
        <v>0</v>
      </c>
      <c r="AZ24" s="30">
        <f t="shared" si="175"/>
        <v>0</v>
      </c>
      <c r="BA24" s="30">
        <f t="shared" si="176"/>
        <v>0</v>
      </c>
      <c r="BB24" s="30">
        <v>0</v>
      </c>
      <c r="BC24" s="37">
        <f>BD24+BE24</f>
        <v>0</v>
      </c>
      <c r="BD24" s="30">
        <v>0</v>
      </c>
      <c r="BE24" s="30">
        <v>0</v>
      </c>
      <c r="BF24" s="37">
        <f>BG24+BH24</f>
        <v>0</v>
      </c>
      <c r="BG24" s="30">
        <f t="shared" si="177"/>
        <v>0</v>
      </c>
      <c r="BH24" s="30">
        <f t="shared" si="177"/>
        <v>0</v>
      </c>
      <c r="BI24" s="37">
        <f>BJ24+BK24</f>
        <v>0</v>
      </c>
      <c r="BJ24" s="30">
        <f t="shared" si="178"/>
        <v>0</v>
      </c>
      <c r="BK24" s="30">
        <f t="shared" si="178"/>
        <v>0</v>
      </c>
      <c r="BL24" s="37">
        <f>BM24+BN24</f>
        <v>0</v>
      </c>
      <c r="BM24" s="30">
        <v>0</v>
      </c>
      <c r="BN24" s="30">
        <v>0</v>
      </c>
      <c r="BO24" s="37">
        <f>BP24+BQ24</f>
        <v>0</v>
      </c>
      <c r="BP24" s="30">
        <v>0</v>
      </c>
      <c r="BQ24" s="30">
        <v>0</v>
      </c>
      <c r="BR24" s="37">
        <f>BS24+BT24</f>
        <v>0</v>
      </c>
      <c r="BS24" s="30">
        <v>0</v>
      </c>
      <c r="BT24" s="30">
        <v>0</v>
      </c>
      <c r="BU24" s="30">
        <f t="shared" si="179"/>
        <v>0</v>
      </c>
      <c r="BV24" s="30">
        <f t="shared" si="179"/>
        <v>0</v>
      </c>
      <c r="BW24" s="30">
        <v>0</v>
      </c>
      <c r="BX24" s="37">
        <f>BY24+BZ24</f>
        <v>0</v>
      </c>
      <c r="BY24" s="30">
        <v>0</v>
      </c>
      <c r="BZ24" s="30">
        <v>0</v>
      </c>
      <c r="CA24" s="37">
        <f>CB24+CC24</f>
        <v>0</v>
      </c>
      <c r="CB24" s="30">
        <f t="shared" si="180"/>
        <v>0</v>
      </c>
      <c r="CC24" s="30">
        <f t="shared" si="180"/>
        <v>0</v>
      </c>
      <c r="CD24" s="37">
        <f>CE24+CF24</f>
        <v>0</v>
      </c>
      <c r="CE24" s="30">
        <f t="shared" si="181"/>
        <v>0</v>
      </c>
      <c r="CF24" s="30">
        <f t="shared" si="181"/>
        <v>0</v>
      </c>
      <c r="CG24" s="37">
        <f>CH24+CI24</f>
        <v>0</v>
      </c>
      <c r="CH24" s="30">
        <v>0</v>
      </c>
      <c r="CI24" s="30">
        <v>0</v>
      </c>
      <c r="CJ24" s="37">
        <f>CK24+CL24</f>
        <v>0</v>
      </c>
      <c r="CK24" s="30">
        <v>0</v>
      </c>
      <c r="CL24" s="30">
        <v>0</v>
      </c>
      <c r="CM24" s="37">
        <f>CN24+CO24</f>
        <v>0</v>
      </c>
      <c r="CN24" s="30">
        <v>0</v>
      </c>
      <c r="CO24" s="30">
        <v>0</v>
      </c>
      <c r="CP24" s="30">
        <f t="shared" ref="CP24:CP27" si="183">BY24+CB24</f>
        <v>0</v>
      </c>
      <c r="CQ24" s="30">
        <f t="shared" ref="CQ24:CQ27" si="184">BZ24+CC24</f>
        <v>0</v>
      </c>
      <c r="CR24" s="30">
        <v>0</v>
      </c>
      <c r="CT24" s="16">
        <f t="shared" si="37"/>
        <v>0.84999999479946697</v>
      </c>
      <c r="CU24" s="16">
        <f t="shared" si="38"/>
        <v>0.150000005200533</v>
      </c>
      <c r="CV24" s="16">
        <f t="shared" si="39"/>
        <v>7.7530177912873935E-2</v>
      </c>
      <c r="CW24" s="16">
        <f t="shared" si="40"/>
        <v>7.2469827287659064E-2</v>
      </c>
      <c r="CX24" s="16">
        <f t="shared" si="3"/>
        <v>0</v>
      </c>
      <c r="CY24" s="17">
        <f t="shared" si="4"/>
        <v>1</v>
      </c>
      <c r="CZ24" s="17">
        <f t="shared" si="5"/>
        <v>0.4</v>
      </c>
      <c r="DA24" s="17">
        <f t="shared" si="6"/>
        <v>0.6</v>
      </c>
      <c r="DB24" s="17">
        <f t="shared" si="7"/>
        <v>0.48499999999999999</v>
      </c>
      <c r="DC24" s="17">
        <f t="shared" si="8"/>
        <v>0.115</v>
      </c>
      <c r="DD24" s="17">
        <f t="shared" si="9"/>
        <v>0</v>
      </c>
      <c r="DE24" s="17">
        <f t="shared" si="41"/>
        <v>1</v>
      </c>
      <c r="DF24" s="16">
        <f t="shared" si="10"/>
        <v>0</v>
      </c>
      <c r="DG24" s="16">
        <f t="shared" si="11"/>
        <v>0</v>
      </c>
      <c r="DH24" s="16">
        <f t="shared" si="12"/>
        <v>0</v>
      </c>
      <c r="DI24" s="16">
        <f t="shared" si="13"/>
        <v>0</v>
      </c>
      <c r="DJ24" s="16">
        <f t="shared" si="14"/>
        <v>0</v>
      </c>
      <c r="DK24" s="17">
        <f t="shared" si="15"/>
        <v>0</v>
      </c>
      <c r="DL24" s="17">
        <f t="shared" si="16"/>
        <v>0</v>
      </c>
      <c r="DM24" s="17">
        <f t="shared" si="17"/>
        <v>0</v>
      </c>
      <c r="DN24" s="17">
        <f t="shared" si="18"/>
        <v>0</v>
      </c>
      <c r="DO24" s="17">
        <f t="shared" si="19"/>
        <v>0</v>
      </c>
      <c r="DP24" s="17">
        <f t="shared" si="20"/>
        <v>0</v>
      </c>
      <c r="DQ24" s="17">
        <f t="shared" si="42"/>
        <v>0</v>
      </c>
      <c r="DR24" s="16">
        <f t="shared" si="21"/>
        <v>0</v>
      </c>
      <c r="DS24" s="16">
        <f t="shared" si="22"/>
        <v>0</v>
      </c>
      <c r="DT24" s="16">
        <f t="shared" si="23"/>
        <v>0</v>
      </c>
      <c r="DU24" s="16">
        <f t="shared" si="24"/>
        <v>0</v>
      </c>
      <c r="DV24" s="16">
        <f t="shared" si="25"/>
        <v>0</v>
      </c>
      <c r="DW24" s="17">
        <f t="shared" si="26"/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f t="shared" si="43"/>
        <v>0</v>
      </c>
      <c r="ED24" s="16">
        <f t="shared" si="27"/>
        <v>0</v>
      </c>
      <c r="EE24" s="16">
        <f t="shared" si="28"/>
        <v>0</v>
      </c>
      <c r="EF24" s="16">
        <f t="shared" si="29"/>
        <v>0</v>
      </c>
      <c r="EG24" s="16">
        <f t="shared" si="30"/>
        <v>0</v>
      </c>
      <c r="EH24" s="16">
        <f t="shared" si="31"/>
        <v>0</v>
      </c>
      <c r="EI24" s="17">
        <f t="shared" si="32"/>
        <v>0</v>
      </c>
      <c r="EJ24" s="17">
        <v>0</v>
      </c>
      <c r="EK24" s="17">
        <v>0</v>
      </c>
      <c r="EL24" s="17">
        <v>0</v>
      </c>
      <c r="EM24" s="17">
        <v>0</v>
      </c>
      <c r="EN24" s="17">
        <v>0</v>
      </c>
      <c r="EO24" s="17">
        <f t="shared" si="44"/>
        <v>0</v>
      </c>
    </row>
    <row r="25" spans="1:145" x14ac:dyDescent="0.35">
      <c r="A25" s="27" t="s">
        <v>9</v>
      </c>
      <c r="B25" s="28" t="s">
        <v>11</v>
      </c>
      <c r="C25" s="28" t="s">
        <v>11</v>
      </c>
      <c r="D25" s="37">
        <f>E25+L25</f>
        <v>126352944</v>
      </c>
      <c r="E25" s="37">
        <f>F25+G25</f>
        <v>126352944</v>
      </c>
      <c r="F25" s="35">
        <f>M25+AH25+BC25+BX25</f>
        <v>107400000</v>
      </c>
      <c r="G25" s="37">
        <f>H25+K25</f>
        <v>18952944</v>
      </c>
      <c r="H25" s="37">
        <f>I25+J25</f>
        <v>18952944</v>
      </c>
      <c r="I25" s="35">
        <f>V25+AQ25+BL25+CG25</f>
        <v>18494215</v>
      </c>
      <c r="J25" s="35">
        <f>Y25+AT25+BO25+CJ25</f>
        <v>458729</v>
      </c>
      <c r="K25" s="36">
        <f>AB25+AW25+BR25+CM25</f>
        <v>0</v>
      </c>
      <c r="L25" s="30">
        <v>0</v>
      </c>
      <c r="M25" s="37">
        <f>N25+O25</f>
        <v>107400000</v>
      </c>
      <c r="N25" s="30">
        <v>107400000</v>
      </c>
      <c r="O25" s="30">
        <v>0</v>
      </c>
      <c r="P25" s="37">
        <f>Q25+R25</f>
        <v>18952944</v>
      </c>
      <c r="Q25" s="30">
        <f t="shared" si="168"/>
        <v>18952944</v>
      </c>
      <c r="R25" s="30">
        <f t="shared" si="168"/>
        <v>0</v>
      </c>
      <c r="S25" s="37">
        <f>T25+U25</f>
        <v>18952944</v>
      </c>
      <c r="T25" s="30">
        <f>W25+Z25</f>
        <v>18952944</v>
      </c>
      <c r="U25" s="30">
        <f>X25+AA25</f>
        <v>0</v>
      </c>
      <c r="V25" s="37">
        <f>W25+X25</f>
        <v>18494215</v>
      </c>
      <c r="W25" s="30">
        <v>18494215</v>
      </c>
      <c r="X25" s="30">
        <v>0</v>
      </c>
      <c r="Y25" s="37">
        <f>Z25+AA25</f>
        <v>458729</v>
      </c>
      <c r="Z25" s="30">
        <v>458729</v>
      </c>
      <c r="AA25" s="30">
        <v>0</v>
      </c>
      <c r="AB25" s="37">
        <f>AC25+AD25</f>
        <v>0</v>
      </c>
      <c r="AC25" s="30">
        <v>0</v>
      </c>
      <c r="AD25" s="30">
        <v>0</v>
      </c>
      <c r="AE25" s="30">
        <f t="shared" si="170"/>
        <v>126352944</v>
      </c>
      <c r="AF25" s="30">
        <f t="shared" si="170"/>
        <v>0</v>
      </c>
      <c r="AG25" s="30">
        <v>0</v>
      </c>
      <c r="AH25" s="37">
        <f>AI25+AJ25</f>
        <v>0</v>
      </c>
      <c r="AI25" s="30">
        <v>0</v>
      </c>
      <c r="AJ25" s="30">
        <v>0</v>
      </c>
      <c r="AK25" s="37">
        <f>AL25+AM25</f>
        <v>0</v>
      </c>
      <c r="AL25" s="30">
        <f t="shared" si="171"/>
        <v>0</v>
      </c>
      <c r="AM25" s="30">
        <f t="shared" si="171"/>
        <v>0</v>
      </c>
      <c r="AN25" s="37">
        <f>AO25+AP25</f>
        <v>0</v>
      </c>
      <c r="AO25" s="30">
        <f t="shared" si="172"/>
        <v>0</v>
      </c>
      <c r="AP25" s="30">
        <f t="shared" si="172"/>
        <v>0</v>
      </c>
      <c r="AQ25" s="37">
        <f>AR25+AS25</f>
        <v>0</v>
      </c>
      <c r="AR25" s="30">
        <v>0</v>
      </c>
      <c r="AS25" s="30">
        <v>0</v>
      </c>
      <c r="AT25" s="37">
        <f t="shared" ref="AT25" si="185">AU25+AV25</f>
        <v>0</v>
      </c>
      <c r="AU25" s="30">
        <v>0</v>
      </c>
      <c r="AV25" s="30">
        <v>0</v>
      </c>
      <c r="AW25" s="37">
        <f>AX25+AY25</f>
        <v>0</v>
      </c>
      <c r="AX25" s="30">
        <v>0</v>
      </c>
      <c r="AY25" s="30">
        <v>0</v>
      </c>
      <c r="AZ25" s="30">
        <f>AI25+AL25</f>
        <v>0</v>
      </c>
      <c r="BA25" s="30">
        <f>AJ25+AM25</f>
        <v>0</v>
      </c>
      <c r="BB25" s="30">
        <v>0</v>
      </c>
      <c r="BC25" s="37">
        <f>BD25+BE25</f>
        <v>0</v>
      </c>
      <c r="BD25" s="30">
        <v>0</v>
      </c>
      <c r="BE25" s="30">
        <v>0</v>
      </c>
      <c r="BF25" s="37">
        <f>BG25+BH25</f>
        <v>0</v>
      </c>
      <c r="BG25" s="30">
        <f t="shared" si="177"/>
        <v>0</v>
      </c>
      <c r="BH25" s="30">
        <f t="shared" si="177"/>
        <v>0</v>
      </c>
      <c r="BI25" s="37">
        <f>BJ25+BK25</f>
        <v>0</v>
      </c>
      <c r="BJ25" s="30">
        <f t="shared" si="178"/>
        <v>0</v>
      </c>
      <c r="BK25" s="30">
        <f t="shared" si="178"/>
        <v>0</v>
      </c>
      <c r="BL25" s="37">
        <f>BM25+BN25</f>
        <v>0</v>
      </c>
      <c r="BM25" s="30">
        <v>0</v>
      </c>
      <c r="BN25" s="30">
        <v>0</v>
      </c>
      <c r="BO25" s="37">
        <f>BP25+BQ25</f>
        <v>0</v>
      </c>
      <c r="BP25" s="30">
        <v>0</v>
      </c>
      <c r="BQ25" s="30">
        <v>0</v>
      </c>
      <c r="BR25" s="37">
        <f>BS25+BT25</f>
        <v>0</v>
      </c>
      <c r="BS25" s="30">
        <v>0</v>
      </c>
      <c r="BT25" s="30">
        <v>0</v>
      </c>
      <c r="BU25" s="30">
        <f t="shared" si="179"/>
        <v>0</v>
      </c>
      <c r="BV25" s="30">
        <f t="shared" si="179"/>
        <v>0</v>
      </c>
      <c r="BW25" s="30">
        <v>0</v>
      </c>
      <c r="BX25" s="37">
        <f>BY25+BZ25</f>
        <v>0</v>
      </c>
      <c r="BY25" s="30">
        <v>0</v>
      </c>
      <c r="BZ25" s="30">
        <v>0</v>
      </c>
      <c r="CA25" s="37">
        <f>CB25+CC25</f>
        <v>0</v>
      </c>
      <c r="CB25" s="30">
        <f t="shared" si="180"/>
        <v>0</v>
      </c>
      <c r="CC25" s="30">
        <f t="shared" si="180"/>
        <v>0</v>
      </c>
      <c r="CD25" s="37">
        <f>CE25+CF25</f>
        <v>0</v>
      </c>
      <c r="CE25" s="30">
        <f t="shared" si="181"/>
        <v>0</v>
      </c>
      <c r="CF25" s="30">
        <f t="shared" si="181"/>
        <v>0</v>
      </c>
      <c r="CG25" s="37">
        <f>CH25+CI25</f>
        <v>0</v>
      </c>
      <c r="CH25" s="30">
        <v>0</v>
      </c>
      <c r="CI25" s="30">
        <v>0</v>
      </c>
      <c r="CJ25" s="37">
        <f>CK25+CL25</f>
        <v>0</v>
      </c>
      <c r="CK25" s="30">
        <v>0</v>
      </c>
      <c r="CL25" s="30">
        <v>0</v>
      </c>
      <c r="CM25" s="37">
        <f>CN25+CO25</f>
        <v>0</v>
      </c>
      <c r="CN25" s="30">
        <v>0</v>
      </c>
      <c r="CO25" s="30">
        <v>0</v>
      </c>
      <c r="CP25" s="30">
        <f t="shared" si="183"/>
        <v>0</v>
      </c>
      <c r="CQ25" s="30">
        <f t="shared" si="184"/>
        <v>0</v>
      </c>
      <c r="CR25" s="30">
        <v>0</v>
      </c>
      <c r="CT25" s="16">
        <f>IFERROR(N25/AE25,0)</f>
        <v>0.84999998100558705</v>
      </c>
      <c r="CU25" s="16">
        <f>IFERROR(Q25/AE25,0)</f>
        <v>0.15000001899441298</v>
      </c>
      <c r="CV25" s="16">
        <f>IFERROR(W25/AE25,0)</f>
        <v>0.14636948229714378</v>
      </c>
      <c r="CW25" s="16">
        <f>IFERROR(Z25/AE25,0)</f>
        <v>3.6305366972691987E-3</v>
      </c>
      <c r="CX25" s="16">
        <f t="shared" si="3"/>
        <v>0</v>
      </c>
      <c r="CY25" s="17">
        <f t="shared" si="4"/>
        <v>1</v>
      </c>
      <c r="CZ25" s="17">
        <f t="shared" si="5"/>
        <v>0</v>
      </c>
      <c r="DA25" s="17">
        <f t="shared" si="6"/>
        <v>0</v>
      </c>
      <c r="DB25" s="17">
        <f t="shared" si="7"/>
        <v>0</v>
      </c>
      <c r="DC25" s="17">
        <f t="shared" si="8"/>
        <v>0</v>
      </c>
      <c r="DD25" s="17">
        <f t="shared" si="9"/>
        <v>0</v>
      </c>
      <c r="DE25" s="17">
        <f>CZ25+DA25</f>
        <v>0</v>
      </c>
      <c r="DF25" s="16">
        <f t="shared" si="10"/>
        <v>0</v>
      </c>
      <c r="DG25" s="16">
        <f t="shared" si="11"/>
        <v>0</v>
      </c>
      <c r="DH25" s="16">
        <f t="shared" si="12"/>
        <v>0</v>
      </c>
      <c r="DI25" s="16">
        <f t="shared" si="13"/>
        <v>0</v>
      </c>
      <c r="DJ25" s="16">
        <f t="shared" si="14"/>
        <v>0</v>
      </c>
      <c r="DK25" s="17">
        <f t="shared" si="15"/>
        <v>0</v>
      </c>
      <c r="DL25" s="17">
        <f t="shared" si="16"/>
        <v>0</v>
      </c>
      <c r="DM25" s="17">
        <f t="shared" si="17"/>
        <v>0</v>
      </c>
      <c r="DN25" s="17">
        <f t="shared" si="18"/>
        <v>0</v>
      </c>
      <c r="DO25" s="17">
        <f t="shared" si="19"/>
        <v>0</v>
      </c>
      <c r="DP25" s="17">
        <f t="shared" si="20"/>
        <v>0</v>
      </c>
      <c r="DQ25" s="17">
        <f>DL25+DM25</f>
        <v>0</v>
      </c>
      <c r="DR25" s="16">
        <f t="shared" si="21"/>
        <v>0</v>
      </c>
      <c r="DS25" s="16">
        <f t="shared" si="22"/>
        <v>0</v>
      </c>
      <c r="DT25" s="16">
        <f t="shared" si="23"/>
        <v>0</v>
      </c>
      <c r="DU25" s="16">
        <f t="shared" si="24"/>
        <v>0</v>
      </c>
      <c r="DV25" s="16">
        <f t="shared" si="25"/>
        <v>0</v>
      </c>
      <c r="DW25" s="17">
        <f t="shared" si="26"/>
        <v>0</v>
      </c>
      <c r="DX25" s="17">
        <v>0</v>
      </c>
      <c r="DY25" s="17">
        <v>0</v>
      </c>
      <c r="DZ25" s="17">
        <v>0</v>
      </c>
      <c r="EA25" s="17">
        <v>0</v>
      </c>
      <c r="EB25" s="17">
        <v>0</v>
      </c>
      <c r="EC25" s="17">
        <f>DX25+DY25</f>
        <v>0</v>
      </c>
      <c r="ED25" s="16">
        <f t="shared" si="27"/>
        <v>0</v>
      </c>
      <c r="EE25" s="16">
        <f t="shared" si="28"/>
        <v>0</v>
      </c>
      <c r="EF25" s="16">
        <f t="shared" si="29"/>
        <v>0</v>
      </c>
      <c r="EG25" s="16">
        <f t="shared" si="30"/>
        <v>0</v>
      </c>
      <c r="EH25" s="16">
        <f t="shared" si="31"/>
        <v>0</v>
      </c>
      <c r="EI25" s="17">
        <f t="shared" si="32"/>
        <v>0</v>
      </c>
      <c r="EJ25" s="17">
        <v>0</v>
      </c>
      <c r="EK25" s="17">
        <v>0</v>
      </c>
      <c r="EL25" s="17">
        <v>0</v>
      </c>
      <c r="EM25" s="17">
        <v>0</v>
      </c>
      <c r="EN25" s="17">
        <v>0</v>
      </c>
      <c r="EO25" s="17">
        <f>EJ25+EK25</f>
        <v>0</v>
      </c>
    </row>
    <row r="26" spans="1:145" x14ac:dyDescent="0.35">
      <c r="A26" s="27" t="s">
        <v>9</v>
      </c>
      <c r="B26" s="28" t="s">
        <v>10</v>
      </c>
      <c r="C26" s="28" t="s">
        <v>10</v>
      </c>
      <c r="D26" s="37">
        <f>E26+L26</f>
        <v>2143698215</v>
      </c>
      <c r="E26" s="37">
        <f>F26+G26</f>
        <v>2143698215</v>
      </c>
      <c r="F26" s="35">
        <f>M26+AH26+BC26+BX26</f>
        <v>1713358170</v>
      </c>
      <c r="G26" s="37">
        <f>H26+K26</f>
        <v>430340045</v>
      </c>
      <c r="H26" s="37">
        <f>I26+J26</f>
        <v>348509908</v>
      </c>
      <c r="I26" s="35">
        <f>V26+AQ26+BL26+CG26</f>
        <v>268644526</v>
      </c>
      <c r="J26" s="35">
        <f>Y26+AT26+BO26+CJ26</f>
        <v>79865382</v>
      </c>
      <c r="K26" s="36">
        <f>AB26+AW26+BR26+CM26</f>
        <v>81830137</v>
      </c>
      <c r="L26" s="30">
        <v>0</v>
      </c>
      <c r="M26" s="37">
        <f>N26+O26</f>
        <v>922359250</v>
      </c>
      <c r="N26" s="30">
        <v>866361612</v>
      </c>
      <c r="O26" s="30">
        <v>55997638</v>
      </c>
      <c r="P26" s="37">
        <f>Q26+R26</f>
        <v>288251992</v>
      </c>
      <c r="Q26" s="30">
        <f t="shared" si="168"/>
        <v>204255534</v>
      </c>
      <c r="R26" s="30">
        <f t="shared" si="168"/>
        <v>83996458</v>
      </c>
      <c r="S26" s="37">
        <f>T26+U26</f>
        <v>209821855</v>
      </c>
      <c r="T26" s="30">
        <f>W26+Z26</f>
        <v>138151306</v>
      </c>
      <c r="U26" s="30">
        <f t="shared" si="169"/>
        <v>71670549</v>
      </c>
      <c r="V26" s="37">
        <f>W26+X26</f>
        <v>151319168</v>
      </c>
      <c r="W26" s="30">
        <v>89513271</v>
      </c>
      <c r="X26" s="30">
        <v>61805897</v>
      </c>
      <c r="Y26" s="37">
        <f>Z26+AA26</f>
        <v>58502687</v>
      </c>
      <c r="Z26" s="30">
        <v>48638035</v>
      </c>
      <c r="AA26" s="30">
        <v>9864652</v>
      </c>
      <c r="AB26" s="37">
        <f>AC26+AD26</f>
        <v>78430137</v>
      </c>
      <c r="AC26" s="30">
        <v>66104228</v>
      </c>
      <c r="AD26" s="30">
        <v>12325909</v>
      </c>
      <c r="AE26" s="30">
        <f t="shared" si="170"/>
        <v>1070617146</v>
      </c>
      <c r="AF26" s="30">
        <f t="shared" si="170"/>
        <v>139994096</v>
      </c>
      <c r="AG26" s="30">
        <v>0</v>
      </c>
      <c r="AH26" s="37">
        <f>AI26+AJ26</f>
        <v>0</v>
      </c>
      <c r="AI26" s="30">
        <v>0</v>
      </c>
      <c r="AJ26" s="30">
        <v>0</v>
      </c>
      <c r="AK26" s="37">
        <f>AL26+AM26</f>
        <v>0</v>
      </c>
      <c r="AL26" s="30">
        <f t="shared" si="171"/>
        <v>0</v>
      </c>
      <c r="AM26" s="30">
        <f t="shared" si="171"/>
        <v>0</v>
      </c>
      <c r="AN26" s="37">
        <f>AO26+AP26</f>
        <v>0</v>
      </c>
      <c r="AO26" s="30">
        <f t="shared" si="172"/>
        <v>0</v>
      </c>
      <c r="AP26" s="30">
        <f t="shared" si="172"/>
        <v>0</v>
      </c>
      <c r="AQ26" s="37">
        <f>AR26+AS26</f>
        <v>0</v>
      </c>
      <c r="AR26" s="30">
        <v>0</v>
      </c>
      <c r="AS26" s="30">
        <v>0</v>
      </c>
      <c r="AT26" s="37">
        <f t="shared" ref="AT26:AT27" si="186">AU26+AV26</f>
        <v>0</v>
      </c>
      <c r="AU26" s="30">
        <v>0</v>
      </c>
      <c r="AV26" s="30">
        <v>0</v>
      </c>
      <c r="AW26" s="37">
        <f t="shared" si="174"/>
        <v>0</v>
      </c>
      <c r="AX26" s="30">
        <v>0</v>
      </c>
      <c r="AY26" s="30">
        <v>0</v>
      </c>
      <c r="AZ26" s="30">
        <f t="shared" si="175"/>
        <v>0</v>
      </c>
      <c r="BA26" s="30">
        <f t="shared" si="176"/>
        <v>0</v>
      </c>
      <c r="BB26" s="30">
        <v>0</v>
      </c>
      <c r="BC26" s="37">
        <f>BD26+BE26</f>
        <v>0</v>
      </c>
      <c r="BD26" s="30">
        <v>0</v>
      </c>
      <c r="BE26" s="30">
        <v>0</v>
      </c>
      <c r="BF26" s="37">
        <f>BG26+BH26</f>
        <v>0</v>
      </c>
      <c r="BG26" s="30">
        <f t="shared" si="177"/>
        <v>0</v>
      </c>
      <c r="BH26" s="30">
        <f t="shared" si="177"/>
        <v>0</v>
      </c>
      <c r="BI26" s="37">
        <f>BJ26+BK26</f>
        <v>0</v>
      </c>
      <c r="BJ26" s="30">
        <f t="shared" si="178"/>
        <v>0</v>
      </c>
      <c r="BK26" s="30">
        <f t="shared" si="178"/>
        <v>0</v>
      </c>
      <c r="BL26" s="37">
        <f>BM26+BN26</f>
        <v>0</v>
      </c>
      <c r="BM26" s="30">
        <v>0</v>
      </c>
      <c r="BN26" s="30">
        <v>0</v>
      </c>
      <c r="BO26" s="37">
        <f>BP26+BQ26</f>
        <v>0</v>
      </c>
      <c r="BP26" s="30">
        <v>0</v>
      </c>
      <c r="BQ26" s="30">
        <v>0</v>
      </c>
      <c r="BR26" s="37">
        <f>BS26+BT26</f>
        <v>0</v>
      </c>
      <c r="BS26" s="30">
        <v>0</v>
      </c>
      <c r="BT26" s="30">
        <v>0</v>
      </c>
      <c r="BU26" s="30">
        <f t="shared" si="179"/>
        <v>0</v>
      </c>
      <c r="BV26" s="30">
        <f t="shared" si="179"/>
        <v>0</v>
      </c>
      <c r="BW26" s="30">
        <v>0</v>
      </c>
      <c r="BX26" s="37">
        <f>BY26+BZ26</f>
        <v>790998920</v>
      </c>
      <c r="BY26" s="30">
        <v>790998920</v>
      </c>
      <c r="BZ26" s="30">
        <v>0</v>
      </c>
      <c r="CA26" s="37">
        <f>CB26+CC26</f>
        <v>142088053</v>
      </c>
      <c r="CB26" s="30">
        <f t="shared" si="180"/>
        <v>142088053</v>
      </c>
      <c r="CC26" s="30">
        <f t="shared" si="180"/>
        <v>0</v>
      </c>
      <c r="CD26" s="37">
        <f>CE26+CF26</f>
        <v>138688053</v>
      </c>
      <c r="CE26" s="30">
        <f t="shared" si="181"/>
        <v>138688053</v>
      </c>
      <c r="CF26" s="30">
        <f t="shared" si="181"/>
        <v>0</v>
      </c>
      <c r="CG26" s="37">
        <f>CH26+CI26</f>
        <v>117325358</v>
      </c>
      <c r="CH26" s="30">
        <v>117325358</v>
      </c>
      <c r="CI26" s="30">
        <v>0</v>
      </c>
      <c r="CJ26" s="37">
        <f>CK26+CL26</f>
        <v>21362695</v>
      </c>
      <c r="CK26" s="30">
        <v>21362695</v>
      </c>
      <c r="CL26" s="30">
        <v>0</v>
      </c>
      <c r="CM26" s="37">
        <f>CN26+CO26</f>
        <v>3400000</v>
      </c>
      <c r="CN26" s="30">
        <v>3400000</v>
      </c>
      <c r="CO26" s="30">
        <v>0</v>
      </c>
      <c r="CP26" s="30">
        <f t="shared" si="183"/>
        <v>933086973</v>
      </c>
      <c r="CQ26" s="30">
        <f t="shared" si="184"/>
        <v>0</v>
      </c>
      <c r="CR26" s="30">
        <v>0</v>
      </c>
      <c r="CT26" s="16">
        <f t="shared" si="37"/>
        <v>0.80921701584629768</v>
      </c>
      <c r="CU26" s="16">
        <f t="shared" si="38"/>
        <v>0.19078298415370232</v>
      </c>
      <c r="CV26" s="16">
        <f t="shared" si="39"/>
        <v>8.3609039267151811E-2</v>
      </c>
      <c r="CW26" s="16">
        <f t="shared" si="40"/>
        <v>4.5429904781293315E-2</v>
      </c>
      <c r="CX26" s="16">
        <f t="shared" si="3"/>
        <v>6.1744040105257199E-2</v>
      </c>
      <c r="CY26" s="17">
        <f t="shared" si="4"/>
        <v>1</v>
      </c>
      <c r="CZ26" s="17">
        <f t="shared" si="5"/>
        <v>0.39999999714273665</v>
      </c>
      <c r="DA26" s="17">
        <f t="shared" si="6"/>
        <v>0.6000000028572634</v>
      </c>
      <c r="DB26" s="17">
        <f t="shared" si="7"/>
        <v>0.44148931109209061</v>
      </c>
      <c r="DC26" s="17">
        <f t="shared" si="8"/>
        <v>7.046477160008234E-2</v>
      </c>
      <c r="DD26" s="17">
        <f t="shared" si="9"/>
        <v>8.8045920165090386E-2</v>
      </c>
      <c r="DE26" s="17">
        <f t="shared" si="41"/>
        <v>1</v>
      </c>
      <c r="DF26" s="16">
        <f t="shared" si="10"/>
        <v>0</v>
      </c>
      <c r="DG26" s="16">
        <f t="shared" si="11"/>
        <v>0</v>
      </c>
      <c r="DH26" s="16">
        <f t="shared" si="12"/>
        <v>0</v>
      </c>
      <c r="DI26" s="16">
        <f t="shared" si="13"/>
        <v>0</v>
      </c>
      <c r="DJ26" s="16">
        <f t="shared" si="14"/>
        <v>0</v>
      </c>
      <c r="DK26" s="17">
        <f t="shared" si="15"/>
        <v>0</v>
      </c>
      <c r="DL26" s="17">
        <f t="shared" si="16"/>
        <v>0</v>
      </c>
      <c r="DM26" s="17">
        <f t="shared" si="17"/>
        <v>0</v>
      </c>
      <c r="DN26" s="17">
        <f t="shared" si="18"/>
        <v>0</v>
      </c>
      <c r="DO26" s="17">
        <f t="shared" si="19"/>
        <v>0</v>
      </c>
      <c r="DP26" s="17">
        <f t="shared" si="20"/>
        <v>0</v>
      </c>
      <c r="DQ26" s="17">
        <f t="shared" si="42"/>
        <v>0</v>
      </c>
      <c r="DR26" s="16">
        <f t="shared" si="21"/>
        <v>0</v>
      </c>
      <c r="DS26" s="16">
        <f t="shared" si="22"/>
        <v>0</v>
      </c>
      <c r="DT26" s="16">
        <f t="shared" si="23"/>
        <v>0</v>
      </c>
      <c r="DU26" s="16">
        <f t="shared" si="24"/>
        <v>0</v>
      </c>
      <c r="DV26" s="16">
        <f t="shared" si="25"/>
        <v>0</v>
      </c>
      <c r="DW26" s="17">
        <f t="shared" si="26"/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f t="shared" si="43"/>
        <v>0</v>
      </c>
      <c r="ED26" s="16">
        <f t="shared" si="27"/>
        <v>0.84772260559680968</v>
      </c>
      <c r="EE26" s="16">
        <f t="shared" si="28"/>
        <v>0.15227739440319032</v>
      </c>
      <c r="EF26" s="16">
        <f t="shared" si="29"/>
        <v>0.12573893044801945</v>
      </c>
      <c r="EG26" s="16">
        <f t="shared" si="30"/>
        <v>0</v>
      </c>
      <c r="EH26" s="16">
        <f t="shared" si="31"/>
        <v>3.6438189561992739E-3</v>
      </c>
      <c r="EI26" s="17">
        <f t="shared" si="32"/>
        <v>1</v>
      </c>
      <c r="EJ26" s="17">
        <v>0</v>
      </c>
      <c r="EK26" s="17">
        <v>0</v>
      </c>
      <c r="EL26" s="17">
        <v>0</v>
      </c>
      <c r="EM26" s="17">
        <v>0</v>
      </c>
      <c r="EN26" s="17">
        <v>0</v>
      </c>
      <c r="EO26" s="17">
        <f t="shared" si="44"/>
        <v>0</v>
      </c>
    </row>
    <row r="27" spans="1:145" x14ac:dyDescent="0.35">
      <c r="A27" s="27" t="s">
        <v>9</v>
      </c>
      <c r="B27" s="28" t="s">
        <v>17</v>
      </c>
      <c r="C27" s="28" t="s">
        <v>2</v>
      </c>
      <c r="D27" s="37">
        <f>E27+L27</f>
        <v>91817648</v>
      </c>
      <c r="E27" s="37">
        <f>F27+G27</f>
        <v>91817648</v>
      </c>
      <c r="F27" s="35">
        <f>M27+AH27+BC27+BX27</f>
        <v>75000000</v>
      </c>
      <c r="G27" s="37">
        <f>H27+K27</f>
        <v>16817648</v>
      </c>
      <c r="H27" s="37">
        <f>I27+J27</f>
        <v>12467648</v>
      </c>
      <c r="I27" s="35">
        <f>V27+AQ27+BL27+CG27</f>
        <v>12467648</v>
      </c>
      <c r="J27" s="35">
        <f>Y27+AT27+BO27+CJ27</f>
        <v>0</v>
      </c>
      <c r="K27" s="36">
        <f>AB27+AW27+BR27+CM27</f>
        <v>4350000</v>
      </c>
      <c r="L27" s="30">
        <v>0</v>
      </c>
      <c r="M27" s="37">
        <f>N27+O27</f>
        <v>75000000</v>
      </c>
      <c r="N27" s="30">
        <v>75000000</v>
      </c>
      <c r="O27" s="30">
        <v>0</v>
      </c>
      <c r="P27" s="37">
        <f>Q27+R27</f>
        <v>16817648</v>
      </c>
      <c r="Q27" s="30">
        <f t="shared" si="168"/>
        <v>16817648</v>
      </c>
      <c r="R27" s="30">
        <f t="shared" si="168"/>
        <v>0</v>
      </c>
      <c r="S27" s="37">
        <f>T27+U27</f>
        <v>12467648</v>
      </c>
      <c r="T27" s="30">
        <f>W27+Z27</f>
        <v>12467648</v>
      </c>
      <c r="U27" s="30">
        <f t="shared" ref="U27" si="187">X27+AA27</f>
        <v>0</v>
      </c>
      <c r="V27" s="37">
        <f>W27+X27</f>
        <v>12467648</v>
      </c>
      <c r="W27" s="30">
        <v>12467648</v>
      </c>
      <c r="X27" s="30">
        <v>0</v>
      </c>
      <c r="Y27" s="37">
        <f>Z27+AA27</f>
        <v>0</v>
      </c>
      <c r="Z27" s="30">
        <v>0</v>
      </c>
      <c r="AA27" s="30">
        <v>0</v>
      </c>
      <c r="AB27" s="37">
        <f>AC27+AD27</f>
        <v>4350000</v>
      </c>
      <c r="AC27" s="30">
        <v>4350000</v>
      </c>
      <c r="AD27" s="30"/>
      <c r="AE27" s="30">
        <f t="shared" si="170"/>
        <v>91817648</v>
      </c>
      <c r="AF27" s="30">
        <f t="shared" si="170"/>
        <v>0</v>
      </c>
      <c r="AG27" s="30">
        <v>0</v>
      </c>
      <c r="AH27" s="37">
        <f>AI27+AJ27</f>
        <v>0</v>
      </c>
      <c r="AI27" s="30">
        <v>0</v>
      </c>
      <c r="AJ27" s="30">
        <v>0</v>
      </c>
      <c r="AK27" s="37">
        <f>AL27+AM27</f>
        <v>0</v>
      </c>
      <c r="AL27" s="30">
        <f t="shared" si="171"/>
        <v>0</v>
      </c>
      <c r="AM27" s="30">
        <f t="shared" si="171"/>
        <v>0</v>
      </c>
      <c r="AN27" s="37">
        <f>AO27+AP27</f>
        <v>0</v>
      </c>
      <c r="AO27" s="30">
        <f t="shared" si="172"/>
        <v>0</v>
      </c>
      <c r="AP27" s="30">
        <f t="shared" si="172"/>
        <v>0</v>
      </c>
      <c r="AQ27" s="37">
        <f>AR27+AS27</f>
        <v>0</v>
      </c>
      <c r="AR27" s="30">
        <v>0</v>
      </c>
      <c r="AS27" s="30">
        <v>0</v>
      </c>
      <c r="AT27" s="37">
        <f t="shared" si="186"/>
        <v>0</v>
      </c>
      <c r="AU27" s="30">
        <v>0</v>
      </c>
      <c r="AV27" s="30">
        <v>0</v>
      </c>
      <c r="AW27" s="37">
        <f t="shared" si="174"/>
        <v>0</v>
      </c>
      <c r="AX27" s="30">
        <v>0</v>
      </c>
      <c r="AY27" s="30">
        <v>0</v>
      </c>
      <c r="AZ27" s="30">
        <f t="shared" ref="AZ27" si="188">AI27+AL27</f>
        <v>0</v>
      </c>
      <c r="BA27" s="30">
        <f t="shared" ref="BA27" si="189">AJ27+AM27</f>
        <v>0</v>
      </c>
      <c r="BB27" s="30">
        <v>0</v>
      </c>
      <c r="BC27" s="37">
        <f>BD27+BE27</f>
        <v>0</v>
      </c>
      <c r="BD27" s="30">
        <v>0</v>
      </c>
      <c r="BE27" s="30">
        <v>0</v>
      </c>
      <c r="BF27" s="37">
        <f>BG27+BH27</f>
        <v>0</v>
      </c>
      <c r="BG27" s="30">
        <f t="shared" si="177"/>
        <v>0</v>
      </c>
      <c r="BH27" s="30">
        <f t="shared" si="177"/>
        <v>0</v>
      </c>
      <c r="BI27" s="37">
        <f>BJ27+BK27</f>
        <v>0</v>
      </c>
      <c r="BJ27" s="30">
        <f t="shared" si="178"/>
        <v>0</v>
      </c>
      <c r="BK27" s="30">
        <f t="shared" si="178"/>
        <v>0</v>
      </c>
      <c r="BL27" s="37">
        <f>BM27+BN27</f>
        <v>0</v>
      </c>
      <c r="BM27" s="30">
        <v>0</v>
      </c>
      <c r="BN27" s="30">
        <v>0</v>
      </c>
      <c r="BO27" s="37">
        <f>BP27+BQ27</f>
        <v>0</v>
      </c>
      <c r="BP27" s="30">
        <v>0</v>
      </c>
      <c r="BQ27" s="30">
        <v>0</v>
      </c>
      <c r="BR27" s="37">
        <f>BS27+BT27</f>
        <v>0</v>
      </c>
      <c r="BS27" s="30">
        <v>0</v>
      </c>
      <c r="BT27" s="30">
        <v>0</v>
      </c>
      <c r="BU27" s="30">
        <f t="shared" si="179"/>
        <v>0</v>
      </c>
      <c r="BV27" s="30">
        <f t="shared" si="179"/>
        <v>0</v>
      </c>
      <c r="BW27" s="30">
        <v>0</v>
      </c>
      <c r="BX27" s="37">
        <f>BY27+BZ27</f>
        <v>0</v>
      </c>
      <c r="BY27" s="30">
        <v>0</v>
      </c>
      <c r="BZ27" s="30">
        <v>0</v>
      </c>
      <c r="CA27" s="37">
        <f>CB27+CC27</f>
        <v>0</v>
      </c>
      <c r="CB27" s="30">
        <f t="shared" si="180"/>
        <v>0</v>
      </c>
      <c r="CC27" s="30">
        <f t="shared" si="180"/>
        <v>0</v>
      </c>
      <c r="CD27" s="37">
        <f>CE27+CF27</f>
        <v>0</v>
      </c>
      <c r="CE27" s="30">
        <f t="shared" si="181"/>
        <v>0</v>
      </c>
      <c r="CF27" s="30">
        <f t="shared" si="181"/>
        <v>0</v>
      </c>
      <c r="CG27" s="37">
        <f>CH27+CI27</f>
        <v>0</v>
      </c>
      <c r="CH27" s="30">
        <v>0</v>
      </c>
      <c r="CI27" s="30">
        <v>0</v>
      </c>
      <c r="CJ27" s="37">
        <f>CK27+CL27</f>
        <v>0</v>
      </c>
      <c r="CK27" s="30">
        <v>0</v>
      </c>
      <c r="CL27" s="30">
        <v>0</v>
      </c>
      <c r="CM27" s="37">
        <f>CN27+CO27</f>
        <v>0</v>
      </c>
      <c r="CN27" s="30">
        <v>0</v>
      </c>
      <c r="CO27" s="30">
        <v>0</v>
      </c>
      <c r="CP27" s="30">
        <f t="shared" si="183"/>
        <v>0</v>
      </c>
      <c r="CQ27" s="30">
        <f t="shared" si="184"/>
        <v>0</v>
      </c>
      <c r="CR27" s="30">
        <v>0</v>
      </c>
      <c r="CT27" s="16">
        <f t="shared" si="37"/>
        <v>0.81683643214210844</v>
      </c>
      <c r="CU27" s="16">
        <f t="shared" si="38"/>
        <v>0.18316356785789153</v>
      </c>
      <c r="CV27" s="16">
        <f t="shared" si="39"/>
        <v>0.13578705479364925</v>
      </c>
      <c r="CW27" s="16">
        <f t="shared" si="40"/>
        <v>0</v>
      </c>
      <c r="CX27" s="16">
        <f t="shared" si="3"/>
        <v>4.7376513064242287E-2</v>
      </c>
      <c r="CY27" s="17">
        <f t="shared" si="4"/>
        <v>1</v>
      </c>
      <c r="CZ27" s="17">
        <f t="shared" si="5"/>
        <v>0</v>
      </c>
      <c r="DA27" s="17">
        <f t="shared" si="6"/>
        <v>0</v>
      </c>
      <c r="DB27" s="17">
        <f t="shared" si="7"/>
        <v>0</v>
      </c>
      <c r="DC27" s="17">
        <f t="shared" si="8"/>
        <v>0</v>
      </c>
      <c r="DD27" s="17">
        <f t="shared" si="9"/>
        <v>0</v>
      </c>
      <c r="DE27" s="17">
        <f t="shared" ref="DE27" si="190">CZ27+DA27</f>
        <v>0</v>
      </c>
      <c r="DF27" s="16">
        <f t="shared" si="10"/>
        <v>0</v>
      </c>
      <c r="DG27" s="16">
        <f t="shared" si="11"/>
        <v>0</v>
      </c>
      <c r="DH27" s="16">
        <f t="shared" si="12"/>
        <v>0</v>
      </c>
      <c r="DI27" s="16">
        <f t="shared" si="13"/>
        <v>0</v>
      </c>
      <c r="DJ27" s="16">
        <f t="shared" si="14"/>
        <v>0</v>
      </c>
      <c r="DK27" s="17">
        <f t="shared" si="15"/>
        <v>0</v>
      </c>
      <c r="DL27" s="17">
        <f t="shared" si="16"/>
        <v>0</v>
      </c>
      <c r="DM27" s="17">
        <f t="shared" si="17"/>
        <v>0</v>
      </c>
      <c r="DN27" s="17">
        <f t="shared" si="18"/>
        <v>0</v>
      </c>
      <c r="DO27" s="17">
        <f t="shared" si="19"/>
        <v>0</v>
      </c>
      <c r="DP27" s="17">
        <f t="shared" si="20"/>
        <v>0</v>
      </c>
      <c r="DQ27" s="17">
        <f t="shared" si="42"/>
        <v>0</v>
      </c>
      <c r="DR27" s="16">
        <f t="shared" si="21"/>
        <v>0</v>
      </c>
      <c r="DS27" s="16">
        <f t="shared" si="22"/>
        <v>0</v>
      </c>
      <c r="DT27" s="16">
        <f t="shared" si="23"/>
        <v>0</v>
      </c>
      <c r="DU27" s="16">
        <f t="shared" si="24"/>
        <v>0</v>
      </c>
      <c r="DV27" s="16">
        <f t="shared" si="25"/>
        <v>0</v>
      </c>
      <c r="DW27" s="17">
        <f t="shared" si="26"/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0</v>
      </c>
      <c r="EC27" s="17">
        <f t="shared" ref="EC27" si="191">DX27+DY27</f>
        <v>0</v>
      </c>
      <c r="ED27" s="16">
        <f t="shared" si="27"/>
        <v>0</v>
      </c>
      <c r="EE27" s="16">
        <f t="shared" si="28"/>
        <v>0</v>
      </c>
      <c r="EF27" s="16">
        <f t="shared" si="29"/>
        <v>0</v>
      </c>
      <c r="EG27" s="16">
        <f t="shared" si="30"/>
        <v>0</v>
      </c>
      <c r="EH27" s="16">
        <f t="shared" si="31"/>
        <v>0</v>
      </c>
      <c r="EI27" s="17">
        <f t="shared" si="32"/>
        <v>0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f t="shared" ref="EO27" si="192">EJ27+EK27</f>
        <v>0</v>
      </c>
    </row>
    <row r="28" spans="1:145" x14ac:dyDescent="0.35">
      <c r="A28" s="24" t="s">
        <v>12</v>
      </c>
      <c r="B28" s="25" t="s">
        <v>165</v>
      </c>
      <c r="C28" s="25"/>
      <c r="D28" s="26">
        <f>D29+D30</f>
        <v>1055705884</v>
      </c>
      <c r="E28" s="26">
        <f t="shared" ref="E28:G28" si="193">E29+E30</f>
        <v>1055705884</v>
      </c>
      <c r="F28" s="26">
        <f t="shared" si="193"/>
        <v>890600000</v>
      </c>
      <c r="G28" s="26">
        <f t="shared" si="193"/>
        <v>165105884</v>
      </c>
      <c r="H28" s="26">
        <f t="shared" ref="H28" si="194">H29+H30</f>
        <v>165105884</v>
      </c>
      <c r="I28" s="26">
        <f t="shared" ref="I28:J28" si="195">I29+I30</f>
        <v>162222241</v>
      </c>
      <c r="J28" s="26">
        <f t="shared" si="195"/>
        <v>2883643</v>
      </c>
      <c r="K28" s="26">
        <f t="shared" ref="K28" si="196">K29+K30</f>
        <v>0</v>
      </c>
      <c r="L28" s="26">
        <f t="shared" ref="L28" si="197">L29+L30</f>
        <v>0</v>
      </c>
      <c r="M28" s="26">
        <f t="shared" ref="M28" si="198">M29+M30</f>
        <v>590500000</v>
      </c>
      <c r="N28" s="26">
        <f t="shared" ref="N28" si="199">N29+N30</f>
        <v>584500000</v>
      </c>
      <c r="O28" s="26">
        <f t="shared" ref="O28" si="200">O29+O30</f>
        <v>6000000</v>
      </c>
      <c r="P28" s="26">
        <f t="shared" ref="P28" si="201">P29+P30</f>
        <v>112147060</v>
      </c>
      <c r="Q28" s="26">
        <f t="shared" ref="Q28" si="202">Q29+Q30</f>
        <v>103147060</v>
      </c>
      <c r="R28" s="26">
        <f t="shared" ref="R28" si="203">R29+R30</f>
        <v>9000000</v>
      </c>
      <c r="S28" s="26">
        <f t="shared" ref="S28" si="204">S29+S30</f>
        <v>112147060</v>
      </c>
      <c r="T28" s="26">
        <f t="shared" ref="T28" si="205">T29+T30</f>
        <v>103147060</v>
      </c>
      <c r="U28" s="26">
        <f t="shared" ref="U28" si="206">U29+U30</f>
        <v>9000000</v>
      </c>
      <c r="V28" s="26">
        <f t="shared" ref="V28" si="207">V29+V30</f>
        <v>109263417</v>
      </c>
      <c r="W28" s="26">
        <f t="shared" ref="W28" si="208">W29+W30</f>
        <v>100263417</v>
      </c>
      <c r="X28" s="26">
        <f t="shared" ref="X28" si="209">X29+X30</f>
        <v>9000000</v>
      </c>
      <c r="Y28" s="26">
        <f t="shared" ref="Y28" si="210">Y29+Y30</f>
        <v>2883643</v>
      </c>
      <c r="Z28" s="26">
        <f t="shared" ref="Z28" si="211">Z29+Z30</f>
        <v>2883643</v>
      </c>
      <c r="AA28" s="26">
        <f t="shared" ref="AA28" si="212">AA29+AA30</f>
        <v>0</v>
      </c>
      <c r="AB28" s="26">
        <f t="shared" ref="AB28" si="213">AB29+AB30</f>
        <v>0</v>
      </c>
      <c r="AC28" s="26">
        <f t="shared" ref="AC28" si="214">AC29+AC30</f>
        <v>0</v>
      </c>
      <c r="AD28" s="26">
        <f t="shared" ref="AD28" si="215">AD29+AD30</f>
        <v>0</v>
      </c>
      <c r="AE28" s="26">
        <f t="shared" ref="AE28" si="216">AE29+AE30</f>
        <v>687647060</v>
      </c>
      <c r="AF28" s="26">
        <f t="shared" ref="AF28" si="217">AF29+AF30</f>
        <v>15000000</v>
      </c>
      <c r="AG28" s="26">
        <f t="shared" ref="AG28" si="218">AG29+AG30</f>
        <v>0</v>
      </c>
      <c r="AH28" s="26">
        <f t="shared" ref="AH28" si="219">AH29+AH30</f>
        <v>0</v>
      </c>
      <c r="AI28" s="26">
        <f t="shared" ref="AI28" si="220">AI29+AI30</f>
        <v>0</v>
      </c>
      <c r="AJ28" s="26">
        <f t="shared" ref="AJ28" si="221">AJ29+AJ30</f>
        <v>0</v>
      </c>
      <c r="AK28" s="26">
        <f t="shared" ref="AK28" si="222">AK29+AK30</f>
        <v>0</v>
      </c>
      <c r="AL28" s="26">
        <f t="shared" ref="AL28" si="223">AL29+AL30</f>
        <v>0</v>
      </c>
      <c r="AM28" s="26">
        <f t="shared" ref="AM28" si="224">AM29+AM30</f>
        <v>0</v>
      </c>
      <c r="AN28" s="26">
        <f t="shared" ref="AN28" si="225">AN29+AN30</f>
        <v>0</v>
      </c>
      <c r="AO28" s="26">
        <f t="shared" ref="AO28" si="226">AO29+AO30</f>
        <v>0</v>
      </c>
      <c r="AP28" s="26">
        <f t="shared" ref="AP28" si="227">AP29+AP30</f>
        <v>0</v>
      </c>
      <c r="AQ28" s="26">
        <f t="shared" ref="AQ28" si="228">AQ29+AQ30</f>
        <v>0</v>
      </c>
      <c r="AR28" s="26">
        <f t="shared" ref="AR28" si="229">AR29+AR30</f>
        <v>0</v>
      </c>
      <c r="AS28" s="26">
        <f t="shared" ref="AS28" si="230">AS29+AS30</f>
        <v>0</v>
      </c>
      <c r="AT28" s="26">
        <f t="shared" ref="AT28" si="231">AT29+AT30</f>
        <v>0</v>
      </c>
      <c r="AU28" s="26">
        <f t="shared" ref="AU28" si="232">AU29+AU30</f>
        <v>0</v>
      </c>
      <c r="AV28" s="26">
        <f t="shared" ref="AV28" si="233">AV29+AV30</f>
        <v>0</v>
      </c>
      <c r="AW28" s="26">
        <f t="shared" ref="AW28" si="234">AW29+AW30</f>
        <v>0</v>
      </c>
      <c r="AX28" s="26">
        <f t="shared" ref="AX28" si="235">AX29+AX30</f>
        <v>0</v>
      </c>
      <c r="AY28" s="26">
        <f t="shared" ref="AY28" si="236">AY29+AY30</f>
        <v>0</v>
      </c>
      <c r="AZ28" s="26">
        <f t="shared" ref="AZ28" si="237">AZ29+AZ30</f>
        <v>0</v>
      </c>
      <c r="BA28" s="26">
        <f t="shared" ref="BA28" si="238">BA29+BA30</f>
        <v>0</v>
      </c>
      <c r="BB28" s="26">
        <f t="shared" ref="BB28" si="239">BB29+BB30</f>
        <v>0</v>
      </c>
      <c r="BC28" s="26">
        <f t="shared" ref="BC28" si="240">BC29+BC30</f>
        <v>0</v>
      </c>
      <c r="BD28" s="26">
        <f t="shared" ref="BD28" si="241">BD29+BD30</f>
        <v>0</v>
      </c>
      <c r="BE28" s="26">
        <f t="shared" ref="BE28" si="242">BE29+BE30</f>
        <v>0</v>
      </c>
      <c r="BF28" s="26">
        <f t="shared" ref="BF28" si="243">BF29+BF30</f>
        <v>0</v>
      </c>
      <c r="BG28" s="26">
        <f t="shared" ref="BG28" si="244">BG29+BG30</f>
        <v>0</v>
      </c>
      <c r="BH28" s="26">
        <f t="shared" ref="BH28" si="245">BH29+BH30</f>
        <v>0</v>
      </c>
      <c r="BI28" s="26">
        <f t="shared" ref="BI28" si="246">BI29+BI30</f>
        <v>0</v>
      </c>
      <c r="BJ28" s="26">
        <f t="shared" ref="BJ28" si="247">BJ29+BJ30</f>
        <v>0</v>
      </c>
      <c r="BK28" s="26">
        <f t="shared" ref="BK28" si="248">BK29+BK30</f>
        <v>0</v>
      </c>
      <c r="BL28" s="26">
        <f t="shared" ref="BL28" si="249">BL29+BL30</f>
        <v>0</v>
      </c>
      <c r="BM28" s="26">
        <f t="shared" ref="BM28" si="250">BM29+BM30</f>
        <v>0</v>
      </c>
      <c r="BN28" s="26">
        <f t="shared" ref="BN28" si="251">BN29+BN30</f>
        <v>0</v>
      </c>
      <c r="BO28" s="26">
        <f t="shared" ref="BO28" si="252">BO29+BO30</f>
        <v>0</v>
      </c>
      <c r="BP28" s="26">
        <f t="shared" ref="BP28" si="253">BP29+BP30</f>
        <v>0</v>
      </c>
      <c r="BQ28" s="26">
        <f t="shared" ref="BQ28" si="254">BQ29+BQ30</f>
        <v>0</v>
      </c>
      <c r="BR28" s="26">
        <f t="shared" ref="BR28" si="255">BR29+BR30</f>
        <v>0</v>
      </c>
      <c r="BS28" s="26">
        <f t="shared" ref="BS28" si="256">BS29+BS30</f>
        <v>0</v>
      </c>
      <c r="BT28" s="26">
        <f t="shared" ref="BT28" si="257">BT29+BT30</f>
        <v>0</v>
      </c>
      <c r="BU28" s="26">
        <f t="shared" ref="BU28" si="258">BU29+BU30</f>
        <v>0</v>
      </c>
      <c r="BV28" s="26">
        <f t="shared" ref="BV28" si="259">BV29+BV30</f>
        <v>0</v>
      </c>
      <c r="BW28" s="26">
        <f t="shared" ref="BW28" si="260">BW29+BW30</f>
        <v>0</v>
      </c>
      <c r="BX28" s="26">
        <f t="shared" ref="BX28" si="261">BX29+BX30</f>
        <v>300100000</v>
      </c>
      <c r="BY28" s="26">
        <f t="shared" ref="BY28" si="262">BY29+BY30</f>
        <v>300100000</v>
      </c>
      <c r="BZ28" s="26">
        <f t="shared" ref="BZ28" si="263">BZ29+BZ30</f>
        <v>0</v>
      </c>
      <c r="CA28" s="26">
        <f t="shared" ref="CA28" si="264">CA29+CA30</f>
        <v>52958824</v>
      </c>
      <c r="CB28" s="26">
        <f t="shared" ref="CB28" si="265">CB29+CB30</f>
        <v>52958824</v>
      </c>
      <c r="CC28" s="26">
        <f t="shared" ref="CC28" si="266">CC29+CC30</f>
        <v>0</v>
      </c>
      <c r="CD28" s="26">
        <f t="shared" ref="CD28" si="267">CD29+CD30</f>
        <v>52958824</v>
      </c>
      <c r="CE28" s="26">
        <f t="shared" ref="CE28" si="268">CE29+CE30</f>
        <v>52958824</v>
      </c>
      <c r="CF28" s="26">
        <f t="shared" ref="CF28" si="269">CF29+CF30</f>
        <v>0</v>
      </c>
      <c r="CG28" s="26">
        <f t="shared" ref="CG28" si="270">CG29+CG30</f>
        <v>52958824</v>
      </c>
      <c r="CH28" s="26">
        <f t="shared" ref="CH28" si="271">CH29+CH30</f>
        <v>52958824</v>
      </c>
      <c r="CI28" s="26">
        <f t="shared" ref="CI28" si="272">CI29+CI30</f>
        <v>0</v>
      </c>
      <c r="CJ28" s="26">
        <f t="shared" ref="CJ28" si="273">CJ29+CJ30</f>
        <v>0</v>
      </c>
      <c r="CK28" s="26">
        <f t="shared" ref="CK28" si="274">CK29+CK30</f>
        <v>0</v>
      </c>
      <c r="CL28" s="26">
        <f t="shared" ref="CL28" si="275">CL29+CL30</f>
        <v>0</v>
      </c>
      <c r="CM28" s="26">
        <f t="shared" ref="CM28" si="276">CM29+CM30</f>
        <v>0</v>
      </c>
      <c r="CN28" s="26">
        <f t="shared" ref="CN28" si="277">CN29+CN30</f>
        <v>0</v>
      </c>
      <c r="CO28" s="26">
        <f t="shared" ref="CO28" si="278">CO29+CO30</f>
        <v>0</v>
      </c>
      <c r="CP28" s="26">
        <f t="shared" ref="CP28" si="279">CP29+CP30</f>
        <v>353058824</v>
      </c>
      <c r="CQ28" s="26">
        <f t="shared" ref="CQ28" si="280">CQ29+CQ30</f>
        <v>0</v>
      </c>
      <c r="CR28" s="26">
        <f t="shared" ref="CR28" si="281">CR29+CR30</f>
        <v>0</v>
      </c>
      <c r="CT28" s="10">
        <f t="shared" si="37"/>
        <v>0.84999999854576558</v>
      </c>
      <c r="CU28" s="10">
        <f t="shared" si="38"/>
        <v>0.15000000145423439</v>
      </c>
      <c r="CV28" s="10">
        <f t="shared" si="39"/>
        <v>0.14580650864703762</v>
      </c>
      <c r="CW28" s="10">
        <f t="shared" si="40"/>
        <v>4.1934928071967617E-3</v>
      </c>
      <c r="CX28" s="10">
        <f t="shared" si="3"/>
        <v>0</v>
      </c>
      <c r="CY28" s="10">
        <f t="shared" si="4"/>
        <v>1</v>
      </c>
      <c r="CZ28" s="10">
        <f t="shared" si="5"/>
        <v>0.4</v>
      </c>
      <c r="DA28" s="10">
        <f t="shared" si="6"/>
        <v>0.6</v>
      </c>
      <c r="DB28" s="10">
        <f t="shared" si="7"/>
        <v>0.6</v>
      </c>
      <c r="DC28" s="10">
        <f t="shared" si="8"/>
        <v>0</v>
      </c>
      <c r="DD28" s="10">
        <f t="shared" si="9"/>
        <v>0</v>
      </c>
      <c r="DE28" s="10">
        <f t="shared" si="41"/>
        <v>1</v>
      </c>
      <c r="DF28" s="10">
        <f t="shared" si="10"/>
        <v>0</v>
      </c>
      <c r="DG28" s="10">
        <f t="shared" si="11"/>
        <v>0</v>
      </c>
      <c r="DH28" s="10">
        <f t="shared" si="12"/>
        <v>0</v>
      </c>
      <c r="DI28" s="10">
        <f t="shared" si="13"/>
        <v>0</v>
      </c>
      <c r="DJ28" s="10">
        <f t="shared" si="14"/>
        <v>0</v>
      </c>
      <c r="DK28" s="10">
        <f t="shared" si="15"/>
        <v>0</v>
      </c>
      <c r="DL28" s="10">
        <f t="shared" si="16"/>
        <v>0</v>
      </c>
      <c r="DM28" s="10">
        <f t="shared" si="17"/>
        <v>0</v>
      </c>
      <c r="DN28" s="10">
        <f t="shared" si="18"/>
        <v>0</v>
      </c>
      <c r="DO28" s="10">
        <f t="shared" si="19"/>
        <v>0</v>
      </c>
      <c r="DP28" s="10">
        <f t="shared" si="20"/>
        <v>0</v>
      </c>
      <c r="DQ28" s="10">
        <f t="shared" si="42"/>
        <v>0</v>
      </c>
      <c r="DR28" s="10">
        <f t="shared" si="21"/>
        <v>0</v>
      </c>
      <c r="DS28" s="10">
        <f t="shared" si="22"/>
        <v>0</v>
      </c>
      <c r="DT28" s="10">
        <f t="shared" si="23"/>
        <v>0</v>
      </c>
      <c r="DU28" s="10">
        <f t="shared" si="24"/>
        <v>0</v>
      </c>
      <c r="DV28" s="10">
        <f t="shared" si="25"/>
        <v>0</v>
      </c>
      <c r="DW28" s="10">
        <f t="shared" si="26"/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f t="shared" si="43"/>
        <v>0</v>
      </c>
      <c r="ED28" s="10">
        <f t="shared" si="27"/>
        <v>0.84999999886704436</v>
      </c>
      <c r="EE28" s="10">
        <f t="shared" si="28"/>
        <v>0.15000000113295567</v>
      </c>
      <c r="EF28" s="10">
        <f t="shared" si="29"/>
        <v>0.15000000113295567</v>
      </c>
      <c r="EG28" s="10">
        <f t="shared" si="30"/>
        <v>0</v>
      </c>
      <c r="EH28" s="10">
        <f t="shared" si="31"/>
        <v>0</v>
      </c>
      <c r="EI28" s="10">
        <f t="shared" si="32"/>
        <v>1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f t="shared" si="44"/>
        <v>0</v>
      </c>
    </row>
    <row r="29" spans="1:145" x14ac:dyDescent="0.35">
      <c r="A29" s="27" t="s">
        <v>12</v>
      </c>
      <c r="B29" s="28" t="s">
        <v>166</v>
      </c>
      <c r="C29" s="28" t="s">
        <v>166</v>
      </c>
      <c r="D29" s="37">
        <f>E29+L29</f>
        <v>930117648</v>
      </c>
      <c r="E29" s="37">
        <f>F29+G29</f>
        <v>930117648</v>
      </c>
      <c r="F29" s="35">
        <f>M29+AH29+BC29+BX29</f>
        <v>790600000</v>
      </c>
      <c r="G29" s="37">
        <f>H29+K29</f>
        <v>139517648</v>
      </c>
      <c r="H29" s="37">
        <f>I29+J29</f>
        <v>139517648</v>
      </c>
      <c r="I29" s="35">
        <f>V29+AQ29+BL29+CG29</f>
        <v>136634005</v>
      </c>
      <c r="J29" s="35">
        <f>Y29+AT29+BO29+CJ29</f>
        <v>2883643</v>
      </c>
      <c r="K29" s="36">
        <f>AB29+AW29+BR29+CM29</f>
        <v>0</v>
      </c>
      <c r="L29" s="30">
        <v>0</v>
      </c>
      <c r="M29" s="37">
        <f>N29+O29</f>
        <v>490500000</v>
      </c>
      <c r="N29" s="30">
        <v>490500000</v>
      </c>
      <c r="O29" s="30">
        <v>0</v>
      </c>
      <c r="P29" s="37">
        <f>Q29+R29</f>
        <v>86558824</v>
      </c>
      <c r="Q29" s="30">
        <f>T29+AC29</f>
        <v>86558824</v>
      </c>
      <c r="R29" s="30">
        <f>U29+AD29</f>
        <v>0</v>
      </c>
      <c r="S29" s="37">
        <f>T29+U29</f>
        <v>86558824</v>
      </c>
      <c r="T29" s="30">
        <f>W29+Z29</f>
        <v>86558824</v>
      </c>
      <c r="U29" s="30">
        <f t="shared" ref="U29:U30" si="282">X29+AA29</f>
        <v>0</v>
      </c>
      <c r="V29" s="37">
        <f>W29+X29</f>
        <v>83675181</v>
      </c>
      <c r="W29" s="30">
        <v>83675181</v>
      </c>
      <c r="X29" s="30">
        <v>0</v>
      </c>
      <c r="Y29" s="37">
        <f>Z29+AA29</f>
        <v>2883643</v>
      </c>
      <c r="Z29" s="30">
        <v>2883643</v>
      </c>
      <c r="AA29" s="30">
        <v>0</v>
      </c>
      <c r="AB29" s="37">
        <f>AC29+AD29</f>
        <v>0</v>
      </c>
      <c r="AC29" s="30">
        <v>0</v>
      </c>
      <c r="AD29" s="30">
        <v>0</v>
      </c>
      <c r="AE29" s="30">
        <f>N29+Q29</f>
        <v>577058824</v>
      </c>
      <c r="AF29" s="30">
        <f>O29+R29</f>
        <v>0</v>
      </c>
      <c r="AG29" s="30">
        <v>0</v>
      </c>
      <c r="AH29" s="37">
        <f>AI29+AJ29</f>
        <v>0</v>
      </c>
      <c r="AI29" s="30">
        <v>0</v>
      </c>
      <c r="AJ29" s="30">
        <v>0</v>
      </c>
      <c r="AK29" s="37">
        <f>AL29+AM29</f>
        <v>0</v>
      </c>
      <c r="AL29" s="30">
        <f>AO29+AX29</f>
        <v>0</v>
      </c>
      <c r="AM29" s="30">
        <f>AP29+AY29</f>
        <v>0</v>
      </c>
      <c r="AN29" s="37">
        <f>AO29+AP29</f>
        <v>0</v>
      </c>
      <c r="AO29" s="30">
        <f>AR29+AU29</f>
        <v>0</v>
      </c>
      <c r="AP29" s="30">
        <f>AS29+AV29</f>
        <v>0</v>
      </c>
      <c r="AQ29" s="37">
        <f>AR29+AS29</f>
        <v>0</v>
      </c>
      <c r="AR29" s="30">
        <v>0</v>
      </c>
      <c r="AS29" s="30">
        <v>0</v>
      </c>
      <c r="AT29" s="37">
        <f t="shared" ref="AT29" si="283">AU29+AV29</f>
        <v>0</v>
      </c>
      <c r="AU29" s="30">
        <v>0</v>
      </c>
      <c r="AV29" s="30">
        <v>0</v>
      </c>
      <c r="AW29" s="37">
        <f t="shared" ref="AW29:AW30" si="284">AX29+AY29</f>
        <v>0</v>
      </c>
      <c r="AX29" s="30">
        <v>0</v>
      </c>
      <c r="AY29" s="30">
        <v>0</v>
      </c>
      <c r="AZ29" s="30">
        <f t="shared" ref="AZ29:AZ30" si="285">AI29+AL29</f>
        <v>0</v>
      </c>
      <c r="BA29" s="30">
        <f t="shared" ref="BA29:BA30" si="286">AJ29+AM29</f>
        <v>0</v>
      </c>
      <c r="BB29" s="30">
        <v>0</v>
      </c>
      <c r="BC29" s="37">
        <f>BD29+BE29</f>
        <v>0</v>
      </c>
      <c r="BD29" s="30">
        <v>0</v>
      </c>
      <c r="BE29" s="30">
        <v>0</v>
      </c>
      <c r="BF29" s="37">
        <f>BG29+BH29</f>
        <v>0</v>
      </c>
      <c r="BG29" s="30">
        <f>BJ29+BS29</f>
        <v>0</v>
      </c>
      <c r="BH29" s="30">
        <f>BK29+BT29</f>
        <v>0</v>
      </c>
      <c r="BI29" s="37">
        <f>BJ29+BK29</f>
        <v>0</v>
      </c>
      <c r="BJ29" s="30">
        <f>BM29+BP29</f>
        <v>0</v>
      </c>
      <c r="BK29" s="30">
        <f>BN29+BQ29</f>
        <v>0</v>
      </c>
      <c r="BL29" s="37">
        <f>BM29+BN29</f>
        <v>0</v>
      </c>
      <c r="BM29" s="30">
        <v>0</v>
      </c>
      <c r="BN29" s="30">
        <v>0</v>
      </c>
      <c r="BO29" s="37">
        <f>BP29+BQ29</f>
        <v>0</v>
      </c>
      <c r="BP29" s="30">
        <v>0</v>
      </c>
      <c r="BQ29" s="30">
        <v>0</v>
      </c>
      <c r="BR29" s="37">
        <f>BS29+BT29</f>
        <v>0</v>
      </c>
      <c r="BS29" s="30">
        <v>0</v>
      </c>
      <c r="BT29" s="30">
        <v>0</v>
      </c>
      <c r="BU29" s="30">
        <f>BD29+BG29</f>
        <v>0</v>
      </c>
      <c r="BV29" s="30">
        <f>BE29+BH29</f>
        <v>0</v>
      </c>
      <c r="BW29" s="30">
        <v>0</v>
      </c>
      <c r="BX29" s="37">
        <f>BY29+BZ29</f>
        <v>300100000</v>
      </c>
      <c r="BY29" s="30">
        <v>300100000</v>
      </c>
      <c r="BZ29" s="30">
        <v>0</v>
      </c>
      <c r="CA29" s="37">
        <f>CB29+CC29</f>
        <v>52958824</v>
      </c>
      <c r="CB29" s="30">
        <f>CE29+CN29</f>
        <v>52958824</v>
      </c>
      <c r="CC29" s="30">
        <f>CF29+CO29</f>
        <v>0</v>
      </c>
      <c r="CD29" s="37">
        <f>CE29+CF29</f>
        <v>52958824</v>
      </c>
      <c r="CE29" s="30">
        <f>CH29+CK29</f>
        <v>52958824</v>
      </c>
      <c r="CF29" s="30">
        <f>CI29+CL29</f>
        <v>0</v>
      </c>
      <c r="CG29" s="37">
        <f>CH29+CI29</f>
        <v>52958824</v>
      </c>
      <c r="CH29" s="30">
        <v>52958824</v>
      </c>
      <c r="CI29" s="30">
        <v>0</v>
      </c>
      <c r="CJ29" s="37">
        <f>CK29+CL29</f>
        <v>0</v>
      </c>
      <c r="CK29" s="30">
        <v>0</v>
      </c>
      <c r="CL29" s="30">
        <v>0</v>
      </c>
      <c r="CM29" s="37">
        <f>CN29+CO29</f>
        <v>0</v>
      </c>
      <c r="CN29" s="30">
        <v>0</v>
      </c>
      <c r="CO29" s="30">
        <v>0</v>
      </c>
      <c r="CP29" s="30">
        <f>BY29+CB29</f>
        <v>353058824</v>
      </c>
      <c r="CQ29" s="30">
        <f>BZ29+CC29</f>
        <v>0</v>
      </c>
      <c r="CR29" s="30">
        <v>0</v>
      </c>
      <c r="CT29" s="16">
        <f t="shared" si="37"/>
        <v>0.84999999930682979</v>
      </c>
      <c r="CU29" s="16">
        <f t="shared" si="38"/>
        <v>0.15000000069317024</v>
      </c>
      <c r="CV29" s="16">
        <f t="shared" si="39"/>
        <v>0.14500286196126169</v>
      </c>
      <c r="CW29" s="16">
        <f t="shared" si="40"/>
        <v>4.9971387319085519E-3</v>
      </c>
      <c r="CX29" s="16">
        <f t="shared" si="3"/>
        <v>0</v>
      </c>
      <c r="CY29" s="17">
        <f t="shared" si="4"/>
        <v>1</v>
      </c>
      <c r="CZ29" s="17">
        <f t="shared" si="5"/>
        <v>0</v>
      </c>
      <c r="DA29" s="17">
        <f t="shared" si="6"/>
        <v>0</v>
      </c>
      <c r="DB29" s="17">
        <f t="shared" si="7"/>
        <v>0</v>
      </c>
      <c r="DC29" s="17">
        <f t="shared" si="8"/>
        <v>0</v>
      </c>
      <c r="DD29" s="17">
        <f t="shared" si="9"/>
        <v>0</v>
      </c>
      <c r="DE29" s="17">
        <f t="shared" si="41"/>
        <v>0</v>
      </c>
      <c r="DF29" s="16">
        <f t="shared" si="10"/>
        <v>0</v>
      </c>
      <c r="DG29" s="16">
        <f t="shared" si="11"/>
        <v>0</v>
      </c>
      <c r="DH29" s="16">
        <f t="shared" si="12"/>
        <v>0</v>
      </c>
      <c r="DI29" s="16">
        <f t="shared" si="13"/>
        <v>0</v>
      </c>
      <c r="DJ29" s="16">
        <f t="shared" si="14"/>
        <v>0</v>
      </c>
      <c r="DK29" s="17">
        <f t="shared" si="15"/>
        <v>0</v>
      </c>
      <c r="DL29" s="17">
        <f t="shared" si="16"/>
        <v>0</v>
      </c>
      <c r="DM29" s="17">
        <f t="shared" si="17"/>
        <v>0</v>
      </c>
      <c r="DN29" s="17">
        <f t="shared" si="18"/>
        <v>0</v>
      </c>
      <c r="DO29" s="17">
        <f t="shared" si="19"/>
        <v>0</v>
      </c>
      <c r="DP29" s="17">
        <f t="shared" si="20"/>
        <v>0</v>
      </c>
      <c r="DQ29" s="17">
        <f t="shared" si="42"/>
        <v>0</v>
      </c>
      <c r="DR29" s="16">
        <f t="shared" si="21"/>
        <v>0</v>
      </c>
      <c r="DS29" s="16">
        <f t="shared" si="22"/>
        <v>0</v>
      </c>
      <c r="DT29" s="16">
        <f t="shared" si="23"/>
        <v>0</v>
      </c>
      <c r="DU29" s="16">
        <f t="shared" si="24"/>
        <v>0</v>
      </c>
      <c r="DV29" s="16">
        <f t="shared" si="25"/>
        <v>0</v>
      </c>
      <c r="DW29" s="17">
        <f t="shared" si="26"/>
        <v>0</v>
      </c>
      <c r="DX29" s="17">
        <v>0</v>
      </c>
      <c r="DY29" s="17">
        <v>0</v>
      </c>
      <c r="DZ29" s="17">
        <v>0</v>
      </c>
      <c r="EA29" s="17">
        <v>0</v>
      </c>
      <c r="EB29" s="17">
        <v>0</v>
      </c>
      <c r="EC29" s="17">
        <f t="shared" si="43"/>
        <v>0</v>
      </c>
      <c r="ED29" s="16">
        <f t="shared" si="27"/>
        <v>0.84999999886704436</v>
      </c>
      <c r="EE29" s="16">
        <f t="shared" si="28"/>
        <v>0.15000000113295567</v>
      </c>
      <c r="EF29" s="16">
        <f t="shared" si="29"/>
        <v>0.15000000113295567</v>
      </c>
      <c r="EG29" s="16">
        <f t="shared" si="30"/>
        <v>0</v>
      </c>
      <c r="EH29" s="16">
        <f t="shared" si="31"/>
        <v>0</v>
      </c>
      <c r="EI29" s="17">
        <f t="shared" si="32"/>
        <v>1</v>
      </c>
      <c r="EJ29" s="17">
        <v>0</v>
      </c>
      <c r="EK29" s="17">
        <v>0</v>
      </c>
      <c r="EL29" s="17">
        <v>0</v>
      </c>
      <c r="EM29" s="17">
        <v>0</v>
      </c>
      <c r="EN29" s="17">
        <v>0</v>
      </c>
      <c r="EO29" s="17">
        <f t="shared" si="44"/>
        <v>0</v>
      </c>
    </row>
    <row r="30" spans="1:145" x14ac:dyDescent="0.35">
      <c r="A30" s="27" t="s">
        <v>12</v>
      </c>
      <c r="B30" s="28" t="s">
        <v>2</v>
      </c>
      <c r="C30" s="28" t="s">
        <v>2</v>
      </c>
      <c r="D30" s="37">
        <f>E30+L30</f>
        <v>125588236</v>
      </c>
      <c r="E30" s="37">
        <f>F30+G30</f>
        <v>125588236</v>
      </c>
      <c r="F30" s="35">
        <f>M30+AH30+BC30+BX30</f>
        <v>100000000</v>
      </c>
      <c r="G30" s="37">
        <f>H30+K30</f>
        <v>25588236</v>
      </c>
      <c r="H30" s="37">
        <f>I30+J30</f>
        <v>25588236</v>
      </c>
      <c r="I30" s="35">
        <f>V30+AQ30+BL30+CG30</f>
        <v>25588236</v>
      </c>
      <c r="J30" s="35">
        <f>Y30+AT30+BO30+CJ30</f>
        <v>0</v>
      </c>
      <c r="K30" s="36">
        <f>AB30+AW30+BR30+CM30</f>
        <v>0</v>
      </c>
      <c r="L30" s="30">
        <v>0</v>
      </c>
      <c r="M30" s="37">
        <f>N30+O30</f>
        <v>100000000</v>
      </c>
      <c r="N30" s="30">
        <v>94000000</v>
      </c>
      <c r="O30" s="30">
        <v>6000000</v>
      </c>
      <c r="P30" s="37">
        <f>Q30+R30</f>
        <v>25588236</v>
      </c>
      <c r="Q30" s="30">
        <f>T30+AC30</f>
        <v>16588236</v>
      </c>
      <c r="R30" s="30">
        <f>U30+AD30</f>
        <v>9000000</v>
      </c>
      <c r="S30" s="37">
        <f>T30+U30</f>
        <v>25588236</v>
      </c>
      <c r="T30" s="30">
        <f>W30+Z30</f>
        <v>16588236</v>
      </c>
      <c r="U30" s="30">
        <f t="shared" si="282"/>
        <v>9000000</v>
      </c>
      <c r="V30" s="37">
        <f>W30+X30</f>
        <v>25588236</v>
      </c>
      <c r="W30" s="30">
        <v>16588236</v>
      </c>
      <c r="X30" s="30">
        <v>9000000</v>
      </c>
      <c r="Y30" s="37">
        <f>Z30+AA30</f>
        <v>0</v>
      </c>
      <c r="Z30" s="30">
        <v>0</v>
      </c>
      <c r="AA30" s="30">
        <v>0</v>
      </c>
      <c r="AB30" s="37">
        <f>AC30+AD30</f>
        <v>0</v>
      </c>
      <c r="AC30" s="30">
        <v>0</v>
      </c>
      <c r="AD30" s="30">
        <v>0</v>
      </c>
      <c r="AE30" s="30">
        <f>N30+Q30</f>
        <v>110588236</v>
      </c>
      <c r="AF30" s="30">
        <f>O30+R30</f>
        <v>15000000</v>
      </c>
      <c r="AG30" s="30">
        <v>0</v>
      </c>
      <c r="AH30" s="37">
        <f>AI30+AJ30</f>
        <v>0</v>
      </c>
      <c r="AI30" s="30">
        <v>0</v>
      </c>
      <c r="AJ30" s="30">
        <v>0</v>
      </c>
      <c r="AK30" s="37">
        <f>AL30+AM30</f>
        <v>0</v>
      </c>
      <c r="AL30" s="30">
        <f>AO30+AX30</f>
        <v>0</v>
      </c>
      <c r="AM30" s="30">
        <f>AP30+AY30</f>
        <v>0</v>
      </c>
      <c r="AN30" s="37">
        <f>AO30+AP30</f>
        <v>0</v>
      </c>
      <c r="AO30" s="30">
        <f>AR30+AU30</f>
        <v>0</v>
      </c>
      <c r="AP30" s="30">
        <f>AS30+AV30</f>
        <v>0</v>
      </c>
      <c r="AQ30" s="37">
        <f>AR30+AS30</f>
        <v>0</v>
      </c>
      <c r="AR30" s="30">
        <v>0</v>
      </c>
      <c r="AS30" s="30">
        <v>0</v>
      </c>
      <c r="AT30" s="37">
        <f t="shared" ref="AT30" si="287">AU30+AV30</f>
        <v>0</v>
      </c>
      <c r="AU30" s="30">
        <v>0</v>
      </c>
      <c r="AV30" s="30">
        <v>0</v>
      </c>
      <c r="AW30" s="37">
        <f t="shared" si="284"/>
        <v>0</v>
      </c>
      <c r="AX30" s="30">
        <v>0</v>
      </c>
      <c r="AY30" s="30">
        <v>0</v>
      </c>
      <c r="AZ30" s="30">
        <f t="shared" si="285"/>
        <v>0</v>
      </c>
      <c r="BA30" s="30">
        <f t="shared" si="286"/>
        <v>0</v>
      </c>
      <c r="BB30" s="30">
        <v>0</v>
      </c>
      <c r="BC30" s="37">
        <f>BD30+BE30</f>
        <v>0</v>
      </c>
      <c r="BD30" s="30">
        <v>0</v>
      </c>
      <c r="BE30" s="30">
        <v>0</v>
      </c>
      <c r="BF30" s="37">
        <f>BG30+BH30</f>
        <v>0</v>
      </c>
      <c r="BG30" s="30">
        <f>BJ30+BS30</f>
        <v>0</v>
      </c>
      <c r="BH30" s="30">
        <f>BK30+BT30</f>
        <v>0</v>
      </c>
      <c r="BI30" s="37">
        <f>BJ30+BK30</f>
        <v>0</v>
      </c>
      <c r="BJ30" s="30">
        <f>BM30+BP30</f>
        <v>0</v>
      </c>
      <c r="BK30" s="30">
        <f>BN30+BQ30</f>
        <v>0</v>
      </c>
      <c r="BL30" s="37">
        <f>BM30+BN30</f>
        <v>0</v>
      </c>
      <c r="BM30" s="30">
        <v>0</v>
      </c>
      <c r="BN30" s="30">
        <v>0</v>
      </c>
      <c r="BO30" s="37">
        <f>BP30+BQ30</f>
        <v>0</v>
      </c>
      <c r="BP30" s="30">
        <v>0</v>
      </c>
      <c r="BQ30" s="30">
        <v>0</v>
      </c>
      <c r="BR30" s="37">
        <f>BS30+BT30</f>
        <v>0</v>
      </c>
      <c r="BS30" s="30">
        <v>0</v>
      </c>
      <c r="BT30" s="30">
        <v>0</v>
      </c>
      <c r="BU30" s="30">
        <f>BD30+BG30</f>
        <v>0</v>
      </c>
      <c r="BV30" s="30">
        <f>BE30+BH30</f>
        <v>0</v>
      </c>
      <c r="BW30" s="30">
        <v>0</v>
      </c>
      <c r="BX30" s="37">
        <f>BY30+BZ30</f>
        <v>0</v>
      </c>
      <c r="BY30" s="30">
        <v>0</v>
      </c>
      <c r="BZ30" s="30">
        <v>0</v>
      </c>
      <c r="CA30" s="37">
        <f>CB30+CC30</f>
        <v>0</v>
      </c>
      <c r="CB30" s="30">
        <f>CE30+CN30</f>
        <v>0</v>
      </c>
      <c r="CC30" s="30">
        <f>CF30+CO30</f>
        <v>0</v>
      </c>
      <c r="CD30" s="37">
        <f>CE30+CF30</f>
        <v>0</v>
      </c>
      <c r="CE30" s="30">
        <f>CH30+CK30</f>
        <v>0</v>
      </c>
      <c r="CF30" s="30">
        <f>CI30+CL30</f>
        <v>0</v>
      </c>
      <c r="CG30" s="37">
        <f>CH30+CI30</f>
        <v>0</v>
      </c>
      <c r="CH30" s="30">
        <v>0</v>
      </c>
      <c r="CI30" s="30">
        <v>0</v>
      </c>
      <c r="CJ30" s="37">
        <f>CK30+CL30</f>
        <v>0</v>
      </c>
      <c r="CK30" s="30">
        <v>0</v>
      </c>
      <c r="CL30" s="30">
        <v>0</v>
      </c>
      <c r="CM30" s="37">
        <f>CN30+CO30</f>
        <v>0</v>
      </c>
      <c r="CN30" s="30">
        <v>0</v>
      </c>
      <c r="CO30" s="30">
        <v>0</v>
      </c>
      <c r="CP30" s="30">
        <f>BY30+CB30</f>
        <v>0</v>
      </c>
      <c r="CQ30" s="30">
        <f>BZ30+CC30</f>
        <v>0</v>
      </c>
      <c r="CR30" s="30">
        <v>0</v>
      </c>
      <c r="CT30" s="16">
        <f t="shared" si="37"/>
        <v>0.84999999457446807</v>
      </c>
      <c r="CU30" s="16">
        <f t="shared" si="38"/>
        <v>0.15000000542553188</v>
      </c>
      <c r="CV30" s="16">
        <f t="shared" si="39"/>
        <v>0.15000000542553188</v>
      </c>
      <c r="CW30" s="16">
        <f t="shared" si="40"/>
        <v>0</v>
      </c>
      <c r="CX30" s="16">
        <f t="shared" si="3"/>
        <v>0</v>
      </c>
      <c r="CY30" s="17">
        <f t="shared" si="4"/>
        <v>1</v>
      </c>
      <c r="CZ30" s="17">
        <f t="shared" si="5"/>
        <v>0.4</v>
      </c>
      <c r="DA30" s="17">
        <f t="shared" si="6"/>
        <v>0.6</v>
      </c>
      <c r="DB30" s="17">
        <f t="shared" si="7"/>
        <v>0.6</v>
      </c>
      <c r="DC30" s="17">
        <f t="shared" si="8"/>
        <v>0</v>
      </c>
      <c r="DD30" s="17">
        <f t="shared" si="9"/>
        <v>0</v>
      </c>
      <c r="DE30" s="17">
        <f t="shared" si="41"/>
        <v>1</v>
      </c>
      <c r="DF30" s="16">
        <f t="shared" si="10"/>
        <v>0</v>
      </c>
      <c r="DG30" s="16">
        <f t="shared" si="11"/>
        <v>0</v>
      </c>
      <c r="DH30" s="16">
        <f t="shared" si="12"/>
        <v>0</v>
      </c>
      <c r="DI30" s="16">
        <f t="shared" si="13"/>
        <v>0</v>
      </c>
      <c r="DJ30" s="16">
        <f t="shared" si="14"/>
        <v>0</v>
      </c>
      <c r="DK30" s="17">
        <f t="shared" si="15"/>
        <v>0</v>
      </c>
      <c r="DL30" s="17">
        <f t="shared" si="16"/>
        <v>0</v>
      </c>
      <c r="DM30" s="17">
        <f t="shared" si="17"/>
        <v>0</v>
      </c>
      <c r="DN30" s="17">
        <f t="shared" si="18"/>
        <v>0</v>
      </c>
      <c r="DO30" s="17">
        <f t="shared" si="19"/>
        <v>0</v>
      </c>
      <c r="DP30" s="17">
        <f t="shared" si="20"/>
        <v>0</v>
      </c>
      <c r="DQ30" s="17">
        <f t="shared" si="42"/>
        <v>0</v>
      </c>
      <c r="DR30" s="16">
        <f t="shared" si="21"/>
        <v>0</v>
      </c>
      <c r="DS30" s="16">
        <f t="shared" si="22"/>
        <v>0</v>
      </c>
      <c r="DT30" s="16">
        <f t="shared" si="23"/>
        <v>0</v>
      </c>
      <c r="DU30" s="16">
        <f t="shared" si="24"/>
        <v>0</v>
      </c>
      <c r="DV30" s="16">
        <f t="shared" si="25"/>
        <v>0</v>
      </c>
      <c r="DW30" s="17">
        <f t="shared" si="26"/>
        <v>0</v>
      </c>
      <c r="DX30" s="17">
        <v>0</v>
      </c>
      <c r="DY30" s="17">
        <v>0</v>
      </c>
      <c r="DZ30" s="17">
        <v>0</v>
      </c>
      <c r="EA30" s="17">
        <v>0</v>
      </c>
      <c r="EB30" s="17">
        <v>0</v>
      </c>
      <c r="EC30" s="17">
        <f t="shared" si="43"/>
        <v>0</v>
      </c>
      <c r="ED30" s="16">
        <f t="shared" si="27"/>
        <v>0</v>
      </c>
      <c r="EE30" s="16">
        <f t="shared" si="28"/>
        <v>0</v>
      </c>
      <c r="EF30" s="16">
        <f t="shared" si="29"/>
        <v>0</v>
      </c>
      <c r="EG30" s="16">
        <f t="shared" si="30"/>
        <v>0</v>
      </c>
      <c r="EH30" s="16">
        <f t="shared" si="31"/>
        <v>0</v>
      </c>
      <c r="EI30" s="17">
        <f t="shared" si="32"/>
        <v>0</v>
      </c>
      <c r="EJ30" s="17">
        <v>0</v>
      </c>
      <c r="EK30" s="17">
        <v>0</v>
      </c>
      <c r="EL30" s="17">
        <v>0</v>
      </c>
      <c r="EM30" s="17">
        <v>0</v>
      </c>
      <c r="EN30" s="17">
        <v>0</v>
      </c>
      <c r="EO30" s="17">
        <f t="shared" si="44"/>
        <v>0</v>
      </c>
    </row>
    <row r="31" spans="1:145" ht="26" x14ac:dyDescent="0.35">
      <c r="A31" s="21" t="s">
        <v>62</v>
      </c>
      <c r="B31" s="22" t="s">
        <v>164</v>
      </c>
      <c r="C31" s="22"/>
      <c r="D31" s="23">
        <f>D32</f>
        <v>2397547515</v>
      </c>
      <c r="E31" s="23">
        <f t="shared" ref="E31:K31" si="288">E32</f>
        <v>2397547515</v>
      </c>
      <c r="F31" s="23">
        <f t="shared" si="288"/>
        <v>2003127273</v>
      </c>
      <c r="G31" s="23">
        <f t="shared" si="288"/>
        <v>394420242</v>
      </c>
      <c r="H31" s="23">
        <f t="shared" si="288"/>
        <v>381563102</v>
      </c>
      <c r="I31" s="23">
        <f t="shared" si="288"/>
        <v>359741393</v>
      </c>
      <c r="J31" s="23">
        <f t="shared" si="288"/>
        <v>21821709</v>
      </c>
      <c r="K31" s="23">
        <f t="shared" si="288"/>
        <v>12857140</v>
      </c>
      <c r="L31" s="23">
        <f t="shared" ref="L31" si="289">L32</f>
        <v>0</v>
      </c>
      <c r="M31" s="23">
        <f t="shared" ref="M31" si="290">M32</f>
        <v>792539103</v>
      </c>
      <c r="N31" s="23">
        <f t="shared" ref="N31" si="291">N32</f>
        <v>767330621</v>
      </c>
      <c r="O31" s="23">
        <f t="shared" ref="O31" si="292">O32</f>
        <v>25208482</v>
      </c>
      <c r="P31" s="23">
        <f t="shared" ref="P31" si="293">P32</f>
        <v>177005523</v>
      </c>
      <c r="Q31" s="23">
        <f t="shared" ref="Q31" si="294">Q32</f>
        <v>139192800</v>
      </c>
      <c r="R31" s="23">
        <f t="shared" ref="R31" si="295">R32</f>
        <v>37812723</v>
      </c>
      <c r="S31" s="23">
        <f t="shared" ref="S31" si="296">S32</f>
        <v>170576953</v>
      </c>
      <c r="T31" s="23">
        <f t="shared" ref="T31" si="297">T32</f>
        <v>132764230</v>
      </c>
      <c r="U31" s="23">
        <f t="shared" ref="U31" si="298">U32</f>
        <v>37812723</v>
      </c>
      <c r="V31" s="23">
        <f t="shared" ref="V31" si="299">V32</f>
        <v>151108185</v>
      </c>
      <c r="W31" s="23">
        <f t="shared" ref="W31" si="300">W32</f>
        <v>114337158</v>
      </c>
      <c r="X31" s="23">
        <f t="shared" ref="X31" si="301">X32</f>
        <v>36771027</v>
      </c>
      <c r="Y31" s="23">
        <f t="shared" ref="Y31" si="302">Y32</f>
        <v>19468768</v>
      </c>
      <c r="Z31" s="23">
        <f t="shared" ref="Z31" si="303">Z32</f>
        <v>18427072</v>
      </c>
      <c r="AA31" s="23">
        <f t="shared" ref="AA31" si="304">AA32</f>
        <v>1041696</v>
      </c>
      <c r="AB31" s="23">
        <f t="shared" ref="AB31" si="305">AB32</f>
        <v>6428570</v>
      </c>
      <c r="AC31" s="23">
        <f t="shared" ref="AC31" si="306">AC32</f>
        <v>6428570</v>
      </c>
      <c r="AD31" s="23">
        <f t="shared" ref="AD31" si="307">AD32</f>
        <v>0</v>
      </c>
      <c r="AE31" s="23">
        <f t="shared" ref="AE31" si="308">AE32</f>
        <v>906523421</v>
      </c>
      <c r="AF31" s="23">
        <f t="shared" ref="AF31" si="309">AF32</f>
        <v>63021205</v>
      </c>
      <c r="AG31" s="23">
        <f t="shared" ref="AG31" si="310">AG32</f>
        <v>0</v>
      </c>
      <c r="AH31" s="23">
        <f t="shared" ref="AH31" si="311">AH32</f>
        <v>0</v>
      </c>
      <c r="AI31" s="23">
        <f t="shared" ref="AI31" si="312">AI32</f>
        <v>0</v>
      </c>
      <c r="AJ31" s="23">
        <f t="shared" ref="AJ31" si="313">AJ32</f>
        <v>0</v>
      </c>
      <c r="AK31" s="23">
        <f t="shared" ref="AK31" si="314">AK32</f>
        <v>0</v>
      </c>
      <c r="AL31" s="23">
        <f t="shared" ref="AL31" si="315">AL32</f>
        <v>0</v>
      </c>
      <c r="AM31" s="23">
        <f t="shared" ref="AM31" si="316">AM32</f>
        <v>0</v>
      </c>
      <c r="AN31" s="23">
        <f t="shared" ref="AN31" si="317">AN32</f>
        <v>0</v>
      </c>
      <c r="AO31" s="23">
        <f t="shared" ref="AO31" si="318">AO32</f>
        <v>0</v>
      </c>
      <c r="AP31" s="23">
        <f t="shared" ref="AP31" si="319">AP32</f>
        <v>0</v>
      </c>
      <c r="AQ31" s="23">
        <f t="shared" ref="AQ31" si="320">AQ32</f>
        <v>0</v>
      </c>
      <c r="AR31" s="23">
        <f t="shared" ref="AR31" si="321">AR32</f>
        <v>0</v>
      </c>
      <c r="AS31" s="23">
        <f t="shared" ref="AS31" si="322">AS32</f>
        <v>0</v>
      </c>
      <c r="AT31" s="23">
        <f t="shared" ref="AT31" si="323">AT32</f>
        <v>0</v>
      </c>
      <c r="AU31" s="23">
        <f t="shared" ref="AU31" si="324">AU32</f>
        <v>0</v>
      </c>
      <c r="AV31" s="23">
        <f t="shared" ref="AV31" si="325">AV32</f>
        <v>0</v>
      </c>
      <c r="AW31" s="23">
        <f t="shared" ref="AW31" si="326">AW32</f>
        <v>0</v>
      </c>
      <c r="AX31" s="23">
        <f t="shared" ref="AX31" si="327">AX32</f>
        <v>0</v>
      </c>
      <c r="AY31" s="23">
        <f t="shared" ref="AY31" si="328">AY32</f>
        <v>0</v>
      </c>
      <c r="AZ31" s="23">
        <f t="shared" ref="AZ31" si="329">AZ32</f>
        <v>0</v>
      </c>
      <c r="BA31" s="23">
        <f t="shared" ref="BA31" si="330">BA32</f>
        <v>0</v>
      </c>
      <c r="BB31" s="23">
        <f t="shared" ref="BB31" si="331">BB32</f>
        <v>0</v>
      </c>
      <c r="BC31" s="23">
        <f t="shared" ref="BC31" si="332">BC32</f>
        <v>0</v>
      </c>
      <c r="BD31" s="23">
        <f t="shared" ref="BD31" si="333">BD32</f>
        <v>0</v>
      </c>
      <c r="BE31" s="23">
        <f t="shared" ref="BE31" si="334">BE32</f>
        <v>0</v>
      </c>
      <c r="BF31" s="23">
        <f t="shared" ref="BF31" si="335">BF32</f>
        <v>0</v>
      </c>
      <c r="BG31" s="23">
        <f t="shared" ref="BG31" si="336">BG32</f>
        <v>0</v>
      </c>
      <c r="BH31" s="23">
        <f t="shared" ref="BH31" si="337">BH32</f>
        <v>0</v>
      </c>
      <c r="BI31" s="23">
        <f t="shared" ref="BI31" si="338">BI32</f>
        <v>0</v>
      </c>
      <c r="BJ31" s="23">
        <f t="shared" ref="BJ31" si="339">BJ32</f>
        <v>0</v>
      </c>
      <c r="BK31" s="23">
        <f t="shared" ref="BK31" si="340">BK32</f>
        <v>0</v>
      </c>
      <c r="BL31" s="23">
        <f t="shared" ref="BL31" si="341">BL32</f>
        <v>0</v>
      </c>
      <c r="BM31" s="23">
        <f t="shared" ref="BM31" si="342">BM32</f>
        <v>0</v>
      </c>
      <c r="BN31" s="23">
        <f t="shared" ref="BN31" si="343">BN32</f>
        <v>0</v>
      </c>
      <c r="BO31" s="23">
        <f t="shared" ref="BO31" si="344">BO32</f>
        <v>0</v>
      </c>
      <c r="BP31" s="23">
        <f t="shared" ref="BP31" si="345">BP32</f>
        <v>0</v>
      </c>
      <c r="BQ31" s="23">
        <f t="shared" ref="BQ31" si="346">BQ32</f>
        <v>0</v>
      </c>
      <c r="BR31" s="23">
        <f t="shared" ref="BR31" si="347">BR32</f>
        <v>0</v>
      </c>
      <c r="BS31" s="23">
        <f t="shared" ref="BS31" si="348">BS32</f>
        <v>0</v>
      </c>
      <c r="BT31" s="23">
        <f t="shared" ref="BT31" si="349">BT32</f>
        <v>0</v>
      </c>
      <c r="BU31" s="23">
        <f t="shared" ref="BU31" si="350">BU32</f>
        <v>0</v>
      </c>
      <c r="BV31" s="23">
        <f t="shared" ref="BV31" si="351">BV32</f>
        <v>0</v>
      </c>
      <c r="BW31" s="23">
        <f t="shared" ref="BW31" si="352">BW32</f>
        <v>0</v>
      </c>
      <c r="BX31" s="23">
        <f t="shared" ref="BX31" si="353">BX32</f>
        <v>1210588170</v>
      </c>
      <c r="BY31" s="23">
        <f t="shared" ref="BY31" si="354">BY32</f>
        <v>1210588170</v>
      </c>
      <c r="BZ31" s="23">
        <f t="shared" ref="BZ31" si="355">BZ32</f>
        <v>0</v>
      </c>
      <c r="CA31" s="23">
        <f t="shared" ref="CA31" si="356">CA32</f>
        <v>217414719</v>
      </c>
      <c r="CB31" s="23">
        <f t="shared" ref="CB31" si="357">CB32</f>
        <v>217414719</v>
      </c>
      <c r="CC31" s="23">
        <f t="shared" ref="CC31" si="358">CC32</f>
        <v>0</v>
      </c>
      <c r="CD31" s="23">
        <f t="shared" ref="CD31" si="359">CD32</f>
        <v>210986149</v>
      </c>
      <c r="CE31" s="23">
        <f t="shared" ref="CE31" si="360">CE32</f>
        <v>210986149</v>
      </c>
      <c r="CF31" s="23">
        <f t="shared" ref="CF31" si="361">CF32</f>
        <v>0</v>
      </c>
      <c r="CG31" s="23">
        <f t="shared" ref="CG31" si="362">CG32</f>
        <v>208633208</v>
      </c>
      <c r="CH31" s="23">
        <f t="shared" ref="CH31" si="363">CH32</f>
        <v>208633208</v>
      </c>
      <c r="CI31" s="23">
        <f t="shared" ref="CI31" si="364">CI32</f>
        <v>0</v>
      </c>
      <c r="CJ31" s="23">
        <f t="shared" ref="CJ31" si="365">CJ32</f>
        <v>2352941</v>
      </c>
      <c r="CK31" s="23">
        <f t="shared" ref="CK31" si="366">CK32</f>
        <v>2352941</v>
      </c>
      <c r="CL31" s="23">
        <f t="shared" ref="CL31" si="367">CL32</f>
        <v>0</v>
      </c>
      <c r="CM31" s="23">
        <f t="shared" ref="CM31" si="368">CM32</f>
        <v>6428570</v>
      </c>
      <c r="CN31" s="23">
        <f t="shared" ref="CN31" si="369">CN32</f>
        <v>6428570</v>
      </c>
      <c r="CO31" s="23">
        <f t="shared" ref="CO31" si="370">CO32</f>
        <v>0</v>
      </c>
      <c r="CP31" s="23">
        <f t="shared" ref="CP31" si="371">CP32</f>
        <v>1428002889</v>
      </c>
      <c r="CQ31" s="23">
        <f t="shared" ref="CQ31" si="372">CQ32</f>
        <v>0</v>
      </c>
      <c r="CR31" s="23">
        <f t="shared" ref="CR31" si="373">CR32</f>
        <v>0</v>
      </c>
      <c r="CT31" s="9">
        <f t="shared" si="37"/>
        <v>0.84645427048486599</v>
      </c>
      <c r="CU31" s="9">
        <f t="shared" si="38"/>
        <v>0.15354572951513407</v>
      </c>
      <c r="CV31" s="9">
        <f t="shared" si="39"/>
        <v>0.1261270865719861</v>
      </c>
      <c r="CW31" s="9">
        <f t="shared" si="40"/>
        <v>2.0327187994407043E-2</v>
      </c>
      <c r="CX31" s="9">
        <f t="shared" si="3"/>
        <v>7.0914549487409214E-3</v>
      </c>
      <c r="CY31" s="9">
        <f t="shared" si="4"/>
        <v>1</v>
      </c>
      <c r="CZ31" s="9">
        <f t="shared" si="5"/>
        <v>0.4</v>
      </c>
      <c r="DA31" s="9">
        <f t="shared" si="6"/>
        <v>0.6</v>
      </c>
      <c r="DB31" s="9">
        <f t="shared" si="7"/>
        <v>0.58347070640747034</v>
      </c>
      <c r="DC31" s="9">
        <f t="shared" si="8"/>
        <v>1.6529293592529689E-2</v>
      </c>
      <c r="DD31" s="9">
        <f t="shared" si="9"/>
        <v>0</v>
      </c>
      <c r="DE31" s="9">
        <f t="shared" si="41"/>
        <v>1</v>
      </c>
      <c r="DF31" s="9">
        <f t="shared" si="10"/>
        <v>0</v>
      </c>
      <c r="DG31" s="9">
        <f t="shared" si="11"/>
        <v>0</v>
      </c>
      <c r="DH31" s="9">
        <f t="shared" si="12"/>
        <v>0</v>
      </c>
      <c r="DI31" s="9">
        <f t="shared" si="13"/>
        <v>0</v>
      </c>
      <c r="DJ31" s="9">
        <f t="shared" si="14"/>
        <v>0</v>
      </c>
      <c r="DK31" s="9">
        <f t="shared" si="15"/>
        <v>0</v>
      </c>
      <c r="DL31" s="9">
        <f t="shared" si="16"/>
        <v>0</v>
      </c>
      <c r="DM31" s="9">
        <f t="shared" si="17"/>
        <v>0</v>
      </c>
      <c r="DN31" s="9">
        <f t="shared" si="18"/>
        <v>0</v>
      </c>
      <c r="DO31" s="9">
        <f t="shared" si="19"/>
        <v>0</v>
      </c>
      <c r="DP31" s="9">
        <f t="shared" si="20"/>
        <v>0</v>
      </c>
      <c r="DQ31" s="9">
        <f t="shared" si="42"/>
        <v>0</v>
      </c>
      <c r="DR31" s="9">
        <f t="shared" si="21"/>
        <v>0</v>
      </c>
      <c r="DS31" s="9">
        <f t="shared" si="22"/>
        <v>0</v>
      </c>
      <c r="DT31" s="9">
        <f t="shared" si="23"/>
        <v>0</v>
      </c>
      <c r="DU31" s="9">
        <f t="shared" si="24"/>
        <v>0</v>
      </c>
      <c r="DV31" s="9">
        <f t="shared" si="25"/>
        <v>0</v>
      </c>
      <c r="DW31" s="9">
        <f t="shared" si="26"/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f t="shared" si="43"/>
        <v>0</v>
      </c>
      <c r="ED31" s="9">
        <f t="shared" si="27"/>
        <v>0.84774910423868199</v>
      </c>
      <c r="EE31" s="9">
        <f t="shared" si="28"/>
        <v>0.15225089576131803</v>
      </c>
      <c r="EF31" s="9">
        <f t="shared" si="29"/>
        <v>0.14610139069543576</v>
      </c>
      <c r="EG31" s="9">
        <f t="shared" si="30"/>
        <v>0</v>
      </c>
      <c r="EH31" s="9">
        <f t="shared" si="31"/>
        <v>4.5017906122737546E-3</v>
      </c>
      <c r="EI31" s="9">
        <f t="shared" si="32"/>
        <v>1</v>
      </c>
      <c r="EJ31" s="9">
        <v>0</v>
      </c>
      <c r="EK31" s="9">
        <v>0</v>
      </c>
      <c r="EL31" s="9">
        <v>0</v>
      </c>
      <c r="EM31" s="9">
        <v>0</v>
      </c>
      <c r="EN31" s="9">
        <v>0</v>
      </c>
      <c r="EO31" s="9">
        <f t="shared" si="44"/>
        <v>0</v>
      </c>
    </row>
    <row r="32" spans="1:145" x14ac:dyDescent="0.35">
      <c r="A32" s="24" t="s">
        <v>13</v>
      </c>
      <c r="B32" s="25" t="s">
        <v>165</v>
      </c>
      <c r="C32" s="25"/>
      <c r="D32" s="26">
        <f>D33+D34+D35</f>
        <v>2397547515</v>
      </c>
      <c r="E32" s="26">
        <f t="shared" ref="E32:BP32" si="374">E33+E34+E35</f>
        <v>2397547515</v>
      </c>
      <c r="F32" s="26">
        <f t="shared" si="374"/>
        <v>2003127273</v>
      </c>
      <c r="G32" s="26">
        <f t="shared" si="374"/>
        <v>394420242</v>
      </c>
      <c r="H32" s="26">
        <f t="shared" si="374"/>
        <v>381563102</v>
      </c>
      <c r="I32" s="26">
        <f t="shared" si="374"/>
        <v>359741393</v>
      </c>
      <c r="J32" s="26">
        <f t="shared" si="374"/>
        <v>21821709</v>
      </c>
      <c r="K32" s="26">
        <f t="shared" si="374"/>
        <v>12857140</v>
      </c>
      <c r="L32" s="26">
        <f t="shared" si="374"/>
        <v>0</v>
      </c>
      <c r="M32" s="26">
        <f t="shared" si="374"/>
        <v>792539103</v>
      </c>
      <c r="N32" s="26">
        <f t="shared" si="374"/>
        <v>767330621</v>
      </c>
      <c r="O32" s="26">
        <f t="shared" si="374"/>
        <v>25208482</v>
      </c>
      <c r="P32" s="26">
        <f t="shared" si="374"/>
        <v>177005523</v>
      </c>
      <c r="Q32" s="26">
        <f t="shared" si="374"/>
        <v>139192800</v>
      </c>
      <c r="R32" s="26">
        <f t="shared" si="374"/>
        <v>37812723</v>
      </c>
      <c r="S32" s="26">
        <f t="shared" si="374"/>
        <v>170576953</v>
      </c>
      <c r="T32" s="26">
        <f t="shared" si="374"/>
        <v>132764230</v>
      </c>
      <c r="U32" s="26">
        <f t="shared" si="374"/>
        <v>37812723</v>
      </c>
      <c r="V32" s="26">
        <f t="shared" si="374"/>
        <v>151108185</v>
      </c>
      <c r="W32" s="26">
        <f t="shared" si="374"/>
        <v>114337158</v>
      </c>
      <c r="X32" s="26">
        <f t="shared" si="374"/>
        <v>36771027</v>
      </c>
      <c r="Y32" s="26">
        <f t="shared" si="374"/>
        <v>19468768</v>
      </c>
      <c r="Z32" s="26">
        <f t="shared" si="374"/>
        <v>18427072</v>
      </c>
      <c r="AA32" s="26">
        <f t="shared" si="374"/>
        <v>1041696</v>
      </c>
      <c r="AB32" s="26">
        <f t="shared" si="374"/>
        <v>6428570</v>
      </c>
      <c r="AC32" s="26">
        <f t="shared" si="374"/>
        <v>6428570</v>
      </c>
      <c r="AD32" s="26">
        <f t="shared" si="374"/>
        <v>0</v>
      </c>
      <c r="AE32" s="26">
        <f t="shared" si="374"/>
        <v>906523421</v>
      </c>
      <c r="AF32" s="26">
        <f t="shared" si="374"/>
        <v>63021205</v>
      </c>
      <c r="AG32" s="26">
        <f t="shared" si="374"/>
        <v>0</v>
      </c>
      <c r="AH32" s="26">
        <f t="shared" si="374"/>
        <v>0</v>
      </c>
      <c r="AI32" s="26">
        <f t="shared" si="374"/>
        <v>0</v>
      </c>
      <c r="AJ32" s="26">
        <f t="shared" si="374"/>
        <v>0</v>
      </c>
      <c r="AK32" s="26">
        <f t="shared" si="374"/>
        <v>0</v>
      </c>
      <c r="AL32" s="26">
        <f t="shared" si="374"/>
        <v>0</v>
      </c>
      <c r="AM32" s="26">
        <f t="shared" si="374"/>
        <v>0</v>
      </c>
      <c r="AN32" s="26">
        <f t="shared" si="374"/>
        <v>0</v>
      </c>
      <c r="AO32" s="26">
        <f t="shared" si="374"/>
        <v>0</v>
      </c>
      <c r="AP32" s="26">
        <f t="shared" si="374"/>
        <v>0</v>
      </c>
      <c r="AQ32" s="26">
        <f t="shared" si="374"/>
        <v>0</v>
      </c>
      <c r="AR32" s="26">
        <f t="shared" si="374"/>
        <v>0</v>
      </c>
      <c r="AS32" s="26">
        <f t="shared" si="374"/>
        <v>0</v>
      </c>
      <c r="AT32" s="26">
        <f t="shared" si="374"/>
        <v>0</v>
      </c>
      <c r="AU32" s="26">
        <f t="shared" si="374"/>
        <v>0</v>
      </c>
      <c r="AV32" s="26">
        <f t="shared" si="374"/>
        <v>0</v>
      </c>
      <c r="AW32" s="26">
        <f t="shared" si="374"/>
        <v>0</v>
      </c>
      <c r="AX32" s="26">
        <f t="shared" si="374"/>
        <v>0</v>
      </c>
      <c r="AY32" s="26">
        <f t="shared" si="374"/>
        <v>0</v>
      </c>
      <c r="AZ32" s="26">
        <f t="shared" si="374"/>
        <v>0</v>
      </c>
      <c r="BA32" s="26">
        <f t="shared" si="374"/>
        <v>0</v>
      </c>
      <c r="BB32" s="26">
        <f t="shared" si="374"/>
        <v>0</v>
      </c>
      <c r="BC32" s="26">
        <f t="shared" si="374"/>
        <v>0</v>
      </c>
      <c r="BD32" s="26">
        <f t="shared" si="374"/>
        <v>0</v>
      </c>
      <c r="BE32" s="26">
        <f t="shared" si="374"/>
        <v>0</v>
      </c>
      <c r="BF32" s="26">
        <f t="shared" si="374"/>
        <v>0</v>
      </c>
      <c r="BG32" s="26">
        <f t="shared" si="374"/>
        <v>0</v>
      </c>
      <c r="BH32" s="26">
        <f t="shared" si="374"/>
        <v>0</v>
      </c>
      <c r="BI32" s="26">
        <f t="shared" si="374"/>
        <v>0</v>
      </c>
      <c r="BJ32" s="26">
        <f t="shared" si="374"/>
        <v>0</v>
      </c>
      <c r="BK32" s="26">
        <f t="shared" si="374"/>
        <v>0</v>
      </c>
      <c r="BL32" s="26">
        <f t="shared" si="374"/>
        <v>0</v>
      </c>
      <c r="BM32" s="26">
        <f t="shared" si="374"/>
        <v>0</v>
      </c>
      <c r="BN32" s="26">
        <f t="shared" si="374"/>
        <v>0</v>
      </c>
      <c r="BO32" s="26">
        <f t="shared" si="374"/>
        <v>0</v>
      </c>
      <c r="BP32" s="26">
        <f t="shared" si="374"/>
        <v>0</v>
      </c>
      <c r="BQ32" s="26">
        <f t="shared" ref="BQ32:CR32" si="375">BQ33+BQ34+BQ35</f>
        <v>0</v>
      </c>
      <c r="BR32" s="26">
        <f t="shared" si="375"/>
        <v>0</v>
      </c>
      <c r="BS32" s="26">
        <f t="shared" si="375"/>
        <v>0</v>
      </c>
      <c r="BT32" s="26">
        <f t="shared" si="375"/>
        <v>0</v>
      </c>
      <c r="BU32" s="26">
        <f t="shared" si="375"/>
        <v>0</v>
      </c>
      <c r="BV32" s="26">
        <f t="shared" si="375"/>
        <v>0</v>
      </c>
      <c r="BW32" s="26">
        <f t="shared" si="375"/>
        <v>0</v>
      </c>
      <c r="BX32" s="26">
        <f t="shared" si="375"/>
        <v>1210588170</v>
      </c>
      <c r="BY32" s="26">
        <f t="shared" si="375"/>
        <v>1210588170</v>
      </c>
      <c r="BZ32" s="26">
        <f t="shared" si="375"/>
        <v>0</v>
      </c>
      <c r="CA32" s="26">
        <f t="shared" si="375"/>
        <v>217414719</v>
      </c>
      <c r="CB32" s="26">
        <f t="shared" si="375"/>
        <v>217414719</v>
      </c>
      <c r="CC32" s="26">
        <f t="shared" si="375"/>
        <v>0</v>
      </c>
      <c r="CD32" s="26">
        <f t="shared" si="375"/>
        <v>210986149</v>
      </c>
      <c r="CE32" s="26">
        <f t="shared" si="375"/>
        <v>210986149</v>
      </c>
      <c r="CF32" s="26">
        <f t="shared" si="375"/>
        <v>0</v>
      </c>
      <c r="CG32" s="26">
        <f t="shared" si="375"/>
        <v>208633208</v>
      </c>
      <c r="CH32" s="26">
        <f t="shared" si="375"/>
        <v>208633208</v>
      </c>
      <c r="CI32" s="26">
        <f t="shared" si="375"/>
        <v>0</v>
      </c>
      <c r="CJ32" s="26">
        <f t="shared" si="375"/>
        <v>2352941</v>
      </c>
      <c r="CK32" s="26">
        <f t="shared" si="375"/>
        <v>2352941</v>
      </c>
      <c r="CL32" s="26">
        <f t="shared" si="375"/>
        <v>0</v>
      </c>
      <c r="CM32" s="26">
        <f t="shared" si="375"/>
        <v>6428570</v>
      </c>
      <c r="CN32" s="26">
        <f t="shared" si="375"/>
        <v>6428570</v>
      </c>
      <c r="CO32" s="26">
        <f t="shared" si="375"/>
        <v>0</v>
      </c>
      <c r="CP32" s="26">
        <f t="shared" si="375"/>
        <v>1428002889</v>
      </c>
      <c r="CQ32" s="26">
        <f t="shared" si="375"/>
        <v>0</v>
      </c>
      <c r="CR32" s="26">
        <f t="shared" si="375"/>
        <v>0</v>
      </c>
      <c r="CT32" s="10">
        <f t="shared" si="37"/>
        <v>0.84645427048486599</v>
      </c>
      <c r="CU32" s="10">
        <f t="shared" si="38"/>
        <v>0.15354572951513407</v>
      </c>
      <c r="CV32" s="10">
        <f t="shared" si="39"/>
        <v>0.1261270865719861</v>
      </c>
      <c r="CW32" s="10">
        <f t="shared" si="40"/>
        <v>2.0327187994407043E-2</v>
      </c>
      <c r="CX32" s="10">
        <f t="shared" si="3"/>
        <v>7.0914549487409214E-3</v>
      </c>
      <c r="CY32" s="10">
        <f t="shared" si="4"/>
        <v>1</v>
      </c>
      <c r="CZ32" s="10">
        <f t="shared" si="5"/>
        <v>0.4</v>
      </c>
      <c r="DA32" s="10">
        <f t="shared" si="6"/>
        <v>0.6</v>
      </c>
      <c r="DB32" s="10">
        <f t="shared" si="7"/>
        <v>0.58347070640747034</v>
      </c>
      <c r="DC32" s="10">
        <f t="shared" si="8"/>
        <v>1.6529293592529689E-2</v>
      </c>
      <c r="DD32" s="10">
        <f t="shared" si="9"/>
        <v>0</v>
      </c>
      <c r="DE32" s="10">
        <f t="shared" si="41"/>
        <v>1</v>
      </c>
      <c r="DF32" s="10">
        <f t="shared" si="10"/>
        <v>0</v>
      </c>
      <c r="DG32" s="10">
        <f t="shared" si="11"/>
        <v>0</v>
      </c>
      <c r="DH32" s="10">
        <f t="shared" si="12"/>
        <v>0</v>
      </c>
      <c r="DI32" s="10">
        <f t="shared" si="13"/>
        <v>0</v>
      </c>
      <c r="DJ32" s="10">
        <f t="shared" si="14"/>
        <v>0</v>
      </c>
      <c r="DK32" s="10">
        <f t="shared" si="15"/>
        <v>0</v>
      </c>
      <c r="DL32" s="10">
        <f t="shared" si="16"/>
        <v>0</v>
      </c>
      <c r="DM32" s="10">
        <f t="shared" si="17"/>
        <v>0</v>
      </c>
      <c r="DN32" s="10">
        <f t="shared" si="18"/>
        <v>0</v>
      </c>
      <c r="DO32" s="10">
        <f t="shared" si="19"/>
        <v>0</v>
      </c>
      <c r="DP32" s="10">
        <f t="shared" si="20"/>
        <v>0</v>
      </c>
      <c r="DQ32" s="10">
        <f t="shared" si="42"/>
        <v>0</v>
      </c>
      <c r="DR32" s="10">
        <f t="shared" si="21"/>
        <v>0</v>
      </c>
      <c r="DS32" s="10">
        <f t="shared" si="22"/>
        <v>0</v>
      </c>
      <c r="DT32" s="10">
        <f t="shared" si="23"/>
        <v>0</v>
      </c>
      <c r="DU32" s="10">
        <f t="shared" si="24"/>
        <v>0</v>
      </c>
      <c r="DV32" s="10">
        <f t="shared" si="25"/>
        <v>0</v>
      </c>
      <c r="DW32" s="10">
        <f t="shared" si="26"/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f t="shared" si="43"/>
        <v>0</v>
      </c>
      <c r="ED32" s="10">
        <f t="shared" si="27"/>
        <v>0.84774910423868199</v>
      </c>
      <c r="EE32" s="10">
        <f t="shared" si="28"/>
        <v>0.15225089576131803</v>
      </c>
      <c r="EF32" s="10">
        <f t="shared" si="29"/>
        <v>0.14610139069543576</v>
      </c>
      <c r="EG32" s="10">
        <f t="shared" si="30"/>
        <v>0</v>
      </c>
      <c r="EH32" s="10">
        <f t="shared" si="31"/>
        <v>4.5017906122737546E-3</v>
      </c>
      <c r="EI32" s="10">
        <f t="shared" si="32"/>
        <v>1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f t="shared" si="44"/>
        <v>0</v>
      </c>
    </row>
    <row r="33" spans="1:145" x14ac:dyDescent="0.35">
      <c r="A33" s="27" t="s">
        <v>13</v>
      </c>
      <c r="B33" s="28" t="s">
        <v>166</v>
      </c>
      <c r="C33" s="28" t="s">
        <v>166</v>
      </c>
      <c r="D33" s="37">
        <f>E33+L33</f>
        <v>2118305578</v>
      </c>
      <c r="E33" s="37">
        <f>F33+G33</f>
        <v>2118305578</v>
      </c>
      <c r="F33" s="35">
        <f>M33+AH33+BC33+BX33</f>
        <v>1771631170</v>
      </c>
      <c r="G33" s="37">
        <f>H33+K33</f>
        <v>346674408</v>
      </c>
      <c r="H33" s="37">
        <f>I33+J33</f>
        <v>333817268</v>
      </c>
      <c r="I33" s="35">
        <f>V33+AQ33+BL33+CG33</f>
        <v>331464327</v>
      </c>
      <c r="J33" s="35">
        <f>Y33+AT33+BO33+CJ33</f>
        <v>2352941</v>
      </c>
      <c r="K33" s="36">
        <f>AB33+AW33+BR33+CM33</f>
        <v>12857140</v>
      </c>
      <c r="L33" s="30">
        <v>0</v>
      </c>
      <c r="M33" s="37">
        <f>N33+O33</f>
        <v>561043000</v>
      </c>
      <c r="N33" s="30">
        <v>541043000</v>
      </c>
      <c r="O33" s="30">
        <v>20000000</v>
      </c>
      <c r="P33" s="37">
        <f>Q33+R33</f>
        <v>129259689</v>
      </c>
      <c r="Q33" s="30">
        <f t="shared" ref="Q33:R35" si="376">T33+AC33</f>
        <v>99259689</v>
      </c>
      <c r="R33" s="30">
        <f t="shared" si="376"/>
        <v>30000000</v>
      </c>
      <c r="S33" s="37">
        <f>T33+U33</f>
        <v>122831119</v>
      </c>
      <c r="T33" s="30">
        <f>W33+Z33</f>
        <v>92831119</v>
      </c>
      <c r="U33" s="30">
        <f t="shared" ref="U33:U34" si="377">X33+AA33</f>
        <v>30000000</v>
      </c>
      <c r="V33" s="37">
        <f>W33+X33</f>
        <v>122831119</v>
      </c>
      <c r="W33" s="30">
        <v>92831119</v>
      </c>
      <c r="X33" s="30">
        <v>30000000</v>
      </c>
      <c r="Y33" s="37">
        <f>Z33+AA33</f>
        <v>0</v>
      </c>
      <c r="Z33" s="30">
        <v>0</v>
      </c>
      <c r="AA33" s="30">
        <v>0</v>
      </c>
      <c r="AB33" s="37">
        <f>AC33+AD33</f>
        <v>6428570</v>
      </c>
      <c r="AC33" s="30">
        <v>6428570</v>
      </c>
      <c r="AD33" s="30">
        <v>0</v>
      </c>
      <c r="AE33" s="30">
        <f t="shared" ref="AE33:AF35" si="378">N33+Q33</f>
        <v>640302689</v>
      </c>
      <c r="AF33" s="30">
        <f t="shared" si="378"/>
        <v>50000000</v>
      </c>
      <c r="AG33" s="30">
        <v>0</v>
      </c>
      <c r="AH33" s="37">
        <f>AI33+AJ33</f>
        <v>0</v>
      </c>
      <c r="AI33" s="30">
        <v>0</v>
      </c>
      <c r="AJ33" s="30">
        <v>0</v>
      </c>
      <c r="AK33" s="37">
        <f>AL33+AM33</f>
        <v>0</v>
      </c>
      <c r="AL33" s="30">
        <f>AO33+AX33</f>
        <v>0</v>
      </c>
      <c r="AM33" s="30">
        <f>AP33+AY33</f>
        <v>0</v>
      </c>
      <c r="AN33" s="37">
        <f>AO33+AP33</f>
        <v>0</v>
      </c>
      <c r="AO33" s="30">
        <f t="shared" ref="AO33:AP35" si="379">AR33+AU33</f>
        <v>0</v>
      </c>
      <c r="AP33" s="30">
        <f t="shared" si="379"/>
        <v>0</v>
      </c>
      <c r="AQ33" s="37">
        <f>AR33+AS33</f>
        <v>0</v>
      </c>
      <c r="AR33" s="30">
        <v>0</v>
      </c>
      <c r="AS33" s="30">
        <v>0</v>
      </c>
      <c r="AT33" s="37">
        <f>AU33+AV33</f>
        <v>0</v>
      </c>
      <c r="AU33" s="30">
        <v>0</v>
      </c>
      <c r="AV33" s="30">
        <v>0</v>
      </c>
      <c r="AW33" s="37">
        <f>AX33+AY33</f>
        <v>0</v>
      </c>
      <c r="AX33" s="30">
        <v>0</v>
      </c>
      <c r="AY33" s="30">
        <v>0</v>
      </c>
      <c r="AZ33" s="30">
        <f t="shared" ref="AZ33:AZ34" si="380">AI33+AL33</f>
        <v>0</v>
      </c>
      <c r="BA33" s="30">
        <f t="shared" ref="BA33:BA34" si="381">AJ33+AM33</f>
        <v>0</v>
      </c>
      <c r="BB33" s="30">
        <v>0</v>
      </c>
      <c r="BC33" s="37">
        <f>BD33+BE33</f>
        <v>0</v>
      </c>
      <c r="BD33" s="30">
        <v>0</v>
      </c>
      <c r="BE33" s="30">
        <v>0</v>
      </c>
      <c r="BF33" s="37">
        <f>BG33+BH33</f>
        <v>0</v>
      </c>
      <c r="BG33" s="30">
        <f>BJ33+BS33</f>
        <v>0</v>
      </c>
      <c r="BH33" s="30">
        <f>BK33+BT33</f>
        <v>0</v>
      </c>
      <c r="BI33" s="37">
        <f>BJ33+BK33</f>
        <v>0</v>
      </c>
      <c r="BJ33" s="30">
        <f>BM33+BP33</f>
        <v>0</v>
      </c>
      <c r="BK33" s="30">
        <f>BN33+BQ33</f>
        <v>0</v>
      </c>
      <c r="BL33" s="37">
        <f>BM33+BN33</f>
        <v>0</v>
      </c>
      <c r="BM33" s="30">
        <v>0</v>
      </c>
      <c r="BN33" s="30">
        <v>0</v>
      </c>
      <c r="BO33" s="37">
        <f>BP33+BQ33</f>
        <v>0</v>
      </c>
      <c r="BP33" s="30">
        <v>0</v>
      </c>
      <c r="BQ33" s="30">
        <v>0</v>
      </c>
      <c r="BR33" s="37">
        <f>BS33+BT33</f>
        <v>0</v>
      </c>
      <c r="BS33" s="30">
        <v>0</v>
      </c>
      <c r="BT33" s="30">
        <v>0</v>
      </c>
      <c r="BU33" s="30">
        <f t="shared" ref="BU33:BV35" si="382">BD33+BG33</f>
        <v>0</v>
      </c>
      <c r="BV33" s="30">
        <f t="shared" si="382"/>
        <v>0</v>
      </c>
      <c r="BW33" s="30">
        <v>0</v>
      </c>
      <c r="BX33" s="37">
        <f>BY33+BZ33</f>
        <v>1210588170</v>
      </c>
      <c r="BY33" s="30">
        <v>1210588170</v>
      </c>
      <c r="BZ33" s="30">
        <v>0</v>
      </c>
      <c r="CA33" s="37">
        <f>CB33+CC33</f>
        <v>217414719</v>
      </c>
      <c r="CB33" s="30">
        <f>CE33+CN33</f>
        <v>217414719</v>
      </c>
      <c r="CC33" s="30">
        <f>CF33+CO33</f>
        <v>0</v>
      </c>
      <c r="CD33" s="37">
        <f>CE33+CF33</f>
        <v>210986149</v>
      </c>
      <c r="CE33" s="30">
        <f>CH33+CK33</f>
        <v>210986149</v>
      </c>
      <c r="CF33" s="30">
        <f>CI33+CL33</f>
        <v>0</v>
      </c>
      <c r="CG33" s="37">
        <f>CH33+CI33</f>
        <v>208633208</v>
      </c>
      <c r="CH33" s="30">
        <v>208633208</v>
      </c>
      <c r="CI33" s="30">
        <v>0</v>
      </c>
      <c r="CJ33" s="37">
        <f>CK33+CL33</f>
        <v>2352941</v>
      </c>
      <c r="CK33" s="30">
        <v>2352941</v>
      </c>
      <c r="CL33" s="30">
        <v>0</v>
      </c>
      <c r="CM33" s="37">
        <f>CN33+CO33</f>
        <v>6428570</v>
      </c>
      <c r="CN33" s="30">
        <v>6428570</v>
      </c>
      <c r="CO33" s="30">
        <v>0</v>
      </c>
      <c r="CP33" s="30">
        <f t="shared" ref="CP33:CQ35" si="383">BY33+CB33</f>
        <v>1428002889</v>
      </c>
      <c r="CQ33" s="30">
        <f t="shared" si="383"/>
        <v>0</v>
      </c>
      <c r="CR33" s="30">
        <v>0</v>
      </c>
      <c r="CT33" s="16">
        <f t="shared" si="37"/>
        <v>0.8449800528637168</v>
      </c>
      <c r="CU33" s="16">
        <f t="shared" si="38"/>
        <v>0.15501994713628323</v>
      </c>
      <c r="CV33" s="16">
        <f t="shared" si="39"/>
        <v>0.14498005489400653</v>
      </c>
      <c r="CW33" s="16">
        <f t="shared" si="40"/>
        <v>0</v>
      </c>
      <c r="CX33" s="16">
        <f t="shared" si="3"/>
        <v>1.0039892242276683E-2</v>
      </c>
      <c r="CY33" s="17">
        <f t="shared" si="4"/>
        <v>1</v>
      </c>
      <c r="CZ33" s="17">
        <f t="shared" si="5"/>
        <v>0.4</v>
      </c>
      <c r="DA33" s="17">
        <f t="shared" si="6"/>
        <v>0.6</v>
      </c>
      <c r="DB33" s="17">
        <f t="shared" si="7"/>
        <v>0.6</v>
      </c>
      <c r="DC33" s="17">
        <f t="shared" si="8"/>
        <v>0</v>
      </c>
      <c r="DD33" s="17">
        <f t="shared" si="9"/>
        <v>0</v>
      </c>
      <c r="DE33" s="17">
        <f t="shared" si="41"/>
        <v>1</v>
      </c>
      <c r="DF33" s="16">
        <f t="shared" si="10"/>
        <v>0</v>
      </c>
      <c r="DG33" s="16">
        <f t="shared" si="11"/>
        <v>0</v>
      </c>
      <c r="DH33" s="16">
        <f t="shared" si="12"/>
        <v>0</v>
      </c>
      <c r="DI33" s="16">
        <f t="shared" si="13"/>
        <v>0</v>
      </c>
      <c r="DJ33" s="16">
        <f t="shared" si="14"/>
        <v>0</v>
      </c>
      <c r="DK33" s="17">
        <f t="shared" si="15"/>
        <v>0</v>
      </c>
      <c r="DL33" s="17">
        <f t="shared" si="16"/>
        <v>0</v>
      </c>
      <c r="DM33" s="17">
        <f t="shared" si="17"/>
        <v>0</v>
      </c>
      <c r="DN33" s="17">
        <f t="shared" si="18"/>
        <v>0</v>
      </c>
      <c r="DO33" s="17">
        <f t="shared" si="19"/>
        <v>0</v>
      </c>
      <c r="DP33" s="17">
        <f t="shared" si="20"/>
        <v>0</v>
      </c>
      <c r="DQ33" s="17">
        <f t="shared" si="42"/>
        <v>0</v>
      </c>
      <c r="DR33" s="16">
        <f t="shared" si="21"/>
        <v>0</v>
      </c>
      <c r="DS33" s="16">
        <f t="shared" si="22"/>
        <v>0</v>
      </c>
      <c r="DT33" s="16">
        <f t="shared" si="23"/>
        <v>0</v>
      </c>
      <c r="DU33" s="16">
        <f t="shared" si="24"/>
        <v>0</v>
      </c>
      <c r="DV33" s="16">
        <f t="shared" si="25"/>
        <v>0</v>
      </c>
      <c r="DW33" s="17">
        <f t="shared" si="26"/>
        <v>0</v>
      </c>
      <c r="DX33" s="17">
        <v>0</v>
      </c>
      <c r="DY33" s="17">
        <v>0</v>
      </c>
      <c r="DZ33" s="17">
        <v>0</v>
      </c>
      <c r="EA33" s="17">
        <v>0</v>
      </c>
      <c r="EB33" s="17">
        <v>0</v>
      </c>
      <c r="EC33" s="17">
        <f t="shared" si="43"/>
        <v>0</v>
      </c>
      <c r="ED33" s="16">
        <f t="shared" si="27"/>
        <v>0.84774910423868199</v>
      </c>
      <c r="EE33" s="16">
        <f t="shared" si="28"/>
        <v>0.15225089576131803</v>
      </c>
      <c r="EF33" s="16">
        <f t="shared" si="29"/>
        <v>0.14610139069543576</v>
      </c>
      <c r="EG33" s="16">
        <f t="shared" si="30"/>
        <v>0</v>
      </c>
      <c r="EH33" s="16">
        <f t="shared" si="31"/>
        <v>4.5017906122737546E-3</v>
      </c>
      <c r="EI33" s="17">
        <f t="shared" si="32"/>
        <v>1</v>
      </c>
      <c r="EJ33" s="17">
        <v>0</v>
      </c>
      <c r="EK33" s="17">
        <v>0</v>
      </c>
      <c r="EL33" s="17">
        <v>0</v>
      </c>
      <c r="EM33" s="17">
        <v>0</v>
      </c>
      <c r="EN33" s="17">
        <v>0</v>
      </c>
      <c r="EO33" s="17">
        <f t="shared" si="44"/>
        <v>0</v>
      </c>
    </row>
    <row r="34" spans="1:145" x14ac:dyDescent="0.35">
      <c r="A34" s="27" t="s">
        <v>13</v>
      </c>
      <c r="B34" s="28" t="s">
        <v>2</v>
      </c>
      <c r="C34" s="28" t="s">
        <v>2</v>
      </c>
      <c r="D34" s="37">
        <f>E34+L34</f>
        <v>243359584</v>
      </c>
      <c r="E34" s="37">
        <f>F34+G34</f>
        <v>243359584</v>
      </c>
      <c r="F34" s="35">
        <f>M34+AH34+BC34+BX34</f>
        <v>200996103</v>
      </c>
      <c r="G34" s="37">
        <f>H34+K34</f>
        <v>42363481</v>
      </c>
      <c r="H34" s="37">
        <f>I34+J34</f>
        <v>42363481</v>
      </c>
      <c r="I34" s="35">
        <f>V34+AQ34+BL34+CG34</f>
        <v>22894713</v>
      </c>
      <c r="J34" s="35">
        <f>Y34+AT34+BO34+CJ34</f>
        <v>19468768</v>
      </c>
      <c r="K34" s="36">
        <f>AB34+AW34+BR34+CM34</f>
        <v>0</v>
      </c>
      <c r="L34" s="30">
        <v>0</v>
      </c>
      <c r="M34" s="37">
        <f>N34+O34</f>
        <v>200996103</v>
      </c>
      <c r="N34" s="30">
        <v>195787621</v>
      </c>
      <c r="O34" s="30">
        <v>5208482</v>
      </c>
      <c r="P34" s="37">
        <f>Q34+R34</f>
        <v>42363481</v>
      </c>
      <c r="Q34" s="30">
        <f t="shared" si="376"/>
        <v>34550758</v>
      </c>
      <c r="R34" s="30">
        <f t="shared" si="376"/>
        <v>7812723</v>
      </c>
      <c r="S34" s="37">
        <f>T34+U34</f>
        <v>42363481</v>
      </c>
      <c r="T34" s="30">
        <f>W34+Z34</f>
        <v>34550758</v>
      </c>
      <c r="U34" s="30">
        <f t="shared" si="377"/>
        <v>7812723</v>
      </c>
      <c r="V34" s="37">
        <f>W34+X34</f>
        <v>22894713</v>
      </c>
      <c r="W34" s="30">
        <v>16123686</v>
      </c>
      <c r="X34" s="30">
        <v>6771027</v>
      </c>
      <c r="Y34" s="37">
        <f>Z34+AA34</f>
        <v>19468768</v>
      </c>
      <c r="Z34" s="30">
        <v>18427072</v>
      </c>
      <c r="AA34" s="30">
        <v>1041696</v>
      </c>
      <c r="AB34" s="37">
        <f>AC34+AD34</f>
        <v>0</v>
      </c>
      <c r="AC34" s="30">
        <v>0</v>
      </c>
      <c r="AD34" s="30">
        <v>0</v>
      </c>
      <c r="AE34" s="30">
        <f t="shared" si="378"/>
        <v>230338379</v>
      </c>
      <c r="AF34" s="30">
        <f t="shared" si="378"/>
        <v>13021205</v>
      </c>
      <c r="AG34" s="30">
        <v>0</v>
      </c>
      <c r="AH34" s="37">
        <f>AI34+AJ34</f>
        <v>0</v>
      </c>
      <c r="AI34" s="30">
        <v>0</v>
      </c>
      <c r="AJ34" s="30">
        <v>0</v>
      </c>
      <c r="AK34" s="37">
        <f>AL34+AM34</f>
        <v>0</v>
      </c>
      <c r="AL34" s="30">
        <f>AO34+AX34</f>
        <v>0</v>
      </c>
      <c r="AM34" s="30">
        <f>AP34+AY34</f>
        <v>0</v>
      </c>
      <c r="AN34" s="37">
        <f>AO34+AP34</f>
        <v>0</v>
      </c>
      <c r="AO34" s="30">
        <f t="shared" si="379"/>
        <v>0</v>
      </c>
      <c r="AP34" s="30">
        <f t="shared" si="379"/>
        <v>0</v>
      </c>
      <c r="AQ34" s="37">
        <f>AR34+AS34</f>
        <v>0</v>
      </c>
      <c r="AR34" s="30">
        <v>0</v>
      </c>
      <c r="AS34" s="30">
        <v>0</v>
      </c>
      <c r="AT34" s="37">
        <f>AU34+AV34</f>
        <v>0</v>
      </c>
      <c r="AU34" s="30">
        <v>0</v>
      </c>
      <c r="AV34" s="30">
        <v>0</v>
      </c>
      <c r="AW34" s="37">
        <f>AX34+AY34</f>
        <v>0</v>
      </c>
      <c r="AX34" s="30">
        <v>0</v>
      </c>
      <c r="AY34" s="30">
        <v>0</v>
      </c>
      <c r="AZ34" s="30">
        <f t="shared" si="380"/>
        <v>0</v>
      </c>
      <c r="BA34" s="30">
        <f t="shared" si="381"/>
        <v>0</v>
      </c>
      <c r="BB34" s="30">
        <v>0</v>
      </c>
      <c r="BC34" s="37">
        <f>BD34+BE34</f>
        <v>0</v>
      </c>
      <c r="BD34" s="30">
        <v>0</v>
      </c>
      <c r="BE34" s="30">
        <v>0</v>
      </c>
      <c r="BF34" s="37">
        <f>BG34+BH34</f>
        <v>0</v>
      </c>
      <c r="BG34" s="30">
        <f>BJ34+BS34</f>
        <v>0</v>
      </c>
      <c r="BH34" s="30">
        <f>BK34+BT34</f>
        <v>0</v>
      </c>
      <c r="BI34" s="37">
        <f>BJ34+BK34</f>
        <v>0</v>
      </c>
      <c r="BJ34" s="30">
        <f>BM34+BP34</f>
        <v>0</v>
      </c>
      <c r="BK34" s="30">
        <f>BN34+BQ34</f>
        <v>0</v>
      </c>
      <c r="BL34" s="37">
        <f>BM34+BN34</f>
        <v>0</v>
      </c>
      <c r="BM34" s="30">
        <v>0</v>
      </c>
      <c r="BN34" s="30">
        <v>0</v>
      </c>
      <c r="BO34" s="37">
        <f>BP34+BQ34</f>
        <v>0</v>
      </c>
      <c r="BP34" s="30">
        <v>0</v>
      </c>
      <c r="BQ34" s="30">
        <v>0</v>
      </c>
      <c r="BR34" s="37">
        <f>BS34+BT34</f>
        <v>0</v>
      </c>
      <c r="BS34" s="30">
        <v>0</v>
      </c>
      <c r="BT34" s="30">
        <v>0</v>
      </c>
      <c r="BU34" s="30">
        <f t="shared" si="382"/>
        <v>0</v>
      </c>
      <c r="BV34" s="30">
        <f t="shared" si="382"/>
        <v>0</v>
      </c>
      <c r="BW34" s="30">
        <v>0</v>
      </c>
      <c r="BX34" s="37">
        <f>BY34+BZ34</f>
        <v>0</v>
      </c>
      <c r="BY34" s="30">
        <v>0</v>
      </c>
      <c r="BZ34" s="30">
        <v>0</v>
      </c>
      <c r="CA34" s="37">
        <f>CB34+CC34</f>
        <v>0</v>
      </c>
      <c r="CB34" s="30">
        <f>CE34+CN34</f>
        <v>0</v>
      </c>
      <c r="CC34" s="30">
        <f>CF34+CO34</f>
        <v>0</v>
      </c>
      <c r="CD34" s="37">
        <f>CE34+CF34</f>
        <v>0</v>
      </c>
      <c r="CE34" s="30">
        <f>CH34+CK34</f>
        <v>0</v>
      </c>
      <c r="CF34" s="30">
        <f>CI34+CL34</f>
        <v>0</v>
      </c>
      <c r="CG34" s="37">
        <f>CH34+CI34</f>
        <v>0</v>
      </c>
      <c r="CH34" s="30">
        <v>0</v>
      </c>
      <c r="CI34" s="30">
        <v>0</v>
      </c>
      <c r="CJ34" s="37">
        <f>CK34+CL34</f>
        <v>0</v>
      </c>
      <c r="CK34" s="30">
        <v>0</v>
      </c>
      <c r="CL34" s="30">
        <v>0</v>
      </c>
      <c r="CM34" s="37">
        <f>CN34+CO34</f>
        <v>0</v>
      </c>
      <c r="CN34" s="30">
        <v>0</v>
      </c>
      <c r="CO34" s="30">
        <v>0</v>
      </c>
      <c r="CP34" s="30">
        <f t="shared" si="383"/>
        <v>0</v>
      </c>
      <c r="CQ34" s="30">
        <f t="shared" si="383"/>
        <v>0</v>
      </c>
      <c r="CR34" s="30">
        <v>0</v>
      </c>
      <c r="CT34" s="16">
        <f t="shared" si="37"/>
        <v>0.84999999500734524</v>
      </c>
      <c r="CU34" s="16">
        <f t="shared" si="38"/>
        <v>0.15000000499265473</v>
      </c>
      <c r="CV34" s="16">
        <f t="shared" si="39"/>
        <v>6.9999997699037378E-2</v>
      </c>
      <c r="CW34" s="16">
        <f t="shared" si="40"/>
        <v>8.0000007293617365E-2</v>
      </c>
      <c r="CX34" s="16">
        <f t="shared" si="3"/>
        <v>0</v>
      </c>
      <c r="CY34" s="17">
        <f t="shared" si="4"/>
        <v>1</v>
      </c>
      <c r="CZ34" s="17">
        <f t="shared" si="5"/>
        <v>0.4</v>
      </c>
      <c r="DA34" s="17">
        <f t="shared" si="6"/>
        <v>0.6</v>
      </c>
      <c r="DB34" s="17">
        <f t="shared" si="7"/>
        <v>0.52000003071912315</v>
      </c>
      <c r="DC34" s="17">
        <f t="shared" si="8"/>
        <v>7.999996928087684E-2</v>
      </c>
      <c r="DD34" s="17">
        <f t="shared" si="9"/>
        <v>0</v>
      </c>
      <c r="DE34" s="17">
        <f t="shared" si="41"/>
        <v>1</v>
      </c>
      <c r="DF34" s="16">
        <f t="shared" si="10"/>
        <v>0</v>
      </c>
      <c r="DG34" s="16">
        <f t="shared" si="11"/>
        <v>0</v>
      </c>
      <c r="DH34" s="16">
        <f t="shared" si="12"/>
        <v>0</v>
      </c>
      <c r="DI34" s="16">
        <f t="shared" si="13"/>
        <v>0</v>
      </c>
      <c r="DJ34" s="16">
        <f t="shared" si="14"/>
        <v>0</v>
      </c>
      <c r="DK34" s="17">
        <f t="shared" si="15"/>
        <v>0</v>
      </c>
      <c r="DL34" s="17">
        <f t="shared" si="16"/>
        <v>0</v>
      </c>
      <c r="DM34" s="17">
        <f t="shared" si="17"/>
        <v>0</v>
      </c>
      <c r="DN34" s="17">
        <f t="shared" si="18"/>
        <v>0</v>
      </c>
      <c r="DO34" s="17">
        <f t="shared" si="19"/>
        <v>0</v>
      </c>
      <c r="DP34" s="17">
        <f t="shared" si="20"/>
        <v>0</v>
      </c>
      <c r="DQ34" s="17">
        <f t="shared" si="42"/>
        <v>0</v>
      </c>
      <c r="DR34" s="16">
        <f t="shared" si="21"/>
        <v>0</v>
      </c>
      <c r="DS34" s="16">
        <f t="shared" si="22"/>
        <v>0</v>
      </c>
      <c r="DT34" s="16">
        <f t="shared" si="23"/>
        <v>0</v>
      </c>
      <c r="DU34" s="16">
        <f t="shared" si="24"/>
        <v>0</v>
      </c>
      <c r="DV34" s="16">
        <f t="shared" si="25"/>
        <v>0</v>
      </c>
      <c r="DW34" s="17">
        <f t="shared" si="26"/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f t="shared" si="43"/>
        <v>0</v>
      </c>
      <c r="ED34" s="16">
        <f t="shared" si="27"/>
        <v>0</v>
      </c>
      <c r="EE34" s="16">
        <f t="shared" si="28"/>
        <v>0</v>
      </c>
      <c r="EF34" s="16">
        <f t="shared" si="29"/>
        <v>0</v>
      </c>
      <c r="EG34" s="16">
        <f t="shared" si="30"/>
        <v>0</v>
      </c>
      <c r="EH34" s="16">
        <f t="shared" si="31"/>
        <v>0</v>
      </c>
      <c r="EI34" s="17">
        <f t="shared" si="32"/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f t="shared" si="44"/>
        <v>0</v>
      </c>
    </row>
    <row r="35" spans="1:145" x14ac:dyDescent="0.35">
      <c r="A35" s="27" t="s">
        <v>13</v>
      </c>
      <c r="B35" s="28" t="s">
        <v>17</v>
      </c>
      <c r="C35" s="28" t="s">
        <v>2</v>
      </c>
      <c r="D35" s="37">
        <f>E35+L35</f>
        <v>35882353</v>
      </c>
      <c r="E35" s="37">
        <f>F35+G35</f>
        <v>35882353</v>
      </c>
      <c r="F35" s="35">
        <f>M35+AH35+BC35+BX35</f>
        <v>30500000</v>
      </c>
      <c r="G35" s="37">
        <f>H35+K35</f>
        <v>5382353</v>
      </c>
      <c r="H35" s="37">
        <f>I35+J35</f>
        <v>5382353</v>
      </c>
      <c r="I35" s="35">
        <f>V35+AQ35+BL35+CG35</f>
        <v>5382353</v>
      </c>
      <c r="J35" s="35">
        <f>Y35+AT35+BO35+CJ35</f>
        <v>0</v>
      </c>
      <c r="K35" s="36">
        <f>AB35+AW35+BR35+CM35</f>
        <v>0</v>
      </c>
      <c r="L35" s="30">
        <v>0</v>
      </c>
      <c r="M35" s="37">
        <f>N35+O35</f>
        <v>30500000</v>
      </c>
      <c r="N35" s="30">
        <v>30500000</v>
      </c>
      <c r="O35" s="30">
        <v>0</v>
      </c>
      <c r="P35" s="37">
        <f>Q35+R35</f>
        <v>5382353</v>
      </c>
      <c r="Q35" s="30">
        <f t="shared" si="376"/>
        <v>5382353</v>
      </c>
      <c r="R35" s="30">
        <f t="shared" si="376"/>
        <v>0</v>
      </c>
      <c r="S35" s="37">
        <f>T35+U35</f>
        <v>5382353</v>
      </c>
      <c r="T35" s="30">
        <f>W35+Z35</f>
        <v>5382353</v>
      </c>
      <c r="U35" s="30">
        <f t="shared" ref="U35" si="384">X35+AA35</f>
        <v>0</v>
      </c>
      <c r="V35" s="37">
        <f>W35+X35</f>
        <v>5382353</v>
      </c>
      <c r="W35" s="30">
        <v>5382353</v>
      </c>
      <c r="X35" s="30">
        <v>0</v>
      </c>
      <c r="Y35" s="37">
        <f>Z35+AA35</f>
        <v>0</v>
      </c>
      <c r="Z35" s="30">
        <v>0</v>
      </c>
      <c r="AA35" s="30">
        <v>0</v>
      </c>
      <c r="AB35" s="37">
        <f>AC35+AD35</f>
        <v>0</v>
      </c>
      <c r="AC35" s="30">
        <v>0</v>
      </c>
      <c r="AD35" s="30">
        <v>0</v>
      </c>
      <c r="AE35" s="30">
        <f t="shared" si="378"/>
        <v>35882353</v>
      </c>
      <c r="AF35" s="30">
        <f t="shared" si="378"/>
        <v>0</v>
      </c>
      <c r="AG35" s="30">
        <v>0</v>
      </c>
      <c r="AH35" s="37">
        <f>AI35+AJ35</f>
        <v>0</v>
      </c>
      <c r="AI35" s="30">
        <v>0</v>
      </c>
      <c r="AJ35" s="30">
        <v>0</v>
      </c>
      <c r="AK35" s="37">
        <f>AL35+AM35</f>
        <v>0</v>
      </c>
      <c r="AL35" s="30">
        <v>0</v>
      </c>
      <c r="AM35" s="30">
        <v>0</v>
      </c>
      <c r="AN35" s="37">
        <f>AO35+AP35</f>
        <v>0</v>
      </c>
      <c r="AO35" s="30">
        <f t="shared" si="379"/>
        <v>0</v>
      </c>
      <c r="AP35" s="30">
        <f t="shared" si="379"/>
        <v>0</v>
      </c>
      <c r="AQ35" s="37">
        <f>AR35+AS35</f>
        <v>0</v>
      </c>
      <c r="AR35" s="30">
        <v>0</v>
      </c>
      <c r="AS35" s="30">
        <v>0</v>
      </c>
      <c r="AT35" s="37">
        <f>AU35+AV35</f>
        <v>0</v>
      </c>
      <c r="AU35" s="30">
        <v>0</v>
      </c>
      <c r="AV35" s="30">
        <v>0</v>
      </c>
      <c r="AW35" s="37">
        <f>AX35+AY35</f>
        <v>0</v>
      </c>
      <c r="AX35" s="30">
        <v>0</v>
      </c>
      <c r="AY35" s="30">
        <v>0</v>
      </c>
      <c r="AZ35" s="30">
        <f t="shared" ref="AZ35" si="385">AI35+AL35</f>
        <v>0</v>
      </c>
      <c r="BA35" s="30">
        <f t="shared" ref="BA35" si="386">AJ35+AM35</f>
        <v>0</v>
      </c>
      <c r="BB35" s="30">
        <v>0</v>
      </c>
      <c r="BC35" s="37">
        <f>BD35+BE35</f>
        <v>0</v>
      </c>
      <c r="BD35" s="30">
        <v>0</v>
      </c>
      <c r="BE35" s="30">
        <v>0</v>
      </c>
      <c r="BF35" s="37">
        <f>BG35+BH35</f>
        <v>0</v>
      </c>
      <c r="BG35" s="30">
        <v>0</v>
      </c>
      <c r="BH35" s="30">
        <v>0</v>
      </c>
      <c r="BI35" s="37">
        <f>BJ35+BK35</f>
        <v>0</v>
      </c>
      <c r="BJ35" s="30">
        <v>0</v>
      </c>
      <c r="BK35" s="30">
        <v>0</v>
      </c>
      <c r="BL35" s="37">
        <f>BM35+BN35</f>
        <v>0</v>
      </c>
      <c r="BM35" s="30">
        <v>0</v>
      </c>
      <c r="BN35" s="30">
        <v>0</v>
      </c>
      <c r="BO35" s="37">
        <f>BP35+BQ35</f>
        <v>0</v>
      </c>
      <c r="BP35" s="30">
        <v>0</v>
      </c>
      <c r="BQ35" s="30">
        <v>0</v>
      </c>
      <c r="BR35" s="37">
        <f>BS35+BT35</f>
        <v>0</v>
      </c>
      <c r="BS35" s="30">
        <v>0</v>
      </c>
      <c r="BT35" s="30">
        <v>0</v>
      </c>
      <c r="BU35" s="30">
        <f t="shared" si="382"/>
        <v>0</v>
      </c>
      <c r="BV35" s="30">
        <f t="shared" si="382"/>
        <v>0</v>
      </c>
      <c r="BW35" s="30">
        <v>0</v>
      </c>
      <c r="BX35" s="37">
        <f>BY35+BZ35</f>
        <v>0</v>
      </c>
      <c r="BY35" s="30">
        <v>0</v>
      </c>
      <c r="BZ35" s="30">
        <v>0</v>
      </c>
      <c r="CA35" s="37">
        <f>CB35+CC35</f>
        <v>0</v>
      </c>
      <c r="CB35" s="30">
        <v>0</v>
      </c>
      <c r="CC35" s="30">
        <v>0</v>
      </c>
      <c r="CD35" s="37">
        <f>CE35+CF35</f>
        <v>0</v>
      </c>
      <c r="CE35" s="30">
        <v>0</v>
      </c>
      <c r="CF35" s="30">
        <v>0</v>
      </c>
      <c r="CG35" s="37">
        <f>CH35+CI35</f>
        <v>0</v>
      </c>
      <c r="CH35" s="30">
        <v>0</v>
      </c>
      <c r="CI35" s="30">
        <v>0</v>
      </c>
      <c r="CJ35" s="37">
        <f>CK35+CL35</f>
        <v>0</v>
      </c>
      <c r="CK35" s="30">
        <v>0</v>
      </c>
      <c r="CL35" s="30">
        <v>0</v>
      </c>
      <c r="CM35" s="37">
        <f>CN35+CO35</f>
        <v>0</v>
      </c>
      <c r="CN35" s="30">
        <v>0</v>
      </c>
      <c r="CO35" s="30">
        <v>0</v>
      </c>
      <c r="CP35" s="30">
        <f t="shared" si="383"/>
        <v>0</v>
      </c>
      <c r="CQ35" s="30">
        <f t="shared" si="383"/>
        <v>0</v>
      </c>
      <c r="CR35" s="30">
        <v>0</v>
      </c>
      <c r="CT35" s="16">
        <f t="shared" ref="CT35" si="387">IFERROR(N35/AE35,0)</f>
        <v>0.84999999860655739</v>
      </c>
      <c r="CU35" s="16">
        <f t="shared" ref="CU35" si="388">IFERROR(Q35/AE35,0)</f>
        <v>0.15000000139344263</v>
      </c>
      <c r="CV35" s="16">
        <f t="shared" ref="CV35" si="389">IFERROR(W35/AE35,0)</f>
        <v>0.15000000139344263</v>
      </c>
      <c r="CW35" s="16">
        <f t="shared" ref="CW35" si="390">IFERROR(Z35/AE35,0)</f>
        <v>0</v>
      </c>
      <c r="CX35" s="16">
        <f t="shared" si="3"/>
        <v>0</v>
      </c>
      <c r="CY35" s="17">
        <f t="shared" si="4"/>
        <v>1</v>
      </c>
      <c r="CZ35" s="17">
        <f t="shared" si="5"/>
        <v>0</v>
      </c>
      <c r="DA35" s="17">
        <f t="shared" si="6"/>
        <v>0</v>
      </c>
      <c r="DB35" s="17">
        <f t="shared" si="7"/>
        <v>0</v>
      </c>
      <c r="DC35" s="17">
        <f t="shared" si="8"/>
        <v>0</v>
      </c>
      <c r="DD35" s="17">
        <f t="shared" si="9"/>
        <v>0</v>
      </c>
      <c r="DE35" s="17">
        <f t="shared" ref="DE35" si="391">CZ35+DA35</f>
        <v>0</v>
      </c>
      <c r="DF35" s="16">
        <f t="shared" si="10"/>
        <v>0</v>
      </c>
      <c r="DG35" s="16">
        <f t="shared" si="11"/>
        <v>0</v>
      </c>
      <c r="DH35" s="16">
        <f t="shared" si="12"/>
        <v>0</v>
      </c>
      <c r="DI35" s="16">
        <f t="shared" si="13"/>
        <v>0</v>
      </c>
      <c r="DJ35" s="16">
        <f t="shared" si="14"/>
        <v>0</v>
      </c>
      <c r="DK35" s="17">
        <f t="shared" si="15"/>
        <v>0</v>
      </c>
      <c r="DL35" s="17">
        <f t="shared" si="16"/>
        <v>0</v>
      </c>
      <c r="DM35" s="17">
        <f t="shared" si="17"/>
        <v>0</v>
      </c>
      <c r="DN35" s="17">
        <f t="shared" si="18"/>
        <v>0</v>
      </c>
      <c r="DO35" s="17">
        <f t="shared" si="19"/>
        <v>0</v>
      </c>
      <c r="DP35" s="17">
        <f t="shared" si="20"/>
        <v>0</v>
      </c>
      <c r="DQ35" s="17">
        <f t="shared" ref="DQ35" si="392">DL35+DM35</f>
        <v>0</v>
      </c>
      <c r="DR35" s="16">
        <f t="shared" si="21"/>
        <v>0</v>
      </c>
      <c r="DS35" s="16">
        <f t="shared" si="22"/>
        <v>0</v>
      </c>
      <c r="DT35" s="16">
        <f t="shared" si="23"/>
        <v>0</v>
      </c>
      <c r="DU35" s="16">
        <f t="shared" si="24"/>
        <v>0</v>
      </c>
      <c r="DV35" s="16">
        <f t="shared" si="25"/>
        <v>0</v>
      </c>
      <c r="DW35" s="17">
        <f t="shared" si="26"/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f t="shared" ref="EC35" si="393">DX35+DY35</f>
        <v>0</v>
      </c>
      <c r="ED35" s="16">
        <f t="shared" si="27"/>
        <v>0</v>
      </c>
      <c r="EE35" s="16">
        <f t="shared" si="28"/>
        <v>0</v>
      </c>
      <c r="EF35" s="16">
        <f t="shared" si="29"/>
        <v>0</v>
      </c>
      <c r="EG35" s="16">
        <f t="shared" si="30"/>
        <v>0</v>
      </c>
      <c r="EH35" s="16">
        <f t="shared" si="31"/>
        <v>0</v>
      </c>
      <c r="EI35" s="17">
        <f t="shared" si="32"/>
        <v>0</v>
      </c>
      <c r="EJ35" s="17">
        <v>0</v>
      </c>
      <c r="EK35" s="17">
        <v>0</v>
      </c>
      <c r="EL35" s="17">
        <v>0</v>
      </c>
      <c r="EM35" s="17">
        <v>0</v>
      </c>
      <c r="EN35" s="17">
        <v>0</v>
      </c>
      <c r="EO35" s="17">
        <f t="shared" ref="EO35" si="394">EJ35+EK35</f>
        <v>0</v>
      </c>
    </row>
    <row r="36" spans="1:145" ht="26" x14ac:dyDescent="0.35">
      <c r="A36" s="21" t="s">
        <v>63</v>
      </c>
      <c r="B36" s="22" t="s">
        <v>164</v>
      </c>
      <c r="C36" s="22"/>
      <c r="D36" s="23">
        <f>D37+D39+D43+D46+D49+D54+D56+D58</f>
        <v>3926430951</v>
      </c>
      <c r="E36" s="23">
        <f t="shared" ref="E36:J36" si="395">E37+E39+E43+E46+E49+E54+E56+E58</f>
        <v>3926430951</v>
      </c>
      <c r="F36" s="23">
        <f t="shared" si="395"/>
        <v>3251604336</v>
      </c>
      <c r="G36" s="23">
        <f t="shared" si="395"/>
        <v>674826615</v>
      </c>
      <c r="H36" s="23">
        <f t="shared" si="395"/>
        <v>674826615</v>
      </c>
      <c r="I36" s="23">
        <f t="shared" si="395"/>
        <v>597471071</v>
      </c>
      <c r="J36" s="23">
        <f t="shared" si="395"/>
        <v>77355544</v>
      </c>
      <c r="K36" s="23">
        <f t="shared" ref="K36" si="396">K37+K39+K43+K46+K49+K54+K56+K58</f>
        <v>0</v>
      </c>
      <c r="L36" s="23">
        <f t="shared" ref="L36" si="397">L37+L39+L43+L46+L49+L54+L56+L58</f>
        <v>0</v>
      </c>
      <c r="M36" s="23">
        <f t="shared" ref="M36" si="398">M37+M39+M43+M46+M49+M54+M56+M58</f>
        <v>979850000</v>
      </c>
      <c r="N36" s="23">
        <f t="shared" ref="N36" si="399">N37+N39+N43+N46+N49+N54+N56+N58</f>
        <v>941210789</v>
      </c>
      <c r="O36" s="23">
        <f t="shared" ref="O36" si="400">O37+O39+O43+O46+O49+O54+O56+O58</f>
        <v>38639211</v>
      </c>
      <c r="P36" s="23">
        <f t="shared" ref="P36" si="401">P37+P39+P43+P46+P49+P54+P56+P58</f>
        <v>224054842</v>
      </c>
      <c r="Q36" s="23">
        <f t="shared" ref="Q36" si="402">Q37+Q39+Q43+Q46+Q49+Q54+Q56+Q58</f>
        <v>166096025</v>
      </c>
      <c r="R36" s="23">
        <f t="shared" ref="R36" si="403">R37+R39+R43+R46+R49+R54+R56+R58</f>
        <v>57958817</v>
      </c>
      <c r="S36" s="23">
        <f t="shared" ref="S36" si="404">S37+S39+S43+S46+S49+S54+S56+S58</f>
        <v>224054842</v>
      </c>
      <c r="T36" s="23">
        <f t="shared" ref="T36" si="405">T37+T39+T43+T46+T49+T54+T56+T58</f>
        <v>166096025</v>
      </c>
      <c r="U36" s="23">
        <f t="shared" ref="U36" si="406">U37+U39+U43+U46+U49+U54+U56+U58</f>
        <v>57958817</v>
      </c>
      <c r="V36" s="23">
        <f t="shared" ref="V36" si="407">V37+V39+V43+V46+V49+V54+V56+V58</f>
        <v>170125983</v>
      </c>
      <c r="W36" s="23">
        <f t="shared" ref="W36" si="408">W37+W39+W43+W46+W49+W54+W56+W58</f>
        <v>118812006</v>
      </c>
      <c r="X36" s="23">
        <f t="shared" ref="X36" si="409">X37+X39+X43+X46+X49+X54+X56+X58</f>
        <v>51313977</v>
      </c>
      <c r="Y36" s="23">
        <f t="shared" ref="Y36" si="410">Y37+Y39+Y43+Y46+Y49+Y54+Y56+Y58</f>
        <v>53928859</v>
      </c>
      <c r="Z36" s="23">
        <f t="shared" ref="Z36" si="411">Z37+Z39+Z43+Z46+Z49+Z54+Z56+Z58</f>
        <v>47284019</v>
      </c>
      <c r="AA36" s="23">
        <f t="shared" ref="AA36" si="412">AA37+AA39+AA43+AA46+AA49+AA54+AA56+AA58</f>
        <v>6644840</v>
      </c>
      <c r="AB36" s="23">
        <f t="shared" ref="AB36" si="413">AB37+AB39+AB43+AB46+AB49+AB54+AB56+AB58</f>
        <v>0</v>
      </c>
      <c r="AC36" s="23">
        <f t="shared" ref="AC36" si="414">AC37+AC39+AC43+AC46+AC49+AC54+AC56+AC58</f>
        <v>0</v>
      </c>
      <c r="AD36" s="23">
        <f t="shared" ref="AD36" si="415">AD37+AD39+AD43+AD46+AD49+AD54+AD56+AD58</f>
        <v>0</v>
      </c>
      <c r="AE36" s="23">
        <f t="shared" ref="AE36" si="416">AE37+AE39+AE43+AE46+AE49+AE54+AE56+AE58</f>
        <v>1107306814</v>
      </c>
      <c r="AF36" s="23">
        <f t="shared" ref="AF36" si="417">AF37+AF39+AF43+AF46+AF49+AF54+AF56+AF58</f>
        <v>96598028</v>
      </c>
      <c r="AG36" s="23">
        <f t="shared" ref="AG36" si="418">AG37+AG39+AG43+AG46+AG49+AG54+AG56+AG58</f>
        <v>0</v>
      </c>
      <c r="AH36" s="23">
        <f t="shared" ref="AH36" si="419">AH37+AH39+AH43+AH46+AH49+AH54+AH56+AH58</f>
        <v>2271754336</v>
      </c>
      <c r="AI36" s="23">
        <f t="shared" ref="AI36" si="420">AI37+AI39+AI43+AI46+AI49+AI54+AI56+AI58</f>
        <v>2221754336</v>
      </c>
      <c r="AJ36" s="23">
        <f t="shared" ref="AJ36" si="421">AJ37+AJ39+AJ43+AJ46+AJ49+AJ54+AJ56+AJ58</f>
        <v>50000000</v>
      </c>
      <c r="AK36" s="23">
        <f t="shared" ref="AK36" si="422">AK37+AK39+AK43+AK46+AK49+AK54+AK56+AK58</f>
        <v>450771773</v>
      </c>
      <c r="AL36" s="23">
        <f t="shared" ref="AL36" si="423">AL37+AL39+AL43+AL46+AL49+AL54+AL56+AL58</f>
        <v>379498746</v>
      </c>
      <c r="AM36" s="23">
        <f t="shared" ref="AM36" si="424">AM37+AM39+AM43+AM46+AM49+AM54+AM56+AM58</f>
        <v>71273027</v>
      </c>
      <c r="AN36" s="23">
        <f t="shared" ref="AN36" si="425">AN37+AN39+AN43+AN46+AN49+AN54+AN56+AN58</f>
        <v>450771773</v>
      </c>
      <c r="AO36" s="23">
        <f t="shared" ref="AO36" si="426">AO37+AO39+AO43+AO46+AO49+AO54+AO56+AO58</f>
        <v>379498746</v>
      </c>
      <c r="AP36" s="23">
        <f t="shared" ref="AP36" si="427">AP37+AP39+AP43+AP46+AP49+AP54+AP56+AP58</f>
        <v>71273027</v>
      </c>
      <c r="AQ36" s="23">
        <f t="shared" ref="AQ36" si="428">AQ37+AQ39+AQ43+AQ46+AQ49+AQ54+AQ56+AQ58</f>
        <v>427345088</v>
      </c>
      <c r="AR36" s="23">
        <f t="shared" ref="AR36" si="429">AR37+AR39+AR43+AR46+AR49+AR54+AR56+AR58</f>
        <v>358441395</v>
      </c>
      <c r="AS36" s="23">
        <f t="shared" ref="AS36" si="430">AS37+AS39+AS43+AS46+AS49+AS54+AS56+AS58</f>
        <v>68903693</v>
      </c>
      <c r="AT36" s="23">
        <f t="shared" ref="AT36" si="431">AT37+AT39+AT43+AT46+AT49+AT54+AT56+AT58</f>
        <v>23426685</v>
      </c>
      <c r="AU36" s="23">
        <f t="shared" ref="AU36" si="432">AU37+AU39+AU43+AU46+AU49+AU54+AU56+AU58</f>
        <v>21057351</v>
      </c>
      <c r="AV36" s="23">
        <f t="shared" ref="AV36" si="433">AV37+AV39+AV43+AV46+AV49+AV54+AV56+AV58</f>
        <v>2369334</v>
      </c>
      <c r="AW36" s="23">
        <f t="shared" ref="AW36" si="434">AW37+AW39+AW43+AW46+AW49+AW54+AW56+AW58</f>
        <v>0</v>
      </c>
      <c r="AX36" s="23">
        <f t="shared" ref="AX36" si="435">AX37+AX39+AX43+AX46+AX49+AX54+AX56+AX58</f>
        <v>0</v>
      </c>
      <c r="AY36" s="23">
        <f t="shared" ref="AY36" si="436">AY37+AY39+AY43+AY46+AY49+AY54+AY56+AY58</f>
        <v>0</v>
      </c>
      <c r="AZ36" s="23">
        <f t="shared" ref="AZ36" si="437">AZ37+AZ39+AZ43+AZ46+AZ49+AZ54+AZ56+AZ58</f>
        <v>2601253082</v>
      </c>
      <c r="BA36" s="23">
        <f t="shared" ref="BA36" si="438">BA37+BA39+BA43+BA46+BA49+BA54+BA56+BA58</f>
        <v>121273027</v>
      </c>
      <c r="BB36" s="23">
        <f t="shared" ref="BB36" si="439">BB37+BB39+BB43+BB46+BB49+BB54+BB56+BB58</f>
        <v>0</v>
      </c>
      <c r="BC36" s="23">
        <f t="shared" ref="BC36" si="440">BC37+BC39+BC43+BC46+BC49+BC54+BC56+BC58</f>
        <v>0</v>
      </c>
      <c r="BD36" s="23">
        <f t="shared" ref="BD36" si="441">BD37+BD39+BD43+BD46+BD49+BD54+BD56+BD58</f>
        <v>0</v>
      </c>
      <c r="BE36" s="23">
        <f t="shared" ref="BE36" si="442">BE37+BE39+BE43+BE46+BE49+BE54+BE56+BE58</f>
        <v>0</v>
      </c>
      <c r="BF36" s="23">
        <f t="shared" ref="BF36" si="443">BF37+BF39+BF43+BF46+BF49+BF54+BF56+BF58</f>
        <v>0</v>
      </c>
      <c r="BG36" s="23">
        <f t="shared" ref="BG36" si="444">BG37+BG39+BG43+BG46+BG49+BG54+BG56+BG58</f>
        <v>0</v>
      </c>
      <c r="BH36" s="23">
        <f t="shared" ref="BH36" si="445">BH37+BH39+BH43+BH46+BH49+BH54+BH56+BH58</f>
        <v>0</v>
      </c>
      <c r="BI36" s="23">
        <f t="shared" ref="BI36" si="446">BI37+BI39+BI43+BI46+BI49+BI54+BI56+BI58</f>
        <v>0</v>
      </c>
      <c r="BJ36" s="23">
        <f t="shared" ref="BJ36" si="447">BJ37+BJ39+BJ43+BJ46+BJ49+BJ54+BJ56+BJ58</f>
        <v>0</v>
      </c>
      <c r="BK36" s="23">
        <f t="shared" ref="BK36" si="448">BK37+BK39+BK43+BK46+BK49+BK54+BK56+BK58</f>
        <v>0</v>
      </c>
      <c r="BL36" s="23">
        <f t="shared" ref="BL36" si="449">BL37+BL39+BL43+BL46+BL49+BL54+BL56+BL58</f>
        <v>0</v>
      </c>
      <c r="BM36" s="23">
        <f t="shared" ref="BM36" si="450">BM37+BM39+BM43+BM46+BM49+BM54+BM56+BM58</f>
        <v>0</v>
      </c>
      <c r="BN36" s="23">
        <f t="shared" ref="BN36" si="451">BN37+BN39+BN43+BN46+BN49+BN54+BN56+BN58</f>
        <v>0</v>
      </c>
      <c r="BO36" s="23">
        <f t="shared" ref="BO36" si="452">BO37+BO39+BO43+BO46+BO49+BO54+BO56+BO58</f>
        <v>0</v>
      </c>
      <c r="BP36" s="23">
        <f t="shared" ref="BP36" si="453">BP37+BP39+BP43+BP46+BP49+BP54+BP56+BP58</f>
        <v>0</v>
      </c>
      <c r="BQ36" s="23">
        <f t="shared" ref="BQ36" si="454">BQ37+BQ39+BQ43+BQ46+BQ49+BQ54+BQ56+BQ58</f>
        <v>0</v>
      </c>
      <c r="BR36" s="23">
        <f t="shared" ref="BR36" si="455">BR37+BR39+BR43+BR46+BR49+BR54+BR56+BR58</f>
        <v>0</v>
      </c>
      <c r="BS36" s="23">
        <f t="shared" ref="BS36" si="456">BS37+BS39+BS43+BS46+BS49+BS54+BS56+BS58</f>
        <v>0</v>
      </c>
      <c r="BT36" s="23">
        <f t="shared" ref="BT36" si="457">BT37+BT39+BT43+BT46+BT49+BT54+BT56+BT58</f>
        <v>0</v>
      </c>
      <c r="BU36" s="23">
        <f t="shared" ref="BU36" si="458">BU37+BU39+BU43+BU46+BU49+BU54+BU56+BU58</f>
        <v>0</v>
      </c>
      <c r="BV36" s="23">
        <f t="shared" ref="BV36" si="459">BV37+BV39+BV43+BV46+BV49+BV54+BV56+BV58</f>
        <v>0</v>
      </c>
      <c r="BW36" s="23">
        <f t="shared" ref="BW36" si="460">BW37+BW39+BW43+BW46+BW49+BW54+BW56+BW58</f>
        <v>0</v>
      </c>
      <c r="BX36" s="23">
        <f t="shared" ref="BX36" si="461">BX37+BX39+BX43+BX46+BX49+BX54+BX56+BX58</f>
        <v>0</v>
      </c>
      <c r="BY36" s="23">
        <f t="shared" ref="BY36" si="462">BY37+BY39+BY43+BY46+BY49+BY54+BY56+BY58</f>
        <v>0</v>
      </c>
      <c r="BZ36" s="23">
        <f t="shared" ref="BZ36" si="463">BZ37+BZ39+BZ43+BZ46+BZ49+BZ54+BZ56+BZ58</f>
        <v>0</v>
      </c>
      <c r="CA36" s="23">
        <f t="shared" ref="CA36" si="464">CA37+CA39+CA43+CA46+CA49+CA54+CA56+CA58</f>
        <v>0</v>
      </c>
      <c r="CB36" s="23">
        <f t="shared" ref="CB36" si="465">CB37+CB39+CB43+CB46+CB49+CB54+CB56+CB58</f>
        <v>0</v>
      </c>
      <c r="CC36" s="23">
        <f t="shared" ref="CC36" si="466">CC37+CC39+CC43+CC46+CC49+CC54+CC56+CC58</f>
        <v>0</v>
      </c>
      <c r="CD36" s="23">
        <f t="shared" ref="CD36" si="467">CD37+CD39+CD43+CD46+CD49+CD54+CD56+CD58</f>
        <v>0</v>
      </c>
      <c r="CE36" s="23">
        <f t="shared" ref="CE36" si="468">CE37+CE39+CE43+CE46+CE49+CE54+CE56+CE58</f>
        <v>0</v>
      </c>
      <c r="CF36" s="23">
        <f t="shared" ref="CF36" si="469">CF37+CF39+CF43+CF46+CF49+CF54+CF56+CF58</f>
        <v>0</v>
      </c>
      <c r="CG36" s="23">
        <f t="shared" ref="CG36" si="470">CG37+CG39+CG43+CG46+CG49+CG54+CG56+CG58</f>
        <v>0</v>
      </c>
      <c r="CH36" s="23">
        <f t="shared" ref="CH36" si="471">CH37+CH39+CH43+CH46+CH49+CH54+CH56+CH58</f>
        <v>0</v>
      </c>
      <c r="CI36" s="23">
        <f t="shared" ref="CI36" si="472">CI37+CI39+CI43+CI46+CI49+CI54+CI56+CI58</f>
        <v>0</v>
      </c>
      <c r="CJ36" s="23">
        <f t="shared" ref="CJ36" si="473">CJ37+CJ39+CJ43+CJ46+CJ49+CJ54+CJ56+CJ58</f>
        <v>0</v>
      </c>
      <c r="CK36" s="23">
        <f t="shared" ref="CK36" si="474">CK37+CK39+CK43+CK46+CK49+CK54+CK56+CK58</f>
        <v>0</v>
      </c>
      <c r="CL36" s="23">
        <f t="shared" ref="CL36" si="475">CL37+CL39+CL43+CL46+CL49+CL54+CL56+CL58</f>
        <v>0</v>
      </c>
      <c r="CM36" s="23">
        <f t="shared" ref="CM36" si="476">CM37+CM39+CM43+CM46+CM49+CM54+CM56+CM58</f>
        <v>0</v>
      </c>
      <c r="CN36" s="23">
        <f t="shared" ref="CN36" si="477">CN37+CN39+CN43+CN46+CN49+CN54+CN56+CN58</f>
        <v>0</v>
      </c>
      <c r="CO36" s="23">
        <f t="shared" ref="CO36" si="478">CO37+CO39+CO43+CO46+CO49+CO54+CO56+CO58</f>
        <v>0</v>
      </c>
      <c r="CP36" s="23">
        <f t="shared" ref="CP36" si="479">CP37+CP39+CP43+CP46+CP49+CP54+CP56+CP58</f>
        <v>0</v>
      </c>
      <c r="CQ36" s="23">
        <f t="shared" ref="CQ36" si="480">CQ37+CQ39+CQ43+CQ46+CQ49+CQ54+CQ56+CQ58</f>
        <v>0</v>
      </c>
      <c r="CR36" s="23">
        <f t="shared" ref="CR36" si="481">CR37+CR39+CR43+CR46+CR49+CR54+CR56+CR58</f>
        <v>0</v>
      </c>
      <c r="CT36" s="9">
        <f t="shared" si="37"/>
        <v>0.84999999738103305</v>
      </c>
      <c r="CU36" s="9">
        <f t="shared" si="38"/>
        <v>0.15000000261896698</v>
      </c>
      <c r="CV36" s="9">
        <f t="shared" si="39"/>
        <v>0.10729818014106432</v>
      </c>
      <c r="CW36" s="9">
        <f t="shared" si="40"/>
        <v>4.2701822477902676E-2</v>
      </c>
      <c r="CX36" s="9">
        <f t="shared" si="3"/>
        <v>0</v>
      </c>
      <c r="CY36" s="9">
        <f t="shared" si="4"/>
        <v>1</v>
      </c>
      <c r="CZ36" s="9">
        <f t="shared" si="5"/>
        <v>0.39999999792956437</v>
      </c>
      <c r="DA36" s="9">
        <f t="shared" si="6"/>
        <v>0.60000000207043569</v>
      </c>
      <c r="DB36" s="9">
        <f t="shared" si="7"/>
        <v>0.53121143425412365</v>
      </c>
      <c r="DC36" s="9">
        <f t="shared" si="8"/>
        <v>6.8788567816311944E-2</v>
      </c>
      <c r="DD36" s="9">
        <f t="shared" si="9"/>
        <v>0</v>
      </c>
      <c r="DE36" s="9">
        <f t="shared" si="41"/>
        <v>1</v>
      </c>
      <c r="DF36" s="9">
        <f t="shared" si="10"/>
        <v>0.85410925656329506</v>
      </c>
      <c r="DG36" s="9">
        <f t="shared" si="11"/>
        <v>0.14589074343670494</v>
      </c>
      <c r="DH36" s="9">
        <f t="shared" si="12"/>
        <v>0.13779566374387864</v>
      </c>
      <c r="DI36" s="9">
        <f t="shared" si="13"/>
        <v>8.0950796928262892E-3</v>
      </c>
      <c r="DJ36" s="9">
        <f t="shared" si="14"/>
        <v>0</v>
      </c>
      <c r="DK36" s="9">
        <f t="shared" si="15"/>
        <v>1</v>
      </c>
      <c r="DL36" s="9">
        <f t="shared" si="16"/>
        <v>0.4122928340858516</v>
      </c>
      <c r="DM36" s="9">
        <f t="shared" si="17"/>
        <v>0.5877071659141484</v>
      </c>
      <c r="DN36" s="9">
        <f t="shared" si="18"/>
        <v>0.56816997731902907</v>
      </c>
      <c r="DO36" s="9">
        <f t="shared" si="19"/>
        <v>1.9537188595119343E-2</v>
      </c>
      <c r="DP36" s="9">
        <f t="shared" si="20"/>
        <v>0</v>
      </c>
      <c r="DQ36" s="9">
        <f t="shared" si="42"/>
        <v>1</v>
      </c>
      <c r="DR36" s="9">
        <f t="shared" si="21"/>
        <v>0</v>
      </c>
      <c r="DS36" s="9">
        <f t="shared" si="22"/>
        <v>0</v>
      </c>
      <c r="DT36" s="9">
        <f t="shared" si="23"/>
        <v>0</v>
      </c>
      <c r="DU36" s="9">
        <f t="shared" si="24"/>
        <v>0</v>
      </c>
      <c r="DV36" s="9">
        <f t="shared" si="25"/>
        <v>0</v>
      </c>
      <c r="DW36" s="9">
        <f t="shared" si="26"/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f t="shared" si="43"/>
        <v>0</v>
      </c>
      <c r="ED36" s="9">
        <f t="shared" si="27"/>
        <v>0</v>
      </c>
      <c r="EE36" s="9">
        <f t="shared" si="28"/>
        <v>0</v>
      </c>
      <c r="EF36" s="9">
        <f t="shared" si="29"/>
        <v>0</v>
      </c>
      <c r="EG36" s="9">
        <f t="shared" si="30"/>
        <v>0</v>
      </c>
      <c r="EH36" s="9">
        <f t="shared" si="31"/>
        <v>0</v>
      </c>
      <c r="EI36" s="9">
        <f t="shared" si="32"/>
        <v>0</v>
      </c>
      <c r="EJ36" s="9">
        <v>0</v>
      </c>
      <c r="EK36" s="9">
        <v>0</v>
      </c>
      <c r="EL36" s="9">
        <v>0</v>
      </c>
      <c r="EM36" s="9">
        <v>0</v>
      </c>
      <c r="EN36" s="9">
        <v>0</v>
      </c>
      <c r="EO36" s="9">
        <f t="shared" si="44"/>
        <v>0</v>
      </c>
    </row>
    <row r="37" spans="1:145" x14ac:dyDescent="0.35">
      <c r="A37" s="24" t="s">
        <v>14</v>
      </c>
      <c r="B37" s="25" t="s">
        <v>165</v>
      </c>
      <c r="C37" s="25"/>
      <c r="D37" s="26">
        <f>D38</f>
        <v>712508390</v>
      </c>
      <c r="E37" s="26">
        <f t="shared" ref="E37:J37" si="482">E38</f>
        <v>712508390</v>
      </c>
      <c r="F37" s="26">
        <f t="shared" si="482"/>
        <v>589497494</v>
      </c>
      <c r="G37" s="26">
        <f t="shared" si="482"/>
        <v>123010896</v>
      </c>
      <c r="H37" s="26">
        <f t="shared" si="482"/>
        <v>123010896</v>
      </c>
      <c r="I37" s="26">
        <f t="shared" si="482"/>
        <v>120205660</v>
      </c>
      <c r="J37" s="26">
        <f t="shared" si="482"/>
        <v>2805236</v>
      </c>
      <c r="K37" s="26">
        <f t="shared" ref="K37" si="483">K38</f>
        <v>0</v>
      </c>
      <c r="L37" s="26">
        <f t="shared" ref="L37" si="484">L38</f>
        <v>0</v>
      </c>
      <c r="M37" s="26">
        <f t="shared" ref="M37" si="485">M38</f>
        <v>58206450</v>
      </c>
      <c r="N37" s="26">
        <f t="shared" ref="N37" si="486">N38</f>
        <v>56143552</v>
      </c>
      <c r="O37" s="26">
        <f t="shared" ref="O37" si="487">O38</f>
        <v>2062898</v>
      </c>
      <c r="P37" s="26">
        <f t="shared" ref="P37" si="488">P38</f>
        <v>13002033</v>
      </c>
      <c r="Q37" s="26">
        <f t="shared" ref="Q37" si="489">Q38</f>
        <v>9907686</v>
      </c>
      <c r="R37" s="26">
        <f t="shared" ref="R37" si="490">R38</f>
        <v>3094347</v>
      </c>
      <c r="S37" s="26">
        <f t="shared" ref="S37" si="491">S38</f>
        <v>13002033</v>
      </c>
      <c r="T37" s="26">
        <f t="shared" ref="T37" si="492">T38</f>
        <v>9907686</v>
      </c>
      <c r="U37" s="26">
        <f t="shared" ref="U37" si="493">U38</f>
        <v>3094347</v>
      </c>
      <c r="V37" s="26">
        <f t="shared" ref="V37" si="494">V38</f>
        <v>10196797</v>
      </c>
      <c r="W37" s="26">
        <f t="shared" ref="W37" si="495">W38</f>
        <v>7447450</v>
      </c>
      <c r="X37" s="26">
        <f t="shared" ref="X37" si="496">X38</f>
        <v>2749347</v>
      </c>
      <c r="Y37" s="26">
        <f t="shared" ref="Y37" si="497">Y38</f>
        <v>2805236</v>
      </c>
      <c r="Z37" s="26">
        <f t="shared" ref="Z37" si="498">Z38</f>
        <v>2460236</v>
      </c>
      <c r="AA37" s="26">
        <f t="shared" ref="AA37" si="499">AA38</f>
        <v>345000</v>
      </c>
      <c r="AB37" s="26">
        <f t="shared" ref="AB37" si="500">AB38</f>
        <v>0</v>
      </c>
      <c r="AC37" s="26">
        <f t="shared" ref="AC37" si="501">AC38</f>
        <v>0</v>
      </c>
      <c r="AD37" s="26">
        <f t="shared" ref="AD37" si="502">AD38</f>
        <v>0</v>
      </c>
      <c r="AE37" s="26">
        <f t="shared" ref="AE37" si="503">AE38</f>
        <v>66051238</v>
      </c>
      <c r="AF37" s="26">
        <f t="shared" ref="AF37" si="504">AF38</f>
        <v>5157245</v>
      </c>
      <c r="AG37" s="26">
        <f t="shared" ref="AG37" si="505">AG38</f>
        <v>0</v>
      </c>
      <c r="AH37" s="26">
        <f t="shared" ref="AH37" si="506">AH38</f>
        <v>531291044</v>
      </c>
      <c r="AI37" s="26">
        <f t="shared" ref="AI37" si="507">AI38</f>
        <v>519012044</v>
      </c>
      <c r="AJ37" s="26">
        <f t="shared" ref="AJ37" si="508">AJ38</f>
        <v>12279000</v>
      </c>
      <c r="AK37" s="26">
        <f t="shared" ref="AK37" si="509">AK38</f>
        <v>110008863</v>
      </c>
      <c r="AL37" s="26">
        <f t="shared" ref="AL37" si="510">AL38</f>
        <v>91590363</v>
      </c>
      <c r="AM37" s="26">
        <f t="shared" ref="AM37" si="511">AM38</f>
        <v>18418500</v>
      </c>
      <c r="AN37" s="26">
        <f t="shared" ref="AN37" si="512">AN38</f>
        <v>110008863</v>
      </c>
      <c r="AO37" s="26">
        <f t="shared" ref="AO37" si="513">AO38</f>
        <v>91590363</v>
      </c>
      <c r="AP37" s="26">
        <f t="shared" ref="AP37" si="514">AP38</f>
        <v>18418500</v>
      </c>
      <c r="AQ37" s="26">
        <f t="shared" ref="AQ37" si="515">AQ38</f>
        <v>110008863</v>
      </c>
      <c r="AR37" s="26">
        <f t="shared" ref="AR37" si="516">AR38</f>
        <v>91590363</v>
      </c>
      <c r="AS37" s="26">
        <f t="shared" ref="AS37" si="517">AS38</f>
        <v>18418500</v>
      </c>
      <c r="AT37" s="26">
        <f t="shared" ref="AT37" si="518">AT38</f>
        <v>0</v>
      </c>
      <c r="AU37" s="26">
        <f t="shared" ref="AU37" si="519">AU38</f>
        <v>0</v>
      </c>
      <c r="AV37" s="26">
        <f t="shared" ref="AV37" si="520">AV38</f>
        <v>0</v>
      </c>
      <c r="AW37" s="26">
        <f t="shared" ref="AW37" si="521">AW38</f>
        <v>0</v>
      </c>
      <c r="AX37" s="26">
        <f t="shared" ref="AX37" si="522">AX38</f>
        <v>0</v>
      </c>
      <c r="AY37" s="26">
        <f t="shared" ref="AY37" si="523">AY38</f>
        <v>0</v>
      </c>
      <c r="AZ37" s="26">
        <f t="shared" ref="AZ37" si="524">AZ38</f>
        <v>610602407</v>
      </c>
      <c r="BA37" s="26">
        <f t="shared" ref="BA37" si="525">BA38</f>
        <v>30697500</v>
      </c>
      <c r="BB37" s="26">
        <f t="shared" ref="BB37" si="526">BB38</f>
        <v>0</v>
      </c>
      <c r="BC37" s="26">
        <f t="shared" ref="BC37" si="527">BC38</f>
        <v>0</v>
      </c>
      <c r="BD37" s="26">
        <f t="shared" ref="BD37" si="528">BD38</f>
        <v>0</v>
      </c>
      <c r="BE37" s="26">
        <f t="shared" ref="BE37" si="529">BE38</f>
        <v>0</v>
      </c>
      <c r="BF37" s="26">
        <f t="shared" ref="BF37" si="530">BF38</f>
        <v>0</v>
      </c>
      <c r="BG37" s="26">
        <f t="shared" ref="BG37" si="531">BG38</f>
        <v>0</v>
      </c>
      <c r="BH37" s="26">
        <f t="shared" ref="BH37" si="532">BH38</f>
        <v>0</v>
      </c>
      <c r="BI37" s="26">
        <f t="shared" ref="BI37" si="533">BI38</f>
        <v>0</v>
      </c>
      <c r="BJ37" s="26">
        <f t="shared" ref="BJ37" si="534">BJ38</f>
        <v>0</v>
      </c>
      <c r="BK37" s="26">
        <f t="shared" ref="BK37" si="535">BK38</f>
        <v>0</v>
      </c>
      <c r="BL37" s="26">
        <f t="shared" ref="BL37" si="536">BL38</f>
        <v>0</v>
      </c>
      <c r="BM37" s="26">
        <f t="shared" ref="BM37" si="537">BM38</f>
        <v>0</v>
      </c>
      <c r="BN37" s="26">
        <f t="shared" ref="BN37" si="538">BN38</f>
        <v>0</v>
      </c>
      <c r="BO37" s="26">
        <f t="shared" ref="BO37" si="539">BO38</f>
        <v>0</v>
      </c>
      <c r="BP37" s="26">
        <f t="shared" ref="BP37" si="540">BP38</f>
        <v>0</v>
      </c>
      <c r="BQ37" s="26">
        <f t="shared" ref="BQ37" si="541">BQ38</f>
        <v>0</v>
      </c>
      <c r="BR37" s="26">
        <f t="shared" ref="BR37" si="542">BR38</f>
        <v>0</v>
      </c>
      <c r="BS37" s="26">
        <f t="shared" ref="BS37" si="543">BS38</f>
        <v>0</v>
      </c>
      <c r="BT37" s="26">
        <f t="shared" ref="BT37" si="544">BT38</f>
        <v>0</v>
      </c>
      <c r="BU37" s="26">
        <f t="shared" ref="BU37" si="545">BU38</f>
        <v>0</v>
      </c>
      <c r="BV37" s="26">
        <f t="shared" ref="BV37" si="546">BV38</f>
        <v>0</v>
      </c>
      <c r="BW37" s="26">
        <f t="shared" ref="BW37" si="547">BW38</f>
        <v>0</v>
      </c>
      <c r="BX37" s="26">
        <f t="shared" ref="BX37" si="548">BX38</f>
        <v>0</v>
      </c>
      <c r="BY37" s="26">
        <f t="shared" ref="BY37" si="549">BY38</f>
        <v>0</v>
      </c>
      <c r="BZ37" s="26">
        <f t="shared" ref="BZ37" si="550">BZ38</f>
        <v>0</v>
      </c>
      <c r="CA37" s="26">
        <f t="shared" ref="CA37" si="551">CA38</f>
        <v>0</v>
      </c>
      <c r="CB37" s="26">
        <f t="shared" ref="CB37" si="552">CB38</f>
        <v>0</v>
      </c>
      <c r="CC37" s="26">
        <f t="shared" ref="CC37" si="553">CC38</f>
        <v>0</v>
      </c>
      <c r="CD37" s="26">
        <f t="shared" ref="CD37" si="554">CD38</f>
        <v>0</v>
      </c>
      <c r="CE37" s="26">
        <f t="shared" ref="CE37" si="555">CE38</f>
        <v>0</v>
      </c>
      <c r="CF37" s="26">
        <f t="shared" ref="CF37" si="556">CF38</f>
        <v>0</v>
      </c>
      <c r="CG37" s="26">
        <f t="shared" ref="CG37" si="557">CG38</f>
        <v>0</v>
      </c>
      <c r="CH37" s="26">
        <f t="shared" ref="CH37" si="558">CH38</f>
        <v>0</v>
      </c>
      <c r="CI37" s="26">
        <f t="shared" ref="CI37" si="559">CI38</f>
        <v>0</v>
      </c>
      <c r="CJ37" s="26">
        <f t="shared" ref="CJ37" si="560">CJ38</f>
        <v>0</v>
      </c>
      <c r="CK37" s="26">
        <f t="shared" ref="CK37" si="561">CK38</f>
        <v>0</v>
      </c>
      <c r="CL37" s="26">
        <f t="shared" ref="CL37" si="562">CL38</f>
        <v>0</v>
      </c>
      <c r="CM37" s="26">
        <f t="shared" ref="CM37" si="563">CM38</f>
        <v>0</v>
      </c>
      <c r="CN37" s="26">
        <f t="shared" ref="CN37" si="564">CN38</f>
        <v>0</v>
      </c>
      <c r="CO37" s="26">
        <f t="shared" ref="CO37" si="565">CO38</f>
        <v>0</v>
      </c>
      <c r="CP37" s="26">
        <f t="shared" ref="CP37" si="566">CP38</f>
        <v>0</v>
      </c>
      <c r="CQ37" s="26">
        <f t="shared" ref="CQ37" si="567">CQ38</f>
        <v>0</v>
      </c>
      <c r="CR37" s="26">
        <f t="shared" ref="CR37" si="568">CR38</f>
        <v>0</v>
      </c>
      <c r="CT37" s="10">
        <f t="shared" si="37"/>
        <v>0.84999999545807148</v>
      </c>
      <c r="CU37" s="10">
        <f t="shared" si="38"/>
        <v>0.15000000454192849</v>
      </c>
      <c r="CV37" s="10">
        <f t="shared" si="39"/>
        <v>0.11275261789945557</v>
      </c>
      <c r="CW37" s="10">
        <f t="shared" si="40"/>
        <v>3.7247386642472922E-2</v>
      </c>
      <c r="CX37" s="10">
        <f t="shared" si="3"/>
        <v>0</v>
      </c>
      <c r="CY37" s="10">
        <f t="shared" si="4"/>
        <v>1</v>
      </c>
      <c r="CZ37" s="10">
        <f t="shared" si="5"/>
        <v>0.4</v>
      </c>
      <c r="DA37" s="10">
        <f t="shared" si="6"/>
        <v>0.6</v>
      </c>
      <c r="DB37" s="10">
        <f t="shared" si="7"/>
        <v>0.5331038180268729</v>
      </c>
      <c r="DC37" s="10">
        <f t="shared" si="8"/>
        <v>6.689618197312712E-2</v>
      </c>
      <c r="DD37" s="10">
        <f t="shared" si="9"/>
        <v>0</v>
      </c>
      <c r="DE37" s="10">
        <f t="shared" si="41"/>
        <v>1</v>
      </c>
      <c r="DF37" s="10">
        <f t="shared" si="10"/>
        <v>0.84999999680643246</v>
      </c>
      <c r="DG37" s="10">
        <f t="shared" si="11"/>
        <v>0.15000000319356749</v>
      </c>
      <c r="DH37" s="10">
        <f t="shared" si="12"/>
        <v>0.15000000319356749</v>
      </c>
      <c r="DI37" s="10">
        <f t="shared" si="13"/>
        <v>0</v>
      </c>
      <c r="DJ37" s="10">
        <f t="shared" si="14"/>
        <v>0</v>
      </c>
      <c r="DK37" s="10">
        <f t="shared" si="15"/>
        <v>1</v>
      </c>
      <c r="DL37" s="10">
        <f t="shared" si="16"/>
        <v>0.4</v>
      </c>
      <c r="DM37" s="10">
        <f t="shared" si="17"/>
        <v>0.6</v>
      </c>
      <c r="DN37" s="10">
        <f t="shared" si="18"/>
        <v>0.6</v>
      </c>
      <c r="DO37" s="10">
        <f t="shared" si="19"/>
        <v>0</v>
      </c>
      <c r="DP37" s="10">
        <f t="shared" si="20"/>
        <v>0</v>
      </c>
      <c r="DQ37" s="10">
        <f t="shared" si="42"/>
        <v>1</v>
      </c>
      <c r="DR37" s="10">
        <f t="shared" si="21"/>
        <v>0</v>
      </c>
      <c r="DS37" s="10">
        <f t="shared" si="22"/>
        <v>0</v>
      </c>
      <c r="DT37" s="10">
        <f t="shared" si="23"/>
        <v>0</v>
      </c>
      <c r="DU37" s="10">
        <f t="shared" si="24"/>
        <v>0</v>
      </c>
      <c r="DV37" s="10">
        <f t="shared" si="25"/>
        <v>0</v>
      </c>
      <c r="DW37" s="10">
        <f t="shared" si="26"/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f t="shared" si="43"/>
        <v>0</v>
      </c>
      <c r="ED37" s="10">
        <f t="shared" si="27"/>
        <v>0</v>
      </c>
      <c r="EE37" s="10">
        <f t="shared" si="28"/>
        <v>0</v>
      </c>
      <c r="EF37" s="10">
        <f t="shared" si="29"/>
        <v>0</v>
      </c>
      <c r="EG37" s="10">
        <f t="shared" si="30"/>
        <v>0</v>
      </c>
      <c r="EH37" s="10">
        <f t="shared" si="31"/>
        <v>0</v>
      </c>
      <c r="EI37" s="10">
        <f t="shared" si="32"/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f t="shared" si="44"/>
        <v>0</v>
      </c>
    </row>
    <row r="38" spans="1:145" x14ac:dyDescent="0.35">
      <c r="A38" s="27" t="s">
        <v>14</v>
      </c>
      <c r="B38" s="28" t="s">
        <v>15</v>
      </c>
      <c r="C38" s="28" t="s">
        <v>15</v>
      </c>
      <c r="D38" s="37">
        <f>E38+L38</f>
        <v>712508390</v>
      </c>
      <c r="E38" s="37">
        <f>F38+G38</f>
        <v>712508390</v>
      </c>
      <c r="F38" s="35">
        <f>M38+AH38+BC38+BX38</f>
        <v>589497494</v>
      </c>
      <c r="G38" s="37">
        <f>H38+K38</f>
        <v>123010896</v>
      </c>
      <c r="H38" s="37">
        <f>I38+J38</f>
        <v>123010896</v>
      </c>
      <c r="I38" s="35">
        <f>V38+AQ38+BL38+CG38</f>
        <v>120205660</v>
      </c>
      <c r="J38" s="35">
        <f>Y38+AT38+BO38+CJ38</f>
        <v>2805236</v>
      </c>
      <c r="K38" s="36">
        <f>AB38+AW38+BR38+CM38</f>
        <v>0</v>
      </c>
      <c r="L38" s="30">
        <v>0</v>
      </c>
      <c r="M38" s="37">
        <f>N38+O38</f>
        <v>58206450</v>
      </c>
      <c r="N38" s="30">
        <v>56143552</v>
      </c>
      <c r="O38" s="30">
        <v>2062898</v>
      </c>
      <c r="P38" s="37">
        <f>Q38+R38</f>
        <v>13002033</v>
      </c>
      <c r="Q38" s="30">
        <f>T38+AC38</f>
        <v>9907686</v>
      </c>
      <c r="R38" s="30">
        <f>U38+AD38</f>
        <v>3094347</v>
      </c>
      <c r="S38" s="37">
        <f>T38+U38</f>
        <v>13002033</v>
      </c>
      <c r="T38" s="30">
        <f>W38+Z38</f>
        <v>9907686</v>
      </c>
      <c r="U38" s="30">
        <f t="shared" ref="U38" si="569">X38+AA38</f>
        <v>3094347</v>
      </c>
      <c r="V38" s="37">
        <f>W38+X38</f>
        <v>10196797</v>
      </c>
      <c r="W38" s="30">
        <v>7447450</v>
      </c>
      <c r="X38" s="30">
        <v>2749347</v>
      </c>
      <c r="Y38" s="37">
        <f>Z38+AA38</f>
        <v>2805236</v>
      </c>
      <c r="Z38" s="30">
        <v>2460236</v>
      </c>
      <c r="AA38" s="30">
        <v>345000</v>
      </c>
      <c r="AB38" s="37">
        <f>AC38+AD38</f>
        <v>0</v>
      </c>
      <c r="AC38" s="30">
        <v>0</v>
      </c>
      <c r="AD38" s="30">
        <v>0</v>
      </c>
      <c r="AE38" s="30">
        <f>N38+Q38</f>
        <v>66051238</v>
      </c>
      <c r="AF38" s="30">
        <f>O38+R38</f>
        <v>5157245</v>
      </c>
      <c r="AG38" s="30">
        <v>0</v>
      </c>
      <c r="AH38" s="37">
        <f>AI38+AJ38</f>
        <v>531291044</v>
      </c>
      <c r="AI38" s="30">
        <v>519012044</v>
      </c>
      <c r="AJ38" s="30">
        <v>12279000</v>
      </c>
      <c r="AK38" s="37">
        <f>AL38+AM38</f>
        <v>110008863</v>
      </c>
      <c r="AL38" s="30">
        <f>AO38+AX38</f>
        <v>91590363</v>
      </c>
      <c r="AM38" s="30">
        <f>AP38+AY38</f>
        <v>18418500</v>
      </c>
      <c r="AN38" s="37">
        <f>AO38+AP38</f>
        <v>110008863</v>
      </c>
      <c r="AO38" s="30">
        <f>AR38+AU38</f>
        <v>91590363</v>
      </c>
      <c r="AP38" s="30">
        <f>AS38+AV38</f>
        <v>18418500</v>
      </c>
      <c r="AQ38" s="37">
        <f>AR38+AS38</f>
        <v>110008863</v>
      </c>
      <c r="AR38" s="30">
        <v>91590363</v>
      </c>
      <c r="AS38" s="30">
        <v>18418500</v>
      </c>
      <c r="AT38" s="37">
        <f t="shared" ref="AT38" si="570">AU38+AV38</f>
        <v>0</v>
      </c>
      <c r="AU38" s="30">
        <v>0</v>
      </c>
      <c r="AV38" s="30">
        <v>0</v>
      </c>
      <c r="AW38" s="37">
        <f t="shared" ref="AW38" si="571">AX38+AY38</f>
        <v>0</v>
      </c>
      <c r="AX38" s="30">
        <v>0</v>
      </c>
      <c r="AY38" s="30">
        <v>0</v>
      </c>
      <c r="AZ38" s="30">
        <f t="shared" ref="AZ38" si="572">AI38+AL38</f>
        <v>610602407</v>
      </c>
      <c r="BA38" s="30">
        <f t="shared" ref="BA38" si="573">AJ38+AM38</f>
        <v>30697500</v>
      </c>
      <c r="BB38" s="30">
        <v>0</v>
      </c>
      <c r="BC38" s="37">
        <f>BD38+BE38</f>
        <v>0</v>
      </c>
      <c r="BD38" s="30">
        <v>0</v>
      </c>
      <c r="BE38" s="30">
        <v>0</v>
      </c>
      <c r="BF38" s="37">
        <f>BG38+BH38</f>
        <v>0</v>
      </c>
      <c r="BG38" s="30">
        <f>BJ38+BS38</f>
        <v>0</v>
      </c>
      <c r="BH38" s="30">
        <f>BK38+BT38</f>
        <v>0</v>
      </c>
      <c r="BI38" s="37">
        <f>BJ38+BK38</f>
        <v>0</v>
      </c>
      <c r="BJ38" s="30">
        <f>BM38+BP38</f>
        <v>0</v>
      </c>
      <c r="BK38" s="30">
        <f>BN38+BQ38</f>
        <v>0</v>
      </c>
      <c r="BL38" s="37">
        <f>BM38+BN38</f>
        <v>0</v>
      </c>
      <c r="BM38" s="30">
        <v>0</v>
      </c>
      <c r="BN38" s="30">
        <v>0</v>
      </c>
      <c r="BO38" s="37">
        <f>BP38+BQ38</f>
        <v>0</v>
      </c>
      <c r="BP38" s="30">
        <v>0</v>
      </c>
      <c r="BQ38" s="30">
        <v>0</v>
      </c>
      <c r="BR38" s="37">
        <f>BS38+BT38</f>
        <v>0</v>
      </c>
      <c r="BS38" s="30">
        <v>0</v>
      </c>
      <c r="BT38" s="30">
        <v>0</v>
      </c>
      <c r="BU38" s="30">
        <f>BD38+BG38</f>
        <v>0</v>
      </c>
      <c r="BV38" s="30">
        <f>BE38+BH38</f>
        <v>0</v>
      </c>
      <c r="BW38" s="30">
        <v>0</v>
      </c>
      <c r="BX38" s="37">
        <f>BY38+BZ38</f>
        <v>0</v>
      </c>
      <c r="BY38" s="30">
        <v>0</v>
      </c>
      <c r="BZ38" s="30">
        <v>0</v>
      </c>
      <c r="CA38" s="37">
        <f>CB38+CC38</f>
        <v>0</v>
      </c>
      <c r="CB38" s="30">
        <f>CE38+CN38</f>
        <v>0</v>
      </c>
      <c r="CC38" s="30">
        <f>CF38+CO38</f>
        <v>0</v>
      </c>
      <c r="CD38" s="37">
        <f>CE38+CF38</f>
        <v>0</v>
      </c>
      <c r="CE38" s="30">
        <f>CH38+CK38</f>
        <v>0</v>
      </c>
      <c r="CF38" s="30">
        <f>CI38+CL38</f>
        <v>0</v>
      </c>
      <c r="CG38" s="37">
        <f>CH38+CI38</f>
        <v>0</v>
      </c>
      <c r="CH38" s="30">
        <v>0</v>
      </c>
      <c r="CI38" s="30">
        <v>0</v>
      </c>
      <c r="CJ38" s="37">
        <f>CK38+CL38</f>
        <v>0</v>
      </c>
      <c r="CK38" s="30">
        <v>0</v>
      </c>
      <c r="CL38" s="30">
        <v>0</v>
      </c>
      <c r="CM38" s="37">
        <f>CN38+CO38</f>
        <v>0</v>
      </c>
      <c r="CN38" s="30">
        <v>0</v>
      </c>
      <c r="CO38" s="30">
        <v>0</v>
      </c>
      <c r="CP38" s="30">
        <f>BY38+CB38</f>
        <v>0</v>
      </c>
      <c r="CQ38" s="30">
        <f>BZ38+CC38</f>
        <v>0</v>
      </c>
      <c r="CR38" s="30">
        <v>0</v>
      </c>
      <c r="CT38" s="16">
        <f t="shared" si="37"/>
        <v>0.84999999545807148</v>
      </c>
      <c r="CU38" s="16">
        <f t="shared" si="38"/>
        <v>0.15000000454192849</v>
      </c>
      <c r="CV38" s="16">
        <f t="shared" si="39"/>
        <v>0.11275261789945557</v>
      </c>
      <c r="CW38" s="16">
        <f t="shared" si="40"/>
        <v>3.7247386642472922E-2</v>
      </c>
      <c r="CX38" s="16">
        <f t="shared" si="3"/>
        <v>0</v>
      </c>
      <c r="CY38" s="17">
        <f t="shared" si="4"/>
        <v>1</v>
      </c>
      <c r="CZ38" s="17">
        <f t="shared" si="5"/>
        <v>0.4</v>
      </c>
      <c r="DA38" s="17">
        <f t="shared" si="6"/>
        <v>0.6</v>
      </c>
      <c r="DB38" s="17">
        <f t="shared" si="7"/>
        <v>0.5331038180268729</v>
      </c>
      <c r="DC38" s="17">
        <f t="shared" si="8"/>
        <v>6.689618197312712E-2</v>
      </c>
      <c r="DD38" s="17">
        <f t="shared" si="9"/>
        <v>0</v>
      </c>
      <c r="DE38" s="17">
        <f t="shared" si="41"/>
        <v>1</v>
      </c>
      <c r="DF38" s="16">
        <f t="shared" si="10"/>
        <v>0.84999999680643246</v>
      </c>
      <c r="DG38" s="16">
        <f t="shared" si="11"/>
        <v>0.15000000319356749</v>
      </c>
      <c r="DH38" s="16">
        <f t="shared" si="12"/>
        <v>0.15000000319356749</v>
      </c>
      <c r="DI38" s="16">
        <f t="shared" si="13"/>
        <v>0</v>
      </c>
      <c r="DJ38" s="16">
        <f t="shared" si="14"/>
        <v>0</v>
      </c>
      <c r="DK38" s="17">
        <f t="shared" si="15"/>
        <v>1</v>
      </c>
      <c r="DL38" s="17">
        <f t="shared" si="16"/>
        <v>0.4</v>
      </c>
      <c r="DM38" s="17">
        <f t="shared" si="17"/>
        <v>0.6</v>
      </c>
      <c r="DN38" s="17">
        <f t="shared" si="18"/>
        <v>0.6</v>
      </c>
      <c r="DO38" s="17">
        <f t="shared" si="19"/>
        <v>0</v>
      </c>
      <c r="DP38" s="17">
        <f t="shared" si="20"/>
        <v>0</v>
      </c>
      <c r="DQ38" s="17">
        <f t="shared" si="42"/>
        <v>1</v>
      </c>
      <c r="DR38" s="16">
        <f t="shared" si="21"/>
        <v>0</v>
      </c>
      <c r="DS38" s="16">
        <f t="shared" si="22"/>
        <v>0</v>
      </c>
      <c r="DT38" s="16">
        <f t="shared" si="23"/>
        <v>0</v>
      </c>
      <c r="DU38" s="16">
        <f t="shared" si="24"/>
        <v>0</v>
      </c>
      <c r="DV38" s="16">
        <f t="shared" si="25"/>
        <v>0</v>
      </c>
      <c r="DW38" s="17">
        <f t="shared" si="26"/>
        <v>0</v>
      </c>
      <c r="DX38" s="17">
        <v>0</v>
      </c>
      <c r="DY38" s="17">
        <v>0</v>
      </c>
      <c r="DZ38" s="17">
        <v>0</v>
      </c>
      <c r="EA38" s="17">
        <v>0</v>
      </c>
      <c r="EB38" s="17">
        <v>0</v>
      </c>
      <c r="EC38" s="17">
        <f t="shared" si="43"/>
        <v>0</v>
      </c>
      <c r="ED38" s="16">
        <f t="shared" si="27"/>
        <v>0</v>
      </c>
      <c r="EE38" s="16">
        <f t="shared" si="28"/>
        <v>0</v>
      </c>
      <c r="EF38" s="16">
        <f t="shared" si="29"/>
        <v>0</v>
      </c>
      <c r="EG38" s="16">
        <f t="shared" si="30"/>
        <v>0</v>
      </c>
      <c r="EH38" s="16">
        <f t="shared" si="31"/>
        <v>0</v>
      </c>
      <c r="EI38" s="17">
        <f t="shared" si="32"/>
        <v>0</v>
      </c>
      <c r="EJ38" s="17">
        <v>0</v>
      </c>
      <c r="EK38" s="17">
        <v>0</v>
      </c>
      <c r="EL38" s="17">
        <v>0</v>
      </c>
      <c r="EM38" s="17">
        <v>0</v>
      </c>
      <c r="EN38" s="17">
        <v>0</v>
      </c>
      <c r="EO38" s="17">
        <f t="shared" si="44"/>
        <v>0</v>
      </c>
    </row>
    <row r="39" spans="1:145" x14ac:dyDescent="0.35">
      <c r="A39" s="24" t="s">
        <v>16</v>
      </c>
      <c r="B39" s="25" t="s">
        <v>165</v>
      </c>
      <c r="C39" s="25"/>
      <c r="D39" s="26">
        <f>D40+D41+D42</f>
        <v>747221386</v>
      </c>
      <c r="E39" s="26">
        <f t="shared" ref="E39:J39" si="574">E40+E41+E42</f>
        <v>747221386</v>
      </c>
      <c r="F39" s="26">
        <f t="shared" si="574"/>
        <v>609293550</v>
      </c>
      <c r="G39" s="26">
        <f t="shared" si="574"/>
        <v>137927836</v>
      </c>
      <c r="H39" s="26">
        <f t="shared" si="574"/>
        <v>137927836</v>
      </c>
      <c r="I39" s="26">
        <f t="shared" si="574"/>
        <v>114454699</v>
      </c>
      <c r="J39" s="26">
        <f t="shared" si="574"/>
        <v>23473137</v>
      </c>
      <c r="K39" s="26">
        <f t="shared" ref="K39" si="575">K40+K41+K42</f>
        <v>0</v>
      </c>
      <c r="L39" s="26">
        <f t="shared" ref="L39" si="576">L40+L41+L42</f>
        <v>0</v>
      </c>
      <c r="M39" s="26">
        <f t="shared" ref="M39" si="577">M40+M41+M42</f>
        <v>255893550</v>
      </c>
      <c r="N39" s="26">
        <f t="shared" ref="N39" si="578">N40+N41+N42</f>
        <v>239667237</v>
      </c>
      <c r="O39" s="26">
        <f t="shared" ref="O39" si="579">O40+O41+O42</f>
        <v>16226313</v>
      </c>
      <c r="P39" s="26">
        <f t="shared" ref="P39" si="580">P40+P41+P42</f>
        <v>66633689</v>
      </c>
      <c r="Q39" s="26">
        <f t="shared" ref="Q39" si="581">Q40+Q41+Q42</f>
        <v>42294219</v>
      </c>
      <c r="R39" s="26">
        <f t="shared" ref="R39" si="582">R40+R41+R42</f>
        <v>24339470</v>
      </c>
      <c r="S39" s="26">
        <f t="shared" ref="S39" si="583">S40+S41+S42</f>
        <v>66633689</v>
      </c>
      <c r="T39" s="26">
        <f t="shared" ref="T39" si="584">T40+T41+T42</f>
        <v>42294219</v>
      </c>
      <c r="U39" s="26">
        <f t="shared" ref="U39" si="585">U40+U41+U42</f>
        <v>24339470</v>
      </c>
      <c r="V39" s="26">
        <f t="shared" ref="V39" si="586">V40+V41+V42</f>
        <v>44313908</v>
      </c>
      <c r="W39" s="26">
        <f t="shared" ref="W39" si="587">W40+W41+W42</f>
        <v>21975171</v>
      </c>
      <c r="X39" s="26">
        <f t="shared" ref="X39" si="588">X40+X41+X42</f>
        <v>22338737</v>
      </c>
      <c r="Y39" s="26">
        <f t="shared" ref="Y39" si="589">Y40+Y41+Y42</f>
        <v>22319781</v>
      </c>
      <c r="Z39" s="26">
        <f t="shared" ref="Z39" si="590">Z40+Z41+Z42</f>
        <v>20319048</v>
      </c>
      <c r="AA39" s="26">
        <f t="shared" ref="AA39" si="591">AA40+AA41+AA42</f>
        <v>2000733</v>
      </c>
      <c r="AB39" s="26">
        <f t="shared" ref="AB39" si="592">AB40+AB41+AB42</f>
        <v>0</v>
      </c>
      <c r="AC39" s="26">
        <f t="shared" ref="AC39" si="593">AC40+AC41+AC42</f>
        <v>0</v>
      </c>
      <c r="AD39" s="26">
        <f t="shared" ref="AD39" si="594">AD40+AD41+AD42</f>
        <v>0</v>
      </c>
      <c r="AE39" s="26">
        <f t="shared" ref="AE39" si="595">AE40+AE41+AE42</f>
        <v>281961456</v>
      </c>
      <c r="AF39" s="26">
        <f t="shared" ref="AF39" si="596">AF40+AF41+AF42</f>
        <v>40565783</v>
      </c>
      <c r="AG39" s="26">
        <f t="shared" ref="AG39" si="597">AG40+AG41+AG42</f>
        <v>0</v>
      </c>
      <c r="AH39" s="26">
        <f t="shared" ref="AH39" si="598">AH40+AH41+AH42</f>
        <v>353400000</v>
      </c>
      <c r="AI39" s="26">
        <f t="shared" ref="AI39" si="599">AI40+AI41+AI42</f>
        <v>346653312</v>
      </c>
      <c r="AJ39" s="26">
        <f t="shared" ref="AJ39" si="600">AJ40+AJ41+AJ42</f>
        <v>6746688</v>
      </c>
      <c r="AK39" s="26">
        <f t="shared" ref="AK39" si="601">AK40+AK41+AK42</f>
        <v>71294147</v>
      </c>
      <c r="AL39" s="26">
        <f t="shared" ref="AL39" si="602">AL40+AL41+AL42</f>
        <v>61174115</v>
      </c>
      <c r="AM39" s="26">
        <f t="shared" ref="AM39" si="603">AM40+AM41+AM42</f>
        <v>10120032</v>
      </c>
      <c r="AN39" s="26">
        <f t="shared" ref="AN39" si="604">AN40+AN41+AN42</f>
        <v>71294147</v>
      </c>
      <c r="AO39" s="26">
        <f t="shared" ref="AO39" si="605">AO40+AO41+AO42</f>
        <v>61174115</v>
      </c>
      <c r="AP39" s="26">
        <f t="shared" ref="AP39" si="606">AP40+AP41+AP42</f>
        <v>10120032</v>
      </c>
      <c r="AQ39" s="26">
        <f t="shared" ref="AQ39" si="607">AQ40+AQ41+AQ42</f>
        <v>70140791</v>
      </c>
      <c r="AR39" s="26">
        <f t="shared" ref="AR39" si="608">AR40+AR41+AR42</f>
        <v>60163014</v>
      </c>
      <c r="AS39" s="26">
        <f t="shared" ref="AS39" si="609">AS40+AS41+AS42</f>
        <v>9977777</v>
      </c>
      <c r="AT39" s="26">
        <f t="shared" ref="AT39" si="610">AT40+AT41+AT42</f>
        <v>1153356</v>
      </c>
      <c r="AU39" s="26">
        <f t="shared" ref="AU39" si="611">AU40+AU41+AU42</f>
        <v>1011101</v>
      </c>
      <c r="AV39" s="26">
        <f t="shared" ref="AV39" si="612">AV40+AV41+AV42</f>
        <v>142255</v>
      </c>
      <c r="AW39" s="26">
        <f t="shared" ref="AW39" si="613">AW40+AW41+AW42</f>
        <v>0</v>
      </c>
      <c r="AX39" s="26">
        <f t="shared" ref="AX39" si="614">AX40+AX41+AX42</f>
        <v>0</v>
      </c>
      <c r="AY39" s="26">
        <f t="shared" ref="AY39" si="615">AY40+AY41+AY42</f>
        <v>0</v>
      </c>
      <c r="AZ39" s="26">
        <f t="shared" ref="AZ39" si="616">AZ40+AZ41+AZ42</f>
        <v>407827427</v>
      </c>
      <c r="BA39" s="26">
        <f t="shared" ref="BA39" si="617">BA40+BA41+BA42</f>
        <v>16866720</v>
      </c>
      <c r="BB39" s="26">
        <f t="shared" ref="BB39" si="618">BB40+BB41+BB42</f>
        <v>0</v>
      </c>
      <c r="BC39" s="26">
        <f t="shared" ref="BC39" si="619">BC40+BC41+BC42</f>
        <v>0</v>
      </c>
      <c r="BD39" s="26">
        <f t="shared" ref="BD39" si="620">BD40+BD41+BD42</f>
        <v>0</v>
      </c>
      <c r="BE39" s="26">
        <f t="shared" ref="BE39" si="621">BE40+BE41+BE42</f>
        <v>0</v>
      </c>
      <c r="BF39" s="26">
        <f t="shared" ref="BF39" si="622">BF40+BF41+BF42</f>
        <v>0</v>
      </c>
      <c r="BG39" s="26">
        <f t="shared" ref="BG39" si="623">BG40+BG41+BG42</f>
        <v>0</v>
      </c>
      <c r="BH39" s="26">
        <f t="shared" ref="BH39" si="624">BH40+BH41+BH42</f>
        <v>0</v>
      </c>
      <c r="BI39" s="26">
        <f t="shared" ref="BI39" si="625">BI40+BI41+BI42</f>
        <v>0</v>
      </c>
      <c r="BJ39" s="26">
        <f t="shared" ref="BJ39" si="626">BJ40+BJ41+BJ42</f>
        <v>0</v>
      </c>
      <c r="BK39" s="26">
        <f t="shared" ref="BK39" si="627">BK40+BK41+BK42</f>
        <v>0</v>
      </c>
      <c r="BL39" s="26">
        <f t="shared" ref="BL39" si="628">BL40+BL41+BL42</f>
        <v>0</v>
      </c>
      <c r="BM39" s="26">
        <f t="shared" ref="BM39" si="629">BM40+BM41+BM42</f>
        <v>0</v>
      </c>
      <c r="BN39" s="26">
        <f t="shared" ref="BN39" si="630">BN40+BN41+BN42</f>
        <v>0</v>
      </c>
      <c r="BO39" s="26">
        <f t="shared" ref="BO39" si="631">BO40+BO41+BO42</f>
        <v>0</v>
      </c>
      <c r="BP39" s="26">
        <f t="shared" ref="BP39" si="632">BP40+BP41+BP42</f>
        <v>0</v>
      </c>
      <c r="BQ39" s="26">
        <f t="shared" ref="BQ39" si="633">BQ40+BQ41+BQ42</f>
        <v>0</v>
      </c>
      <c r="BR39" s="26">
        <f t="shared" ref="BR39" si="634">BR40+BR41+BR42</f>
        <v>0</v>
      </c>
      <c r="BS39" s="26">
        <f t="shared" ref="BS39" si="635">BS40+BS41+BS42</f>
        <v>0</v>
      </c>
      <c r="BT39" s="26">
        <f t="shared" ref="BT39" si="636">BT40+BT41+BT42</f>
        <v>0</v>
      </c>
      <c r="BU39" s="26">
        <f t="shared" ref="BU39" si="637">BU40+BU41+BU42</f>
        <v>0</v>
      </c>
      <c r="BV39" s="26">
        <f t="shared" ref="BV39" si="638">BV40+BV41+BV42</f>
        <v>0</v>
      </c>
      <c r="BW39" s="26">
        <f t="shared" ref="BW39" si="639">BW40+BW41+BW42</f>
        <v>0</v>
      </c>
      <c r="BX39" s="26">
        <f t="shared" ref="BX39" si="640">BX40+BX41+BX42</f>
        <v>0</v>
      </c>
      <c r="BY39" s="26">
        <f t="shared" ref="BY39" si="641">BY40+BY41+BY42</f>
        <v>0</v>
      </c>
      <c r="BZ39" s="26">
        <f t="shared" ref="BZ39" si="642">BZ40+BZ41+BZ42</f>
        <v>0</v>
      </c>
      <c r="CA39" s="26">
        <f t="shared" ref="CA39" si="643">CA40+CA41+CA42</f>
        <v>0</v>
      </c>
      <c r="CB39" s="26">
        <f t="shared" ref="CB39" si="644">CB40+CB41+CB42</f>
        <v>0</v>
      </c>
      <c r="CC39" s="26">
        <f t="shared" ref="CC39" si="645">CC40+CC41+CC42</f>
        <v>0</v>
      </c>
      <c r="CD39" s="26">
        <f t="shared" ref="CD39" si="646">CD40+CD41+CD42</f>
        <v>0</v>
      </c>
      <c r="CE39" s="26">
        <f t="shared" ref="CE39" si="647">CE40+CE41+CE42</f>
        <v>0</v>
      </c>
      <c r="CF39" s="26">
        <f t="shared" ref="CF39" si="648">CF40+CF41+CF42</f>
        <v>0</v>
      </c>
      <c r="CG39" s="26">
        <f t="shared" ref="CG39" si="649">CG40+CG41+CG42</f>
        <v>0</v>
      </c>
      <c r="CH39" s="26">
        <f t="shared" ref="CH39" si="650">CH40+CH41+CH42</f>
        <v>0</v>
      </c>
      <c r="CI39" s="26">
        <f t="shared" ref="CI39" si="651">CI40+CI41+CI42</f>
        <v>0</v>
      </c>
      <c r="CJ39" s="26">
        <f t="shared" ref="CJ39" si="652">CJ40+CJ41+CJ42</f>
        <v>0</v>
      </c>
      <c r="CK39" s="26">
        <f t="shared" ref="CK39" si="653">CK40+CK41+CK42</f>
        <v>0</v>
      </c>
      <c r="CL39" s="26">
        <f t="shared" ref="CL39" si="654">CL40+CL41+CL42</f>
        <v>0</v>
      </c>
      <c r="CM39" s="26">
        <f t="shared" ref="CM39" si="655">CM40+CM41+CM42</f>
        <v>0</v>
      </c>
      <c r="CN39" s="26">
        <f t="shared" ref="CN39" si="656">CN40+CN41+CN42</f>
        <v>0</v>
      </c>
      <c r="CO39" s="26">
        <f t="shared" ref="CO39" si="657">CO40+CO41+CO42</f>
        <v>0</v>
      </c>
      <c r="CP39" s="26">
        <f t="shared" ref="CP39" si="658">CP40+CP41+CP42</f>
        <v>0</v>
      </c>
      <c r="CQ39" s="26">
        <f t="shared" ref="CQ39" si="659">CQ40+CQ41+CQ42</f>
        <v>0</v>
      </c>
      <c r="CR39" s="26">
        <f t="shared" ref="CR39" si="660">CR40+CR41+CR42</f>
        <v>0</v>
      </c>
      <c r="CT39" s="10">
        <f t="shared" si="37"/>
        <v>0.84999999787204961</v>
      </c>
      <c r="CU39" s="10">
        <f t="shared" si="38"/>
        <v>0.15000000212795042</v>
      </c>
      <c r="CV39" s="10">
        <f t="shared" si="39"/>
        <v>7.7936790764763259E-2</v>
      </c>
      <c r="CW39" s="10">
        <f t="shared" si="40"/>
        <v>7.2063211363187177E-2</v>
      </c>
      <c r="CX39" s="10">
        <f t="shared" si="3"/>
        <v>0</v>
      </c>
      <c r="CY39" s="10">
        <f t="shared" si="4"/>
        <v>1</v>
      </c>
      <c r="CZ39" s="10">
        <f t="shared" si="5"/>
        <v>0.39999999506973649</v>
      </c>
      <c r="DA39" s="10">
        <f t="shared" si="6"/>
        <v>0.60000000493026351</v>
      </c>
      <c r="DB39" s="10">
        <f t="shared" si="7"/>
        <v>0.55067930033545764</v>
      </c>
      <c r="DC39" s="10">
        <f t="shared" si="8"/>
        <v>4.932070459480592E-2</v>
      </c>
      <c r="DD39" s="10">
        <f t="shared" si="9"/>
        <v>0</v>
      </c>
      <c r="DE39" s="10">
        <f t="shared" si="41"/>
        <v>1</v>
      </c>
      <c r="DF39" s="10">
        <f t="shared" si="10"/>
        <v>0.84999999767058332</v>
      </c>
      <c r="DG39" s="10">
        <f t="shared" si="11"/>
        <v>0.15000000232941665</v>
      </c>
      <c r="DH39" s="10">
        <f t="shared" si="12"/>
        <v>0.14752076495335856</v>
      </c>
      <c r="DI39" s="10">
        <f t="shared" si="13"/>
        <v>2.4792373760580844E-3</v>
      </c>
      <c r="DJ39" s="10">
        <f t="shared" si="14"/>
        <v>0</v>
      </c>
      <c r="DK39" s="10">
        <f t="shared" si="15"/>
        <v>1</v>
      </c>
      <c r="DL39" s="10">
        <f t="shared" si="16"/>
        <v>0.4</v>
      </c>
      <c r="DM39" s="10">
        <f t="shared" si="17"/>
        <v>0.6</v>
      </c>
      <c r="DN39" s="10">
        <f t="shared" si="18"/>
        <v>0.59156593575988692</v>
      </c>
      <c r="DO39" s="10">
        <f t="shared" si="19"/>
        <v>8.4340642401130751E-3</v>
      </c>
      <c r="DP39" s="10">
        <f t="shared" si="20"/>
        <v>0</v>
      </c>
      <c r="DQ39" s="10">
        <f t="shared" si="42"/>
        <v>1</v>
      </c>
      <c r="DR39" s="10">
        <f t="shared" si="21"/>
        <v>0</v>
      </c>
      <c r="DS39" s="10">
        <f t="shared" si="22"/>
        <v>0</v>
      </c>
      <c r="DT39" s="10">
        <f t="shared" si="23"/>
        <v>0</v>
      </c>
      <c r="DU39" s="10">
        <f t="shared" si="24"/>
        <v>0</v>
      </c>
      <c r="DV39" s="10">
        <f t="shared" si="25"/>
        <v>0</v>
      </c>
      <c r="DW39" s="10">
        <f t="shared" si="26"/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10">
        <f t="shared" si="43"/>
        <v>0</v>
      </c>
      <c r="ED39" s="10">
        <f t="shared" si="27"/>
        <v>0</v>
      </c>
      <c r="EE39" s="10">
        <f t="shared" si="28"/>
        <v>0</v>
      </c>
      <c r="EF39" s="10">
        <f t="shared" si="29"/>
        <v>0</v>
      </c>
      <c r="EG39" s="10">
        <f t="shared" si="30"/>
        <v>0</v>
      </c>
      <c r="EH39" s="10">
        <f t="shared" si="31"/>
        <v>0</v>
      </c>
      <c r="EI39" s="10">
        <f t="shared" si="32"/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f t="shared" si="44"/>
        <v>0</v>
      </c>
    </row>
    <row r="40" spans="1:145" x14ac:dyDescent="0.35">
      <c r="A40" s="27" t="s">
        <v>16</v>
      </c>
      <c r="B40" s="28" t="s">
        <v>2</v>
      </c>
      <c r="C40" s="28" t="s">
        <v>2</v>
      </c>
      <c r="D40" s="37">
        <f>E40+L40</f>
        <v>278997264</v>
      </c>
      <c r="E40" s="37">
        <f>F40+G40</f>
        <v>278997264</v>
      </c>
      <c r="F40" s="35">
        <f>M40+AH40+BC40+BX40</f>
        <v>225893550</v>
      </c>
      <c r="G40" s="37">
        <f>H40+K40</f>
        <v>53103714</v>
      </c>
      <c r="H40" s="37">
        <f>I40+J40</f>
        <v>53103714</v>
      </c>
      <c r="I40" s="35">
        <f>V40+AQ40+BL40+CG40</f>
        <v>30783933</v>
      </c>
      <c r="J40" s="35">
        <f>Y40+AT40+BO40+CJ40</f>
        <v>22319781</v>
      </c>
      <c r="K40" s="36">
        <f>AB40+AW40+BR40+CM40</f>
        <v>0</v>
      </c>
      <c r="L40" s="30">
        <v>0</v>
      </c>
      <c r="M40" s="37">
        <f>N40+O40</f>
        <v>225893550</v>
      </c>
      <c r="N40" s="30">
        <v>215889885</v>
      </c>
      <c r="O40" s="30">
        <v>10003665</v>
      </c>
      <c r="P40" s="37">
        <f>Q40+R40</f>
        <v>53103714</v>
      </c>
      <c r="Q40" s="30">
        <f t="shared" ref="Q40:R42" si="661">T40+AC40</f>
        <v>38098216</v>
      </c>
      <c r="R40" s="30">
        <f t="shared" si="661"/>
        <v>15005498</v>
      </c>
      <c r="S40" s="37">
        <f>T40+U40</f>
        <v>53103714</v>
      </c>
      <c r="T40" s="30">
        <f>W40+Z40</f>
        <v>38098216</v>
      </c>
      <c r="U40" s="30">
        <f t="shared" ref="U40:U42" si="662">X40+AA40</f>
        <v>15005498</v>
      </c>
      <c r="V40" s="37">
        <f>W40+X40</f>
        <v>30783933</v>
      </c>
      <c r="W40" s="30">
        <v>17779168</v>
      </c>
      <c r="X40" s="30">
        <v>13004765</v>
      </c>
      <c r="Y40" s="37">
        <f>Z40+AA40</f>
        <v>22319781</v>
      </c>
      <c r="Z40" s="30">
        <v>20319048</v>
      </c>
      <c r="AA40" s="30">
        <v>2000733</v>
      </c>
      <c r="AB40" s="37">
        <f>AC40+AD40</f>
        <v>0</v>
      </c>
      <c r="AC40" s="30">
        <v>0</v>
      </c>
      <c r="AD40" s="30">
        <v>0</v>
      </c>
      <c r="AE40" s="30">
        <f t="shared" ref="AE40:AF42" si="663">N40+Q40</f>
        <v>253988101</v>
      </c>
      <c r="AF40" s="30">
        <f t="shared" si="663"/>
        <v>25009163</v>
      </c>
      <c r="AG40" s="30">
        <v>0</v>
      </c>
      <c r="AH40" s="37">
        <f>AI40+AJ40</f>
        <v>0</v>
      </c>
      <c r="AI40" s="30">
        <v>0</v>
      </c>
      <c r="AJ40" s="30">
        <v>0</v>
      </c>
      <c r="AK40" s="37">
        <f>AL40+AM40</f>
        <v>0</v>
      </c>
      <c r="AL40" s="30">
        <f t="shared" ref="AL40:AM42" si="664">AO40+AX40</f>
        <v>0</v>
      </c>
      <c r="AM40" s="30">
        <f t="shared" si="664"/>
        <v>0</v>
      </c>
      <c r="AN40" s="37">
        <f>AO40+AP40</f>
        <v>0</v>
      </c>
      <c r="AO40" s="30">
        <f t="shared" ref="AO40:AP42" si="665">AR40+AU40</f>
        <v>0</v>
      </c>
      <c r="AP40" s="30">
        <f t="shared" si="665"/>
        <v>0</v>
      </c>
      <c r="AQ40" s="37">
        <f>AR40+AS40</f>
        <v>0</v>
      </c>
      <c r="AR40" s="30">
        <v>0</v>
      </c>
      <c r="AS40" s="30">
        <v>0</v>
      </c>
      <c r="AT40" s="37">
        <f t="shared" ref="AT40" si="666">AU40+AV40</f>
        <v>0</v>
      </c>
      <c r="AU40" s="30">
        <v>0</v>
      </c>
      <c r="AV40" s="30">
        <v>0</v>
      </c>
      <c r="AW40" s="37">
        <f t="shared" ref="AW40:AW42" si="667">AX40+AY40</f>
        <v>0</v>
      </c>
      <c r="AX40" s="30">
        <v>0</v>
      </c>
      <c r="AY40" s="30">
        <v>0</v>
      </c>
      <c r="AZ40" s="30">
        <f t="shared" ref="AZ40:AZ42" si="668">AI40+AL40</f>
        <v>0</v>
      </c>
      <c r="BA40" s="30">
        <f t="shared" ref="BA40:BA42" si="669">AJ40+AM40</f>
        <v>0</v>
      </c>
      <c r="BB40" s="30">
        <v>0</v>
      </c>
      <c r="BC40" s="37">
        <f>BD40+BE40</f>
        <v>0</v>
      </c>
      <c r="BD40" s="30">
        <v>0</v>
      </c>
      <c r="BE40" s="30">
        <v>0</v>
      </c>
      <c r="BF40" s="37">
        <f>BG40+BH40</f>
        <v>0</v>
      </c>
      <c r="BG40" s="30">
        <f t="shared" ref="BG40:BH42" si="670">BJ40+BS40</f>
        <v>0</v>
      </c>
      <c r="BH40" s="30">
        <f t="shared" si="670"/>
        <v>0</v>
      </c>
      <c r="BI40" s="37">
        <f>BJ40+BK40</f>
        <v>0</v>
      </c>
      <c r="BJ40" s="30">
        <f t="shared" ref="BJ40:BK42" si="671">BM40+BP40</f>
        <v>0</v>
      </c>
      <c r="BK40" s="30">
        <f t="shared" si="671"/>
        <v>0</v>
      </c>
      <c r="BL40" s="37">
        <f>BM40+BN40</f>
        <v>0</v>
      </c>
      <c r="BM40" s="30">
        <v>0</v>
      </c>
      <c r="BN40" s="30">
        <v>0</v>
      </c>
      <c r="BO40" s="37">
        <f>BP40+BQ40</f>
        <v>0</v>
      </c>
      <c r="BP40" s="30">
        <v>0</v>
      </c>
      <c r="BQ40" s="30">
        <v>0</v>
      </c>
      <c r="BR40" s="37">
        <f>BS40+BT40</f>
        <v>0</v>
      </c>
      <c r="BS40" s="30">
        <v>0</v>
      </c>
      <c r="BT40" s="30">
        <v>0</v>
      </c>
      <c r="BU40" s="30">
        <f t="shared" ref="BU40:BV42" si="672">BD40+BG40</f>
        <v>0</v>
      </c>
      <c r="BV40" s="30">
        <f t="shared" si="672"/>
        <v>0</v>
      </c>
      <c r="BW40" s="30">
        <v>0</v>
      </c>
      <c r="BX40" s="37">
        <f>BY40+BZ40</f>
        <v>0</v>
      </c>
      <c r="BY40" s="30">
        <v>0</v>
      </c>
      <c r="BZ40" s="30">
        <v>0</v>
      </c>
      <c r="CA40" s="37">
        <f>CB40+CC40</f>
        <v>0</v>
      </c>
      <c r="CB40" s="30">
        <f t="shared" ref="CB40:CC42" si="673">CE40+CN40</f>
        <v>0</v>
      </c>
      <c r="CC40" s="30">
        <f t="shared" si="673"/>
        <v>0</v>
      </c>
      <c r="CD40" s="37">
        <f>CE40+CF40</f>
        <v>0</v>
      </c>
      <c r="CE40" s="30">
        <f t="shared" ref="CE40:CF42" si="674">CH40+CK40</f>
        <v>0</v>
      </c>
      <c r="CF40" s="30">
        <f t="shared" si="674"/>
        <v>0</v>
      </c>
      <c r="CG40" s="37">
        <f>CH40+CI40</f>
        <v>0</v>
      </c>
      <c r="CH40" s="30">
        <v>0</v>
      </c>
      <c r="CI40" s="30">
        <v>0</v>
      </c>
      <c r="CJ40" s="37">
        <f>CK40+CL40</f>
        <v>0</v>
      </c>
      <c r="CK40" s="30">
        <v>0</v>
      </c>
      <c r="CL40" s="30">
        <v>0</v>
      </c>
      <c r="CM40" s="37">
        <f>CN40+CO40</f>
        <v>0</v>
      </c>
      <c r="CN40" s="30">
        <v>0</v>
      </c>
      <c r="CO40" s="30">
        <v>0</v>
      </c>
      <c r="CP40" s="30">
        <f t="shared" ref="CP40:CQ42" si="675">BY40+CB40</f>
        <v>0</v>
      </c>
      <c r="CQ40" s="30">
        <f t="shared" si="675"/>
        <v>0</v>
      </c>
      <c r="CR40" s="30">
        <v>0</v>
      </c>
      <c r="CT40" s="16">
        <f t="shared" si="37"/>
        <v>0.84999999665338655</v>
      </c>
      <c r="CU40" s="16">
        <f t="shared" si="38"/>
        <v>0.15000000334661348</v>
      </c>
      <c r="CV40" s="16">
        <f t="shared" si="39"/>
        <v>7.0000003661588858E-2</v>
      </c>
      <c r="CW40" s="16">
        <f t="shared" si="40"/>
        <v>7.9999999685024609E-2</v>
      </c>
      <c r="CX40" s="16">
        <f t="shared" si="3"/>
        <v>0</v>
      </c>
      <c r="CY40" s="17">
        <f t="shared" si="4"/>
        <v>1</v>
      </c>
      <c r="CZ40" s="17">
        <f t="shared" si="5"/>
        <v>0.39999999200293107</v>
      </c>
      <c r="DA40" s="17">
        <f t="shared" si="6"/>
        <v>0.60000000799706887</v>
      </c>
      <c r="DB40" s="17">
        <f t="shared" si="7"/>
        <v>0.52000000959648274</v>
      </c>
      <c r="DC40" s="17">
        <f t="shared" si="8"/>
        <v>7.999999840058622E-2</v>
      </c>
      <c r="DD40" s="17">
        <f t="shared" si="9"/>
        <v>0</v>
      </c>
      <c r="DE40" s="17">
        <f t="shared" si="41"/>
        <v>1</v>
      </c>
      <c r="DF40" s="16">
        <f t="shared" si="10"/>
        <v>0</v>
      </c>
      <c r="DG40" s="16">
        <f t="shared" si="11"/>
        <v>0</v>
      </c>
      <c r="DH40" s="16">
        <f t="shared" si="12"/>
        <v>0</v>
      </c>
      <c r="DI40" s="16">
        <f t="shared" si="13"/>
        <v>0</v>
      </c>
      <c r="DJ40" s="16">
        <f t="shared" si="14"/>
        <v>0</v>
      </c>
      <c r="DK40" s="17">
        <f t="shared" si="15"/>
        <v>0</v>
      </c>
      <c r="DL40" s="17">
        <f t="shared" si="16"/>
        <v>0</v>
      </c>
      <c r="DM40" s="17">
        <f t="shared" si="17"/>
        <v>0</v>
      </c>
      <c r="DN40" s="17">
        <f t="shared" si="18"/>
        <v>0</v>
      </c>
      <c r="DO40" s="17">
        <f t="shared" si="19"/>
        <v>0</v>
      </c>
      <c r="DP40" s="17">
        <f t="shared" si="20"/>
        <v>0</v>
      </c>
      <c r="DQ40" s="17">
        <f t="shared" si="42"/>
        <v>0</v>
      </c>
      <c r="DR40" s="16">
        <f t="shared" si="21"/>
        <v>0</v>
      </c>
      <c r="DS40" s="16">
        <f t="shared" si="22"/>
        <v>0</v>
      </c>
      <c r="DT40" s="16">
        <f t="shared" si="23"/>
        <v>0</v>
      </c>
      <c r="DU40" s="16">
        <f t="shared" si="24"/>
        <v>0</v>
      </c>
      <c r="DV40" s="16">
        <f t="shared" si="25"/>
        <v>0</v>
      </c>
      <c r="DW40" s="17">
        <f t="shared" si="26"/>
        <v>0</v>
      </c>
      <c r="DX40" s="17">
        <v>0</v>
      </c>
      <c r="DY40" s="17">
        <v>0</v>
      </c>
      <c r="DZ40" s="17">
        <v>0</v>
      </c>
      <c r="EA40" s="17">
        <v>0</v>
      </c>
      <c r="EB40" s="17">
        <v>0</v>
      </c>
      <c r="EC40" s="17">
        <f t="shared" si="43"/>
        <v>0</v>
      </c>
      <c r="ED40" s="16">
        <f t="shared" si="27"/>
        <v>0</v>
      </c>
      <c r="EE40" s="16">
        <f t="shared" si="28"/>
        <v>0</v>
      </c>
      <c r="EF40" s="16">
        <f t="shared" si="29"/>
        <v>0</v>
      </c>
      <c r="EG40" s="16">
        <f t="shared" si="30"/>
        <v>0</v>
      </c>
      <c r="EH40" s="16">
        <f t="shared" si="31"/>
        <v>0</v>
      </c>
      <c r="EI40" s="17">
        <f t="shared" si="32"/>
        <v>0</v>
      </c>
      <c r="EJ40" s="17">
        <v>0</v>
      </c>
      <c r="EK40" s="17">
        <v>0</v>
      </c>
      <c r="EL40" s="17">
        <v>0</v>
      </c>
      <c r="EM40" s="17">
        <v>0</v>
      </c>
      <c r="EN40" s="17">
        <v>0</v>
      </c>
      <c r="EO40" s="17">
        <f t="shared" si="44"/>
        <v>0</v>
      </c>
    </row>
    <row r="41" spans="1:145" x14ac:dyDescent="0.35">
      <c r="A41" s="27" t="s">
        <v>16</v>
      </c>
      <c r="B41" s="28" t="s">
        <v>3</v>
      </c>
      <c r="C41" s="28" t="s">
        <v>3</v>
      </c>
      <c r="D41" s="37">
        <f>E41+L41</f>
        <v>438077063</v>
      </c>
      <c r="E41" s="37">
        <f>F41+G41</f>
        <v>438077063</v>
      </c>
      <c r="F41" s="35">
        <f>M41+AH41+BC41+BX41</f>
        <v>363400000</v>
      </c>
      <c r="G41" s="37">
        <f>H41+K41</f>
        <v>74677063</v>
      </c>
      <c r="H41" s="37">
        <f>I41+J41</f>
        <v>74677063</v>
      </c>
      <c r="I41" s="35">
        <f>V41+AQ41+BL41+CG41</f>
        <v>73523707</v>
      </c>
      <c r="J41" s="35">
        <f>Y41+AT41+BO41+CJ41</f>
        <v>1153356</v>
      </c>
      <c r="K41" s="36">
        <f>AB41+AW41+BR41+CM41</f>
        <v>0</v>
      </c>
      <c r="L41" s="30">
        <v>0</v>
      </c>
      <c r="M41" s="37">
        <f>N41+O41</f>
        <v>10000000</v>
      </c>
      <c r="N41" s="30">
        <v>8777352</v>
      </c>
      <c r="O41" s="30">
        <v>1222648</v>
      </c>
      <c r="P41" s="37">
        <f>Q41+R41</f>
        <v>3382916</v>
      </c>
      <c r="Q41" s="30">
        <f t="shared" si="661"/>
        <v>1548944</v>
      </c>
      <c r="R41" s="30">
        <f t="shared" si="661"/>
        <v>1833972</v>
      </c>
      <c r="S41" s="37">
        <f>T41+U41</f>
        <v>3382916</v>
      </c>
      <c r="T41" s="30">
        <f>W41+Z41</f>
        <v>1548944</v>
      </c>
      <c r="U41" s="30">
        <f t="shared" si="662"/>
        <v>1833972</v>
      </c>
      <c r="V41" s="37">
        <f>W41+X41</f>
        <v>3382916</v>
      </c>
      <c r="W41" s="30">
        <v>1548944</v>
      </c>
      <c r="X41" s="30">
        <v>1833972</v>
      </c>
      <c r="Y41" s="37">
        <f>Z41+AA41</f>
        <v>0</v>
      </c>
      <c r="Z41" s="30">
        <v>0</v>
      </c>
      <c r="AA41" s="30">
        <v>0</v>
      </c>
      <c r="AB41" s="37">
        <f>AC41+AD41</f>
        <v>0</v>
      </c>
      <c r="AC41" s="30">
        <v>0</v>
      </c>
      <c r="AD41" s="30">
        <v>0</v>
      </c>
      <c r="AE41" s="30">
        <f t="shared" si="663"/>
        <v>10326296</v>
      </c>
      <c r="AF41" s="30">
        <f t="shared" si="663"/>
        <v>3056620</v>
      </c>
      <c r="AG41" s="30">
        <v>0</v>
      </c>
      <c r="AH41" s="37">
        <f>AI41+AJ41</f>
        <v>353400000</v>
      </c>
      <c r="AI41" s="30">
        <v>346653312</v>
      </c>
      <c r="AJ41" s="30">
        <v>6746688</v>
      </c>
      <c r="AK41" s="37">
        <f>AL41+AM41</f>
        <v>71294147</v>
      </c>
      <c r="AL41" s="30">
        <f t="shared" si="664"/>
        <v>61174115</v>
      </c>
      <c r="AM41" s="30">
        <f t="shared" si="664"/>
        <v>10120032</v>
      </c>
      <c r="AN41" s="37">
        <f>AO41+AP41</f>
        <v>71294147</v>
      </c>
      <c r="AO41" s="30">
        <f t="shared" si="665"/>
        <v>61174115</v>
      </c>
      <c r="AP41" s="30">
        <f t="shared" si="665"/>
        <v>10120032</v>
      </c>
      <c r="AQ41" s="37">
        <f>AR41+AS41</f>
        <v>70140791</v>
      </c>
      <c r="AR41" s="30">
        <v>60163014</v>
      </c>
      <c r="AS41" s="30">
        <v>9977777</v>
      </c>
      <c r="AT41" s="37">
        <f t="shared" ref="AT41" si="676">AU41+AV41</f>
        <v>1153356</v>
      </c>
      <c r="AU41" s="30">
        <v>1011101</v>
      </c>
      <c r="AV41" s="30">
        <v>142255</v>
      </c>
      <c r="AW41" s="37">
        <f t="shared" si="667"/>
        <v>0</v>
      </c>
      <c r="AX41" s="30">
        <v>0</v>
      </c>
      <c r="AY41" s="30">
        <v>0</v>
      </c>
      <c r="AZ41" s="30">
        <f t="shared" si="668"/>
        <v>407827427</v>
      </c>
      <c r="BA41" s="30">
        <f t="shared" si="669"/>
        <v>16866720</v>
      </c>
      <c r="BB41" s="30">
        <v>0</v>
      </c>
      <c r="BC41" s="37">
        <f>BD41+BE41</f>
        <v>0</v>
      </c>
      <c r="BD41" s="30">
        <v>0</v>
      </c>
      <c r="BE41" s="30">
        <v>0</v>
      </c>
      <c r="BF41" s="37">
        <f>BG41+BH41</f>
        <v>0</v>
      </c>
      <c r="BG41" s="30">
        <f t="shared" si="670"/>
        <v>0</v>
      </c>
      <c r="BH41" s="30">
        <f t="shared" si="670"/>
        <v>0</v>
      </c>
      <c r="BI41" s="37">
        <f>BJ41+BK41</f>
        <v>0</v>
      </c>
      <c r="BJ41" s="30">
        <f t="shared" si="671"/>
        <v>0</v>
      </c>
      <c r="BK41" s="30">
        <f t="shared" si="671"/>
        <v>0</v>
      </c>
      <c r="BL41" s="37">
        <f>BM41+BN41</f>
        <v>0</v>
      </c>
      <c r="BM41" s="30">
        <v>0</v>
      </c>
      <c r="BN41" s="30">
        <v>0</v>
      </c>
      <c r="BO41" s="37">
        <f>BP41+BQ41</f>
        <v>0</v>
      </c>
      <c r="BP41" s="30">
        <v>0</v>
      </c>
      <c r="BQ41" s="30">
        <v>0</v>
      </c>
      <c r="BR41" s="37">
        <f>BS41+BT41</f>
        <v>0</v>
      </c>
      <c r="BS41" s="30">
        <v>0</v>
      </c>
      <c r="BT41" s="30">
        <v>0</v>
      </c>
      <c r="BU41" s="30">
        <f t="shared" si="672"/>
        <v>0</v>
      </c>
      <c r="BV41" s="30">
        <f t="shared" si="672"/>
        <v>0</v>
      </c>
      <c r="BW41" s="30">
        <v>0</v>
      </c>
      <c r="BX41" s="37">
        <f>BY41+BZ41</f>
        <v>0</v>
      </c>
      <c r="BY41" s="30">
        <v>0</v>
      </c>
      <c r="BZ41" s="30">
        <v>0</v>
      </c>
      <c r="CA41" s="37">
        <f>CB41+CC41</f>
        <v>0</v>
      </c>
      <c r="CB41" s="30">
        <f t="shared" si="673"/>
        <v>0</v>
      </c>
      <c r="CC41" s="30">
        <f t="shared" si="673"/>
        <v>0</v>
      </c>
      <c r="CD41" s="37">
        <f>CE41+CF41</f>
        <v>0</v>
      </c>
      <c r="CE41" s="30">
        <f t="shared" si="674"/>
        <v>0</v>
      </c>
      <c r="CF41" s="30">
        <f t="shared" si="674"/>
        <v>0</v>
      </c>
      <c r="CG41" s="37">
        <f>CH41+CI41</f>
        <v>0</v>
      </c>
      <c r="CH41" s="30">
        <v>0</v>
      </c>
      <c r="CI41" s="30">
        <v>0</v>
      </c>
      <c r="CJ41" s="37">
        <f>CK41+CL41</f>
        <v>0</v>
      </c>
      <c r="CK41" s="30">
        <v>0</v>
      </c>
      <c r="CL41" s="30">
        <v>0</v>
      </c>
      <c r="CM41" s="37">
        <f>CN41+CO41</f>
        <v>0</v>
      </c>
      <c r="CN41" s="30">
        <v>0</v>
      </c>
      <c r="CO41" s="30">
        <v>0</v>
      </c>
      <c r="CP41" s="30">
        <f t="shared" si="675"/>
        <v>0</v>
      </c>
      <c r="CQ41" s="30">
        <f t="shared" si="675"/>
        <v>0</v>
      </c>
      <c r="CR41" s="30">
        <v>0</v>
      </c>
      <c r="CT41" s="16">
        <f t="shared" si="37"/>
        <v>0.85000003873605789</v>
      </c>
      <c r="CU41" s="16">
        <f t="shared" si="38"/>
        <v>0.14999996126394208</v>
      </c>
      <c r="CV41" s="16">
        <f t="shared" si="39"/>
        <v>0.14999996126394208</v>
      </c>
      <c r="CW41" s="16">
        <f t="shared" si="40"/>
        <v>0</v>
      </c>
      <c r="CX41" s="16">
        <f t="shared" si="3"/>
        <v>0</v>
      </c>
      <c r="CY41" s="17">
        <f t="shared" si="4"/>
        <v>1</v>
      </c>
      <c r="CZ41" s="17">
        <f t="shared" si="5"/>
        <v>0.4</v>
      </c>
      <c r="DA41" s="17">
        <f t="shared" si="6"/>
        <v>0.6</v>
      </c>
      <c r="DB41" s="17">
        <f t="shared" si="7"/>
        <v>0.6</v>
      </c>
      <c r="DC41" s="17">
        <f t="shared" si="8"/>
        <v>0</v>
      </c>
      <c r="DD41" s="17">
        <f t="shared" si="9"/>
        <v>0</v>
      </c>
      <c r="DE41" s="17">
        <f t="shared" si="41"/>
        <v>1</v>
      </c>
      <c r="DF41" s="16">
        <f t="shared" si="10"/>
        <v>0.84999999767058332</v>
      </c>
      <c r="DG41" s="16">
        <f t="shared" si="11"/>
        <v>0.15000000232941665</v>
      </c>
      <c r="DH41" s="16">
        <f t="shared" si="12"/>
        <v>0.14752076495335856</v>
      </c>
      <c r="DI41" s="16">
        <f t="shared" si="13"/>
        <v>2.4792373760580844E-3</v>
      </c>
      <c r="DJ41" s="16">
        <f t="shared" si="14"/>
        <v>0</v>
      </c>
      <c r="DK41" s="17">
        <f t="shared" si="15"/>
        <v>1</v>
      </c>
      <c r="DL41" s="17">
        <f t="shared" si="16"/>
        <v>0.4</v>
      </c>
      <c r="DM41" s="17">
        <f t="shared" si="17"/>
        <v>0.6</v>
      </c>
      <c r="DN41" s="17">
        <f t="shared" si="18"/>
        <v>0.59156593575988692</v>
      </c>
      <c r="DO41" s="17">
        <f t="shared" si="19"/>
        <v>8.4340642401130751E-3</v>
      </c>
      <c r="DP41" s="17">
        <f t="shared" si="20"/>
        <v>0</v>
      </c>
      <c r="DQ41" s="17">
        <f t="shared" si="42"/>
        <v>1</v>
      </c>
      <c r="DR41" s="16">
        <f t="shared" si="21"/>
        <v>0</v>
      </c>
      <c r="DS41" s="16">
        <f t="shared" si="22"/>
        <v>0</v>
      </c>
      <c r="DT41" s="16">
        <f t="shared" si="23"/>
        <v>0</v>
      </c>
      <c r="DU41" s="16">
        <f t="shared" si="24"/>
        <v>0</v>
      </c>
      <c r="DV41" s="16">
        <f t="shared" si="25"/>
        <v>0</v>
      </c>
      <c r="DW41" s="17">
        <f t="shared" si="26"/>
        <v>0</v>
      </c>
      <c r="DX41" s="17">
        <v>0</v>
      </c>
      <c r="DY41" s="17">
        <v>0</v>
      </c>
      <c r="DZ41" s="17">
        <v>0</v>
      </c>
      <c r="EA41" s="17">
        <v>0</v>
      </c>
      <c r="EB41" s="17">
        <v>0</v>
      </c>
      <c r="EC41" s="17">
        <f t="shared" si="43"/>
        <v>0</v>
      </c>
      <c r="ED41" s="16">
        <f t="shared" si="27"/>
        <v>0</v>
      </c>
      <c r="EE41" s="16">
        <f t="shared" si="28"/>
        <v>0</v>
      </c>
      <c r="EF41" s="16">
        <f t="shared" si="29"/>
        <v>0</v>
      </c>
      <c r="EG41" s="16">
        <f t="shared" si="30"/>
        <v>0</v>
      </c>
      <c r="EH41" s="16">
        <f t="shared" si="31"/>
        <v>0</v>
      </c>
      <c r="EI41" s="17">
        <f t="shared" si="32"/>
        <v>0</v>
      </c>
      <c r="EJ41" s="17">
        <v>0</v>
      </c>
      <c r="EK41" s="17">
        <v>0</v>
      </c>
      <c r="EL41" s="17">
        <v>0</v>
      </c>
      <c r="EM41" s="17">
        <v>0</v>
      </c>
      <c r="EN41" s="17">
        <v>0</v>
      </c>
      <c r="EO41" s="17">
        <f t="shared" si="44"/>
        <v>0</v>
      </c>
    </row>
    <row r="42" spans="1:145" x14ac:dyDescent="0.35">
      <c r="A42" s="27" t="s">
        <v>16</v>
      </c>
      <c r="B42" s="28" t="s">
        <v>17</v>
      </c>
      <c r="C42" s="28" t="s">
        <v>2</v>
      </c>
      <c r="D42" s="37">
        <f>E42+L42</f>
        <v>30147059</v>
      </c>
      <c r="E42" s="37">
        <f>F42+G42</f>
        <v>30147059</v>
      </c>
      <c r="F42" s="35">
        <f>M42+AH42+BC42+BX42</f>
        <v>20000000</v>
      </c>
      <c r="G42" s="37">
        <f>H42+K42</f>
        <v>10147059</v>
      </c>
      <c r="H42" s="37">
        <f>I42+J42</f>
        <v>10147059</v>
      </c>
      <c r="I42" s="35">
        <f>V42+AQ42+BL42+CG42</f>
        <v>10147059</v>
      </c>
      <c r="J42" s="35">
        <f>Y42+AT42+BO42+CJ42</f>
        <v>0</v>
      </c>
      <c r="K42" s="36">
        <f>AB42+AW42+BR42+CM42</f>
        <v>0</v>
      </c>
      <c r="L42" s="30">
        <v>0</v>
      </c>
      <c r="M42" s="37">
        <f>N42+O42</f>
        <v>20000000</v>
      </c>
      <c r="N42" s="30">
        <v>15000000</v>
      </c>
      <c r="O42" s="30">
        <v>5000000</v>
      </c>
      <c r="P42" s="37">
        <f>Q42+R42</f>
        <v>10147059</v>
      </c>
      <c r="Q42" s="30">
        <f t="shared" si="661"/>
        <v>2647059</v>
      </c>
      <c r="R42" s="30">
        <f t="shared" si="661"/>
        <v>7500000</v>
      </c>
      <c r="S42" s="37">
        <f>T42+U42</f>
        <v>10147059</v>
      </c>
      <c r="T42" s="30">
        <f>W42+Z42</f>
        <v>2647059</v>
      </c>
      <c r="U42" s="30">
        <f t="shared" si="662"/>
        <v>7500000</v>
      </c>
      <c r="V42" s="37">
        <f>W42+X42</f>
        <v>10147059</v>
      </c>
      <c r="W42" s="30">
        <v>2647059</v>
      </c>
      <c r="X42" s="30">
        <v>7500000</v>
      </c>
      <c r="Y42" s="37">
        <f>Z42+AA42</f>
        <v>0</v>
      </c>
      <c r="Z42" s="30">
        <v>0</v>
      </c>
      <c r="AA42" s="30">
        <v>0</v>
      </c>
      <c r="AB42" s="37">
        <f>AC42+AD42</f>
        <v>0</v>
      </c>
      <c r="AC42" s="30">
        <v>0</v>
      </c>
      <c r="AD42" s="30">
        <v>0</v>
      </c>
      <c r="AE42" s="30">
        <f t="shared" si="663"/>
        <v>17647059</v>
      </c>
      <c r="AF42" s="30">
        <f t="shared" si="663"/>
        <v>12500000</v>
      </c>
      <c r="AG42" s="30">
        <v>0</v>
      </c>
      <c r="AH42" s="37">
        <f>AI42+AJ42</f>
        <v>0</v>
      </c>
      <c r="AI42" s="30">
        <v>0</v>
      </c>
      <c r="AJ42" s="30">
        <v>0</v>
      </c>
      <c r="AK42" s="37">
        <f>AL42+AM42</f>
        <v>0</v>
      </c>
      <c r="AL42" s="30">
        <f t="shared" si="664"/>
        <v>0</v>
      </c>
      <c r="AM42" s="30">
        <f t="shared" si="664"/>
        <v>0</v>
      </c>
      <c r="AN42" s="37">
        <f>AO42+AP42</f>
        <v>0</v>
      </c>
      <c r="AO42" s="30">
        <f t="shared" si="665"/>
        <v>0</v>
      </c>
      <c r="AP42" s="30">
        <f t="shared" si="665"/>
        <v>0</v>
      </c>
      <c r="AQ42" s="37">
        <f>AR42+AS42</f>
        <v>0</v>
      </c>
      <c r="AR42" s="30">
        <v>0</v>
      </c>
      <c r="AS42" s="30">
        <v>0</v>
      </c>
      <c r="AT42" s="37">
        <f t="shared" ref="AT42:AT59" si="677">AU42+AV42</f>
        <v>0</v>
      </c>
      <c r="AU42" s="30">
        <v>0</v>
      </c>
      <c r="AV42" s="30">
        <v>0</v>
      </c>
      <c r="AW42" s="37">
        <f t="shared" si="667"/>
        <v>0</v>
      </c>
      <c r="AX42" s="30">
        <v>0</v>
      </c>
      <c r="AY42" s="30">
        <v>0</v>
      </c>
      <c r="AZ42" s="30">
        <f t="shared" si="668"/>
        <v>0</v>
      </c>
      <c r="BA42" s="30">
        <f t="shared" si="669"/>
        <v>0</v>
      </c>
      <c r="BB42" s="30">
        <v>0</v>
      </c>
      <c r="BC42" s="37">
        <f>BD42+BE42</f>
        <v>0</v>
      </c>
      <c r="BD42" s="30">
        <v>0</v>
      </c>
      <c r="BE42" s="30">
        <v>0</v>
      </c>
      <c r="BF42" s="37">
        <f>BG42+BH42</f>
        <v>0</v>
      </c>
      <c r="BG42" s="30">
        <f t="shared" si="670"/>
        <v>0</v>
      </c>
      <c r="BH42" s="30">
        <f t="shared" si="670"/>
        <v>0</v>
      </c>
      <c r="BI42" s="37">
        <f>BJ42+BK42</f>
        <v>0</v>
      </c>
      <c r="BJ42" s="30">
        <f t="shared" si="671"/>
        <v>0</v>
      </c>
      <c r="BK42" s="30">
        <f t="shared" si="671"/>
        <v>0</v>
      </c>
      <c r="BL42" s="37">
        <f>BM42+BN42</f>
        <v>0</v>
      </c>
      <c r="BM42" s="30">
        <v>0</v>
      </c>
      <c r="BN42" s="30">
        <v>0</v>
      </c>
      <c r="BO42" s="37">
        <f>BP42+BQ42</f>
        <v>0</v>
      </c>
      <c r="BP42" s="30">
        <v>0</v>
      </c>
      <c r="BQ42" s="30">
        <v>0</v>
      </c>
      <c r="BR42" s="37">
        <f>BS42+BT42</f>
        <v>0</v>
      </c>
      <c r="BS42" s="30">
        <v>0</v>
      </c>
      <c r="BT42" s="30">
        <v>0</v>
      </c>
      <c r="BU42" s="30">
        <f t="shared" si="672"/>
        <v>0</v>
      </c>
      <c r="BV42" s="30">
        <f t="shared" si="672"/>
        <v>0</v>
      </c>
      <c r="BW42" s="30">
        <v>0</v>
      </c>
      <c r="BX42" s="37">
        <f>BY42+BZ42</f>
        <v>0</v>
      </c>
      <c r="BY42" s="30">
        <v>0</v>
      </c>
      <c r="BZ42" s="30">
        <v>0</v>
      </c>
      <c r="CA42" s="37">
        <f>CB42+CC42</f>
        <v>0</v>
      </c>
      <c r="CB42" s="30">
        <f t="shared" si="673"/>
        <v>0</v>
      </c>
      <c r="CC42" s="30">
        <f t="shared" si="673"/>
        <v>0</v>
      </c>
      <c r="CD42" s="37">
        <f>CE42+CF42</f>
        <v>0</v>
      </c>
      <c r="CE42" s="30">
        <f t="shared" si="674"/>
        <v>0</v>
      </c>
      <c r="CF42" s="30">
        <f t="shared" si="674"/>
        <v>0</v>
      </c>
      <c r="CG42" s="37">
        <f>CH42+CI42</f>
        <v>0</v>
      </c>
      <c r="CH42" s="30">
        <v>0</v>
      </c>
      <c r="CI42" s="30">
        <v>0</v>
      </c>
      <c r="CJ42" s="37">
        <f>CK42+CL42</f>
        <v>0</v>
      </c>
      <c r="CK42" s="30">
        <v>0</v>
      </c>
      <c r="CL42" s="30">
        <v>0</v>
      </c>
      <c r="CM42" s="37">
        <f>CN42+CO42</f>
        <v>0</v>
      </c>
      <c r="CN42" s="30">
        <v>0</v>
      </c>
      <c r="CO42" s="30">
        <v>0</v>
      </c>
      <c r="CP42" s="30">
        <f t="shared" si="675"/>
        <v>0</v>
      </c>
      <c r="CQ42" s="30">
        <f t="shared" si="675"/>
        <v>0</v>
      </c>
      <c r="CR42" s="30">
        <v>0</v>
      </c>
      <c r="CT42" s="16">
        <f t="shared" si="37"/>
        <v>0.84999999150000005</v>
      </c>
      <c r="CU42" s="16">
        <f t="shared" si="38"/>
        <v>0.15000000849999992</v>
      </c>
      <c r="CV42" s="16">
        <f t="shared" si="39"/>
        <v>0.15000000849999992</v>
      </c>
      <c r="CW42" s="16">
        <f t="shared" si="40"/>
        <v>0</v>
      </c>
      <c r="CX42" s="16">
        <f t="shared" ref="CX42:CX73" si="678">IFERROR(AC42/AE42,0)</f>
        <v>0</v>
      </c>
      <c r="CY42" s="17">
        <f t="shared" ref="CY42:CY73" si="679">CT42+CU42</f>
        <v>1</v>
      </c>
      <c r="CZ42" s="17">
        <f t="shared" ref="CZ42:CZ73" si="680">IFERROR(O42/AF42,0)</f>
        <v>0.4</v>
      </c>
      <c r="DA42" s="17">
        <f t="shared" ref="DA42:DA73" si="681">IFERROR(R42/AF42,0)</f>
        <v>0.6</v>
      </c>
      <c r="DB42" s="17">
        <f t="shared" ref="DB42:DB73" si="682">IFERROR(X42/AF42,0)</f>
        <v>0.6</v>
      </c>
      <c r="DC42" s="17">
        <f t="shared" ref="DC42:DC73" si="683">IFERROR(AA42/AF42,0)</f>
        <v>0</v>
      </c>
      <c r="DD42" s="17">
        <f t="shared" ref="DD42:DD73" si="684">IFERROR(AD42/AF42,0)</f>
        <v>0</v>
      </c>
      <c r="DE42" s="17">
        <f t="shared" si="41"/>
        <v>1</v>
      </c>
      <c r="DF42" s="16">
        <f t="shared" ref="DF42:DF73" si="685">IFERROR(AI42/AZ42,0)</f>
        <v>0</v>
      </c>
      <c r="DG42" s="16">
        <f t="shared" ref="DG42:DG73" si="686">IFERROR(AL42/AZ42,0)</f>
        <v>0</v>
      </c>
      <c r="DH42" s="16">
        <f t="shared" ref="DH42:DH73" si="687">IFERROR(AR42/AZ42,0)</f>
        <v>0</v>
      </c>
      <c r="DI42" s="16">
        <f t="shared" ref="DI42:DI73" si="688">IFERROR(AU42/AZ42,0)</f>
        <v>0</v>
      </c>
      <c r="DJ42" s="16">
        <f t="shared" ref="DJ42:DJ73" si="689">IFERROR(AX42/AZ42,0)</f>
        <v>0</v>
      </c>
      <c r="DK42" s="17">
        <f t="shared" ref="DK42:DK73" si="690">DF42+DG42</f>
        <v>0</v>
      </c>
      <c r="DL42" s="17">
        <f t="shared" ref="DL42:DL73" si="691">IFERROR(AJ42/BA42,0)</f>
        <v>0</v>
      </c>
      <c r="DM42" s="17">
        <f t="shared" ref="DM42:DM73" si="692">IFERROR(AM42/BA42,0)</f>
        <v>0</v>
      </c>
      <c r="DN42" s="17">
        <f t="shared" ref="DN42:DN73" si="693">IFERROR(AS42/BA42,0)</f>
        <v>0</v>
      </c>
      <c r="DO42" s="17">
        <f t="shared" ref="DO42:DO73" si="694">IFERROR(AV42/BA42,0)</f>
        <v>0</v>
      </c>
      <c r="DP42" s="17">
        <f t="shared" ref="DP42:DP73" si="695">IFERROR(AY42/BA42,0)</f>
        <v>0</v>
      </c>
      <c r="DQ42" s="17">
        <f t="shared" si="42"/>
        <v>0</v>
      </c>
      <c r="DR42" s="16">
        <f t="shared" ref="DR42:DR73" si="696">IFERROR(BD42/BU42,0)</f>
        <v>0</v>
      </c>
      <c r="DS42" s="16">
        <f t="shared" ref="DS42:DS73" si="697">IFERROR(BG42/BU42,0)</f>
        <v>0</v>
      </c>
      <c r="DT42" s="16">
        <f t="shared" ref="DT42:DT73" si="698">IFERROR(BM42/BU42,0)</f>
        <v>0</v>
      </c>
      <c r="DU42" s="16">
        <f t="shared" ref="DU42:DU73" si="699">IFERROR(BP42/BU42,0)</f>
        <v>0</v>
      </c>
      <c r="DV42" s="16">
        <f t="shared" ref="DV42:DV73" si="700">IFERROR(BS42/BU42,0)</f>
        <v>0</v>
      </c>
      <c r="DW42" s="17">
        <f t="shared" ref="DW42:DW73" si="701">DR42+DS42</f>
        <v>0</v>
      </c>
      <c r="DX42" s="17">
        <v>0</v>
      </c>
      <c r="DY42" s="17">
        <v>0</v>
      </c>
      <c r="DZ42" s="17">
        <v>0</v>
      </c>
      <c r="EA42" s="17">
        <v>0</v>
      </c>
      <c r="EB42" s="17">
        <v>0</v>
      </c>
      <c r="EC42" s="17">
        <f t="shared" si="43"/>
        <v>0</v>
      </c>
      <c r="ED42" s="16">
        <f t="shared" ref="ED42:ED73" si="702">IFERROR(BY42/CP42,0)</f>
        <v>0</v>
      </c>
      <c r="EE42" s="16">
        <f t="shared" ref="EE42:EE73" si="703">IFERROR(CB42/CP42,0)</f>
        <v>0</v>
      </c>
      <c r="EF42" s="16">
        <f t="shared" ref="EF42:EF73" si="704">IFERROR(CH42/CP42,0)</f>
        <v>0</v>
      </c>
      <c r="EG42" s="16">
        <f t="shared" ref="EG42:EG73" si="705">IFERROR(CC42/CH42,0)</f>
        <v>0</v>
      </c>
      <c r="EH42" s="16">
        <f t="shared" ref="EH42:EH73" si="706">IFERROR(CN42/CP42,0)</f>
        <v>0</v>
      </c>
      <c r="EI42" s="17">
        <f t="shared" ref="EI42:EI73" si="707">ED42+EE42</f>
        <v>0</v>
      </c>
      <c r="EJ42" s="17">
        <v>0</v>
      </c>
      <c r="EK42" s="17">
        <v>0</v>
      </c>
      <c r="EL42" s="17">
        <v>0</v>
      </c>
      <c r="EM42" s="17">
        <v>0</v>
      </c>
      <c r="EN42" s="17">
        <v>0</v>
      </c>
      <c r="EO42" s="17">
        <f t="shared" si="44"/>
        <v>0</v>
      </c>
    </row>
    <row r="43" spans="1:145" x14ac:dyDescent="0.35">
      <c r="A43" s="24" t="s">
        <v>18</v>
      </c>
      <c r="B43" s="25" t="s">
        <v>165</v>
      </c>
      <c r="C43" s="25"/>
      <c r="D43" s="26">
        <f>D44+D45</f>
        <v>307972502</v>
      </c>
      <c r="E43" s="26">
        <f t="shared" ref="E43:J43" si="708">E44+E45</f>
        <v>307972502</v>
      </c>
      <c r="F43" s="26">
        <f t="shared" si="708"/>
        <v>252906000</v>
      </c>
      <c r="G43" s="26">
        <f t="shared" si="708"/>
        <v>55066502</v>
      </c>
      <c r="H43" s="26">
        <f t="shared" si="708"/>
        <v>55066502</v>
      </c>
      <c r="I43" s="26">
        <f t="shared" si="708"/>
        <v>45934306</v>
      </c>
      <c r="J43" s="26">
        <f t="shared" si="708"/>
        <v>9132196</v>
      </c>
      <c r="K43" s="26">
        <f t="shared" ref="K43" si="709">K44+K45</f>
        <v>0</v>
      </c>
      <c r="L43" s="26">
        <f t="shared" ref="L43" si="710">L44+L45</f>
        <v>0</v>
      </c>
      <c r="M43" s="26">
        <f t="shared" ref="M43" si="711">M44+M45</f>
        <v>50000000</v>
      </c>
      <c r="N43" s="26">
        <f t="shared" ref="N43" si="712">N44+N45</f>
        <v>45000000</v>
      </c>
      <c r="O43" s="26">
        <f t="shared" ref="O43" si="713">O44+O45</f>
        <v>5000000</v>
      </c>
      <c r="P43" s="26">
        <f t="shared" ref="P43" si="714">P44+P45</f>
        <v>15441177</v>
      </c>
      <c r="Q43" s="26">
        <f t="shared" ref="Q43" si="715">Q44+Q45</f>
        <v>7941177</v>
      </c>
      <c r="R43" s="26">
        <f t="shared" ref="R43" si="716">R44+R45</f>
        <v>7500000</v>
      </c>
      <c r="S43" s="26">
        <f t="shared" ref="S43" si="717">S44+S45</f>
        <v>15441177</v>
      </c>
      <c r="T43" s="26">
        <f t="shared" ref="T43" si="718">T44+T45</f>
        <v>7941177</v>
      </c>
      <c r="U43" s="26">
        <f t="shared" ref="U43" si="719">U44+U45</f>
        <v>7500000</v>
      </c>
      <c r="V43" s="26">
        <f t="shared" ref="V43" si="720">V44+V45</f>
        <v>10006398</v>
      </c>
      <c r="W43" s="26">
        <f t="shared" ref="W43" si="721">W44+W45</f>
        <v>3803530</v>
      </c>
      <c r="X43" s="26">
        <f t="shared" ref="X43" si="722">X44+X45</f>
        <v>6202868</v>
      </c>
      <c r="Y43" s="26">
        <f t="shared" ref="Y43" si="723">Y44+Y45</f>
        <v>5434779</v>
      </c>
      <c r="Z43" s="26">
        <f t="shared" ref="Z43" si="724">Z44+Z45</f>
        <v>4137647</v>
      </c>
      <c r="AA43" s="26">
        <f t="shared" ref="AA43" si="725">AA44+AA45</f>
        <v>1297132</v>
      </c>
      <c r="AB43" s="26">
        <f t="shared" ref="AB43" si="726">AB44+AB45</f>
        <v>0</v>
      </c>
      <c r="AC43" s="26">
        <f t="shared" ref="AC43" si="727">AC44+AC45</f>
        <v>0</v>
      </c>
      <c r="AD43" s="26">
        <f t="shared" ref="AD43" si="728">AD44+AD45</f>
        <v>0</v>
      </c>
      <c r="AE43" s="26">
        <f t="shared" ref="AE43" si="729">AE44+AE45</f>
        <v>52941177</v>
      </c>
      <c r="AF43" s="26">
        <f t="shared" ref="AF43" si="730">AF44+AF45</f>
        <v>12500000</v>
      </c>
      <c r="AG43" s="26">
        <f t="shared" ref="AG43" si="731">AG44+AG45</f>
        <v>0</v>
      </c>
      <c r="AH43" s="26">
        <f t="shared" ref="AH43" si="732">AH44+AH45</f>
        <v>202906000</v>
      </c>
      <c r="AI43" s="26">
        <f t="shared" ref="AI43" si="733">AI44+AI45</f>
        <v>200021000</v>
      </c>
      <c r="AJ43" s="26">
        <f t="shared" ref="AJ43" si="734">AJ44+AJ45</f>
        <v>2885000</v>
      </c>
      <c r="AK43" s="26">
        <f t="shared" ref="AK43" si="735">AK44+AK45</f>
        <v>39625325</v>
      </c>
      <c r="AL43" s="26">
        <f t="shared" ref="AL43" si="736">AL44+AL45</f>
        <v>35297825</v>
      </c>
      <c r="AM43" s="26">
        <f t="shared" ref="AM43" si="737">AM44+AM45</f>
        <v>4327500</v>
      </c>
      <c r="AN43" s="26">
        <f t="shared" ref="AN43" si="738">AN44+AN45</f>
        <v>39625325</v>
      </c>
      <c r="AO43" s="26">
        <f t="shared" ref="AO43" si="739">AO44+AO45</f>
        <v>35297825</v>
      </c>
      <c r="AP43" s="26">
        <f t="shared" ref="AP43" si="740">AP44+AP45</f>
        <v>4327500</v>
      </c>
      <c r="AQ43" s="26">
        <f t="shared" ref="AQ43" si="741">AQ44+AQ45</f>
        <v>35927908</v>
      </c>
      <c r="AR43" s="26">
        <f t="shared" ref="AR43" si="742">AR44+AR45</f>
        <v>32062277</v>
      </c>
      <c r="AS43" s="26">
        <f t="shared" ref="AS43" si="743">AS44+AS45</f>
        <v>3865631</v>
      </c>
      <c r="AT43" s="26">
        <f t="shared" ref="AT43" si="744">AT44+AT45</f>
        <v>3697417</v>
      </c>
      <c r="AU43" s="26">
        <f t="shared" ref="AU43" si="745">AU44+AU45</f>
        <v>3235548</v>
      </c>
      <c r="AV43" s="26">
        <f t="shared" ref="AV43" si="746">AV44+AV45</f>
        <v>461869</v>
      </c>
      <c r="AW43" s="26">
        <f t="shared" ref="AW43" si="747">AW44+AW45</f>
        <v>0</v>
      </c>
      <c r="AX43" s="26">
        <f t="shared" ref="AX43" si="748">AX44+AX45</f>
        <v>0</v>
      </c>
      <c r="AY43" s="26">
        <f t="shared" ref="AY43" si="749">AY44+AY45</f>
        <v>0</v>
      </c>
      <c r="AZ43" s="26">
        <f t="shared" ref="AZ43" si="750">AZ44+AZ45</f>
        <v>235318825</v>
      </c>
      <c r="BA43" s="26">
        <f t="shared" ref="BA43" si="751">BA44+BA45</f>
        <v>7212500</v>
      </c>
      <c r="BB43" s="26">
        <f t="shared" ref="BB43" si="752">BB44+BB45</f>
        <v>0</v>
      </c>
      <c r="BC43" s="26">
        <f t="shared" ref="BC43" si="753">BC44+BC45</f>
        <v>0</v>
      </c>
      <c r="BD43" s="26">
        <f t="shared" ref="BD43" si="754">BD44+BD45</f>
        <v>0</v>
      </c>
      <c r="BE43" s="26">
        <f t="shared" ref="BE43" si="755">BE44+BE45</f>
        <v>0</v>
      </c>
      <c r="BF43" s="26">
        <f t="shared" ref="BF43" si="756">BF44+BF45</f>
        <v>0</v>
      </c>
      <c r="BG43" s="26">
        <f t="shared" ref="BG43" si="757">BG44+BG45</f>
        <v>0</v>
      </c>
      <c r="BH43" s="26">
        <f t="shared" ref="BH43" si="758">BH44+BH45</f>
        <v>0</v>
      </c>
      <c r="BI43" s="26">
        <f t="shared" ref="BI43" si="759">BI44+BI45</f>
        <v>0</v>
      </c>
      <c r="BJ43" s="26">
        <f t="shared" ref="BJ43" si="760">BJ44+BJ45</f>
        <v>0</v>
      </c>
      <c r="BK43" s="26">
        <f t="shared" ref="BK43" si="761">BK44+BK45</f>
        <v>0</v>
      </c>
      <c r="BL43" s="26">
        <f t="shared" ref="BL43" si="762">BL44+BL45</f>
        <v>0</v>
      </c>
      <c r="BM43" s="26">
        <f t="shared" ref="BM43" si="763">BM44+BM45</f>
        <v>0</v>
      </c>
      <c r="BN43" s="26">
        <f t="shared" ref="BN43" si="764">BN44+BN45</f>
        <v>0</v>
      </c>
      <c r="BO43" s="26">
        <f t="shared" ref="BO43" si="765">BO44+BO45</f>
        <v>0</v>
      </c>
      <c r="BP43" s="26">
        <f t="shared" ref="BP43" si="766">BP44+BP45</f>
        <v>0</v>
      </c>
      <c r="BQ43" s="26">
        <f t="shared" ref="BQ43" si="767">BQ44+BQ45</f>
        <v>0</v>
      </c>
      <c r="BR43" s="26">
        <f t="shared" ref="BR43" si="768">BR44+BR45</f>
        <v>0</v>
      </c>
      <c r="BS43" s="26">
        <f t="shared" ref="BS43" si="769">BS44+BS45</f>
        <v>0</v>
      </c>
      <c r="BT43" s="26">
        <f t="shared" ref="BT43" si="770">BT44+BT45</f>
        <v>0</v>
      </c>
      <c r="BU43" s="26">
        <f t="shared" ref="BU43" si="771">BU44+BU45</f>
        <v>0</v>
      </c>
      <c r="BV43" s="26">
        <f t="shared" ref="BV43" si="772">BV44+BV45</f>
        <v>0</v>
      </c>
      <c r="BW43" s="26">
        <f t="shared" ref="BW43" si="773">BW44+BW45</f>
        <v>0</v>
      </c>
      <c r="BX43" s="26">
        <f t="shared" ref="BX43" si="774">BX44+BX45</f>
        <v>0</v>
      </c>
      <c r="BY43" s="26">
        <f t="shared" ref="BY43" si="775">BY44+BY45</f>
        <v>0</v>
      </c>
      <c r="BZ43" s="26">
        <f t="shared" ref="BZ43" si="776">BZ44+BZ45</f>
        <v>0</v>
      </c>
      <c r="CA43" s="26">
        <f t="shared" ref="CA43" si="777">CA44+CA45</f>
        <v>0</v>
      </c>
      <c r="CB43" s="26">
        <f t="shared" ref="CB43" si="778">CB44+CB45</f>
        <v>0</v>
      </c>
      <c r="CC43" s="26">
        <f t="shared" ref="CC43" si="779">CC44+CC45</f>
        <v>0</v>
      </c>
      <c r="CD43" s="26">
        <f t="shared" ref="CD43" si="780">CD44+CD45</f>
        <v>0</v>
      </c>
      <c r="CE43" s="26">
        <f t="shared" ref="CE43" si="781">CE44+CE45</f>
        <v>0</v>
      </c>
      <c r="CF43" s="26">
        <f t="shared" ref="CF43" si="782">CF44+CF45</f>
        <v>0</v>
      </c>
      <c r="CG43" s="26">
        <f t="shared" ref="CG43" si="783">CG44+CG45</f>
        <v>0</v>
      </c>
      <c r="CH43" s="26">
        <f t="shared" ref="CH43" si="784">CH44+CH45</f>
        <v>0</v>
      </c>
      <c r="CI43" s="26">
        <f t="shared" ref="CI43" si="785">CI44+CI45</f>
        <v>0</v>
      </c>
      <c r="CJ43" s="26">
        <f t="shared" ref="CJ43" si="786">CJ44+CJ45</f>
        <v>0</v>
      </c>
      <c r="CK43" s="26">
        <f t="shared" ref="CK43" si="787">CK44+CK45</f>
        <v>0</v>
      </c>
      <c r="CL43" s="26">
        <f t="shared" ref="CL43" si="788">CL44+CL45</f>
        <v>0</v>
      </c>
      <c r="CM43" s="26">
        <f t="shared" ref="CM43" si="789">CM44+CM45</f>
        <v>0</v>
      </c>
      <c r="CN43" s="26">
        <f t="shared" ref="CN43" si="790">CN44+CN45</f>
        <v>0</v>
      </c>
      <c r="CO43" s="26">
        <f t="shared" ref="CO43" si="791">CO44+CO45</f>
        <v>0</v>
      </c>
      <c r="CP43" s="26">
        <f t="shared" ref="CP43" si="792">CP44+CP45</f>
        <v>0</v>
      </c>
      <c r="CQ43" s="26">
        <f t="shared" ref="CQ43" si="793">CQ44+CQ45</f>
        <v>0</v>
      </c>
      <c r="CR43" s="26">
        <f t="shared" ref="CR43" si="794">CR44+CR45</f>
        <v>0</v>
      </c>
      <c r="CT43" s="10">
        <f t="shared" si="37"/>
        <v>0.84999999150000005</v>
      </c>
      <c r="CU43" s="10">
        <f t="shared" si="38"/>
        <v>0.15000000849999992</v>
      </c>
      <c r="CV43" s="10">
        <f t="shared" si="39"/>
        <v>7.1844454837111008E-2</v>
      </c>
      <c r="CW43" s="10">
        <f t="shared" si="40"/>
        <v>7.8155553662888913E-2</v>
      </c>
      <c r="CX43" s="10">
        <f t="shared" si="678"/>
        <v>0</v>
      </c>
      <c r="CY43" s="10">
        <f t="shared" si="679"/>
        <v>1</v>
      </c>
      <c r="CZ43" s="10">
        <f t="shared" si="680"/>
        <v>0.4</v>
      </c>
      <c r="DA43" s="10">
        <f t="shared" si="681"/>
        <v>0.6</v>
      </c>
      <c r="DB43" s="10">
        <f t="shared" si="682"/>
        <v>0.49622944000000002</v>
      </c>
      <c r="DC43" s="10">
        <f t="shared" si="683"/>
        <v>0.10377056</v>
      </c>
      <c r="DD43" s="10">
        <f t="shared" si="684"/>
        <v>0</v>
      </c>
      <c r="DE43" s="10">
        <f t="shared" si="41"/>
        <v>1</v>
      </c>
      <c r="DF43" s="10">
        <f t="shared" si="685"/>
        <v>0.84999999468805776</v>
      </c>
      <c r="DG43" s="10">
        <f t="shared" si="686"/>
        <v>0.15000000531194221</v>
      </c>
      <c r="DH43" s="10">
        <f t="shared" si="687"/>
        <v>0.13625037010957369</v>
      </c>
      <c r="DI43" s="10">
        <f t="shared" si="688"/>
        <v>1.3749635202368531E-2</v>
      </c>
      <c r="DJ43" s="10">
        <f t="shared" si="689"/>
        <v>0</v>
      </c>
      <c r="DK43" s="10">
        <f t="shared" si="690"/>
        <v>1</v>
      </c>
      <c r="DL43" s="10">
        <f t="shared" si="691"/>
        <v>0.4</v>
      </c>
      <c r="DM43" s="10">
        <f t="shared" si="692"/>
        <v>0.6</v>
      </c>
      <c r="DN43" s="10">
        <f t="shared" si="693"/>
        <v>0.5359627036395147</v>
      </c>
      <c r="DO43" s="10">
        <f t="shared" si="694"/>
        <v>6.4037296360485274E-2</v>
      </c>
      <c r="DP43" s="10">
        <f t="shared" si="695"/>
        <v>0</v>
      </c>
      <c r="DQ43" s="10">
        <f t="shared" si="42"/>
        <v>1</v>
      </c>
      <c r="DR43" s="10">
        <f t="shared" si="696"/>
        <v>0</v>
      </c>
      <c r="DS43" s="10">
        <f t="shared" si="697"/>
        <v>0</v>
      </c>
      <c r="DT43" s="10">
        <f t="shared" si="698"/>
        <v>0</v>
      </c>
      <c r="DU43" s="10">
        <f t="shared" si="699"/>
        <v>0</v>
      </c>
      <c r="DV43" s="10">
        <f t="shared" si="700"/>
        <v>0</v>
      </c>
      <c r="DW43" s="10">
        <f t="shared" si="701"/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f t="shared" si="43"/>
        <v>0</v>
      </c>
      <c r="ED43" s="10">
        <f t="shared" si="702"/>
        <v>0</v>
      </c>
      <c r="EE43" s="10">
        <f t="shared" si="703"/>
        <v>0</v>
      </c>
      <c r="EF43" s="10">
        <f t="shared" si="704"/>
        <v>0</v>
      </c>
      <c r="EG43" s="10">
        <f t="shared" si="705"/>
        <v>0</v>
      </c>
      <c r="EH43" s="10">
        <f t="shared" si="706"/>
        <v>0</v>
      </c>
      <c r="EI43" s="10">
        <f t="shared" si="707"/>
        <v>0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10">
        <f t="shared" si="44"/>
        <v>0</v>
      </c>
    </row>
    <row r="44" spans="1:145" x14ac:dyDescent="0.35">
      <c r="A44" s="27" t="s">
        <v>18</v>
      </c>
      <c r="B44" s="28" t="s">
        <v>15</v>
      </c>
      <c r="C44" s="28" t="s">
        <v>15</v>
      </c>
      <c r="D44" s="37">
        <f>E44+L44</f>
        <v>138310295</v>
      </c>
      <c r="E44" s="37">
        <f>F44+G44</f>
        <v>138310295</v>
      </c>
      <c r="F44" s="35">
        <f>M44+AH44+BC44+BX44</f>
        <v>116900000</v>
      </c>
      <c r="G44" s="37">
        <f>H44+K44</f>
        <v>21410295</v>
      </c>
      <c r="H44" s="37">
        <f>I44+J44</f>
        <v>21410295</v>
      </c>
      <c r="I44" s="35">
        <f>V44+AQ44+BL44+CG44</f>
        <v>21410295</v>
      </c>
      <c r="J44" s="35">
        <f>Y44+AT44+BO44+CJ44</f>
        <v>0</v>
      </c>
      <c r="K44" s="36">
        <f>AB44+AW44+BR44+CM44</f>
        <v>0</v>
      </c>
      <c r="L44" s="30">
        <v>0</v>
      </c>
      <c r="M44" s="37">
        <f>N44+O44</f>
        <v>0</v>
      </c>
      <c r="N44" s="30">
        <v>0</v>
      </c>
      <c r="O44" s="30">
        <v>0</v>
      </c>
      <c r="P44" s="37">
        <f>Q44+R44</f>
        <v>0</v>
      </c>
      <c r="Q44" s="30">
        <f>T44+AC44</f>
        <v>0</v>
      </c>
      <c r="R44" s="30">
        <f>U44+AD44</f>
        <v>0</v>
      </c>
      <c r="S44" s="37">
        <f>T44+U44</f>
        <v>0</v>
      </c>
      <c r="T44" s="30">
        <f>W44+Z44</f>
        <v>0</v>
      </c>
      <c r="U44" s="30">
        <f t="shared" ref="U44:U45" si="795">X44+AA44</f>
        <v>0</v>
      </c>
      <c r="V44" s="37">
        <f>W44+X44</f>
        <v>0</v>
      </c>
      <c r="W44" s="30">
        <v>0</v>
      </c>
      <c r="X44" s="30">
        <v>0</v>
      </c>
      <c r="Y44" s="37">
        <f>Z44+AA44</f>
        <v>0</v>
      </c>
      <c r="Z44" s="30">
        <v>0</v>
      </c>
      <c r="AA44" s="30">
        <v>0</v>
      </c>
      <c r="AB44" s="37">
        <f>AC44+AD44</f>
        <v>0</v>
      </c>
      <c r="AC44" s="30">
        <v>0</v>
      </c>
      <c r="AD44" s="30">
        <v>0</v>
      </c>
      <c r="AE44" s="30">
        <f>N44+Q44</f>
        <v>0</v>
      </c>
      <c r="AF44" s="30">
        <f>O44+R44</f>
        <v>0</v>
      </c>
      <c r="AG44" s="30">
        <v>0</v>
      </c>
      <c r="AH44" s="37">
        <f>AI44+AJ44</f>
        <v>116900000</v>
      </c>
      <c r="AI44" s="30">
        <v>116310000</v>
      </c>
      <c r="AJ44" s="30">
        <v>590000</v>
      </c>
      <c r="AK44" s="37">
        <f>AL44+AM44</f>
        <v>21410295</v>
      </c>
      <c r="AL44" s="30">
        <f>AO44+AX44</f>
        <v>20525295</v>
      </c>
      <c r="AM44" s="30">
        <f>AP44+AY44</f>
        <v>885000</v>
      </c>
      <c r="AN44" s="37">
        <f>AO44+AP44</f>
        <v>21410295</v>
      </c>
      <c r="AO44" s="30">
        <f>AR44+AU44</f>
        <v>20525295</v>
      </c>
      <c r="AP44" s="30">
        <f>AS44+AV44</f>
        <v>885000</v>
      </c>
      <c r="AQ44" s="37">
        <f>AR44+AS44</f>
        <v>21410295</v>
      </c>
      <c r="AR44" s="30">
        <v>20525295</v>
      </c>
      <c r="AS44" s="30">
        <v>885000</v>
      </c>
      <c r="AT44" s="37">
        <f t="shared" si="677"/>
        <v>0</v>
      </c>
      <c r="AU44" s="30">
        <v>0</v>
      </c>
      <c r="AV44" s="30">
        <v>0</v>
      </c>
      <c r="AW44" s="37">
        <f t="shared" ref="AW44:AW45" si="796">AX44+AY44</f>
        <v>0</v>
      </c>
      <c r="AX44" s="30">
        <v>0</v>
      </c>
      <c r="AY44" s="30">
        <v>0</v>
      </c>
      <c r="AZ44" s="30">
        <f t="shared" ref="AZ44:AZ45" si="797">AI44+AL44</f>
        <v>136835295</v>
      </c>
      <c r="BA44" s="30">
        <f t="shared" ref="BA44:BA45" si="798">AJ44+AM44</f>
        <v>1475000</v>
      </c>
      <c r="BB44" s="30">
        <v>0</v>
      </c>
      <c r="BC44" s="37">
        <f>BD44+BE44</f>
        <v>0</v>
      </c>
      <c r="BD44" s="30">
        <v>0</v>
      </c>
      <c r="BE44" s="30">
        <v>0</v>
      </c>
      <c r="BF44" s="37">
        <f>BG44+BH44</f>
        <v>0</v>
      </c>
      <c r="BG44" s="30">
        <f>BJ44+BS44</f>
        <v>0</v>
      </c>
      <c r="BH44" s="30">
        <f>BK44+BT44</f>
        <v>0</v>
      </c>
      <c r="BI44" s="37">
        <f>BJ44+BK44</f>
        <v>0</v>
      </c>
      <c r="BJ44" s="30">
        <f>BM44+BP44</f>
        <v>0</v>
      </c>
      <c r="BK44" s="30">
        <f>BN44+BQ44</f>
        <v>0</v>
      </c>
      <c r="BL44" s="37">
        <f>BM44+BN44</f>
        <v>0</v>
      </c>
      <c r="BM44" s="30">
        <v>0</v>
      </c>
      <c r="BN44" s="30">
        <v>0</v>
      </c>
      <c r="BO44" s="37">
        <f>BP44+BQ44</f>
        <v>0</v>
      </c>
      <c r="BP44" s="30">
        <v>0</v>
      </c>
      <c r="BQ44" s="30">
        <v>0</v>
      </c>
      <c r="BR44" s="37">
        <f>BS44+BT44</f>
        <v>0</v>
      </c>
      <c r="BS44" s="30">
        <v>0</v>
      </c>
      <c r="BT44" s="30">
        <v>0</v>
      </c>
      <c r="BU44" s="30">
        <f>BD44+BG44</f>
        <v>0</v>
      </c>
      <c r="BV44" s="30">
        <f>BE44+BH44</f>
        <v>0</v>
      </c>
      <c r="BW44" s="30">
        <v>0</v>
      </c>
      <c r="BX44" s="37">
        <f>BY44+BZ44</f>
        <v>0</v>
      </c>
      <c r="BY44" s="30">
        <v>0</v>
      </c>
      <c r="BZ44" s="30">
        <v>0</v>
      </c>
      <c r="CA44" s="37">
        <f>CB44+CC44</f>
        <v>0</v>
      </c>
      <c r="CB44" s="30">
        <f>CE44+CN44</f>
        <v>0</v>
      </c>
      <c r="CC44" s="30">
        <f>CF44+CO44</f>
        <v>0</v>
      </c>
      <c r="CD44" s="37">
        <f>CE44+CF44</f>
        <v>0</v>
      </c>
      <c r="CE44" s="30">
        <f>CH44+CK44</f>
        <v>0</v>
      </c>
      <c r="CF44" s="30">
        <f>CI44+CL44</f>
        <v>0</v>
      </c>
      <c r="CG44" s="37">
        <f>CH44+CI44</f>
        <v>0</v>
      </c>
      <c r="CH44" s="30">
        <v>0</v>
      </c>
      <c r="CI44" s="30">
        <v>0</v>
      </c>
      <c r="CJ44" s="37">
        <f>CK44+CL44</f>
        <v>0</v>
      </c>
      <c r="CK44" s="30">
        <v>0</v>
      </c>
      <c r="CL44" s="30">
        <v>0</v>
      </c>
      <c r="CM44" s="37">
        <f>CN44+CO44</f>
        <v>0</v>
      </c>
      <c r="CN44" s="30">
        <v>0</v>
      </c>
      <c r="CO44" s="30">
        <v>0</v>
      </c>
      <c r="CP44" s="30">
        <f>BY44+CB44</f>
        <v>0</v>
      </c>
      <c r="CQ44" s="30">
        <f>BZ44+CC44</f>
        <v>0</v>
      </c>
      <c r="CR44" s="30">
        <v>0</v>
      </c>
      <c r="CT44" s="16">
        <f t="shared" si="37"/>
        <v>0</v>
      </c>
      <c r="CU44" s="16">
        <f t="shared" si="38"/>
        <v>0</v>
      </c>
      <c r="CV44" s="16">
        <f t="shared" si="39"/>
        <v>0</v>
      </c>
      <c r="CW44" s="16">
        <f t="shared" si="40"/>
        <v>0</v>
      </c>
      <c r="CX44" s="16">
        <f t="shared" si="678"/>
        <v>0</v>
      </c>
      <c r="CY44" s="17">
        <f t="shared" si="679"/>
        <v>0</v>
      </c>
      <c r="CZ44" s="17">
        <f t="shared" si="680"/>
        <v>0</v>
      </c>
      <c r="DA44" s="17">
        <f t="shared" si="681"/>
        <v>0</v>
      </c>
      <c r="DB44" s="17">
        <f t="shared" si="682"/>
        <v>0</v>
      </c>
      <c r="DC44" s="17">
        <f t="shared" si="683"/>
        <v>0</v>
      </c>
      <c r="DD44" s="17">
        <f t="shared" si="684"/>
        <v>0</v>
      </c>
      <c r="DE44" s="17">
        <f t="shared" si="41"/>
        <v>0</v>
      </c>
      <c r="DF44" s="16">
        <f t="shared" si="685"/>
        <v>0.84999999451895802</v>
      </c>
      <c r="DG44" s="16">
        <f t="shared" si="686"/>
        <v>0.150000005481042</v>
      </c>
      <c r="DH44" s="16">
        <f t="shared" si="687"/>
        <v>0.150000005481042</v>
      </c>
      <c r="DI44" s="16">
        <f t="shared" si="688"/>
        <v>0</v>
      </c>
      <c r="DJ44" s="16">
        <f t="shared" si="689"/>
        <v>0</v>
      </c>
      <c r="DK44" s="17">
        <f t="shared" si="690"/>
        <v>1</v>
      </c>
      <c r="DL44" s="17">
        <f t="shared" si="691"/>
        <v>0.4</v>
      </c>
      <c r="DM44" s="17">
        <f t="shared" si="692"/>
        <v>0.6</v>
      </c>
      <c r="DN44" s="17">
        <f t="shared" si="693"/>
        <v>0.6</v>
      </c>
      <c r="DO44" s="17">
        <f t="shared" si="694"/>
        <v>0</v>
      </c>
      <c r="DP44" s="17">
        <f t="shared" si="695"/>
        <v>0</v>
      </c>
      <c r="DQ44" s="17">
        <f t="shared" si="42"/>
        <v>1</v>
      </c>
      <c r="DR44" s="16">
        <f t="shared" si="696"/>
        <v>0</v>
      </c>
      <c r="DS44" s="16">
        <f t="shared" si="697"/>
        <v>0</v>
      </c>
      <c r="DT44" s="16">
        <f t="shared" si="698"/>
        <v>0</v>
      </c>
      <c r="DU44" s="16">
        <f t="shared" si="699"/>
        <v>0</v>
      </c>
      <c r="DV44" s="16">
        <f t="shared" si="700"/>
        <v>0</v>
      </c>
      <c r="DW44" s="17">
        <f t="shared" si="701"/>
        <v>0</v>
      </c>
      <c r="DX44" s="17">
        <v>0</v>
      </c>
      <c r="DY44" s="17">
        <v>0</v>
      </c>
      <c r="DZ44" s="17">
        <v>0</v>
      </c>
      <c r="EA44" s="17">
        <v>0</v>
      </c>
      <c r="EB44" s="17">
        <v>0</v>
      </c>
      <c r="EC44" s="17">
        <f t="shared" si="43"/>
        <v>0</v>
      </c>
      <c r="ED44" s="16">
        <f t="shared" si="702"/>
        <v>0</v>
      </c>
      <c r="EE44" s="16">
        <f t="shared" si="703"/>
        <v>0</v>
      </c>
      <c r="EF44" s="16">
        <f t="shared" si="704"/>
        <v>0</v>
      </c>
      <c r="EG44" s="16">
        <f t="shared" si="705"/>
        <v>0</v>
      </c>
      <c r="EH44" s="16">
        <f t="shared" si="706"/>
        <v>0</v>
      </c>
      <c r="EI44" s="17">
        <f t="shared" si="707"/>
        <v>0</v>
      </c>
      <c r="EJ44" s="17">
        <v>0</v>
      </c>
      <c r="EK44" s="17">
        <v>0</v>
      </c>
      <c r="EL44" s="17">
        <v>0</v>
      </c>
      <c r="EM44" s="17">
        <v>0</v>
      </c>
      <c r="EN44" s="17">
        <v>0</v>
      </c>
      <c r="EO44" s="17">
        <f t="shared" si="44"/>
        <v>0</v>
      </c>
    </row>
    <row r="45" spans="1:145" x14ac:dyDescent="0.35">
      <c r="A45" s="27" t="s">
        <v>18</v>
      </c>
      <c r="B45" s="28" t="s">
        <v>3</v>
      </c>
      <c r="C45" s="28" t="s">
        <v>3</v>
      </c>
      <c r="D45" s="37">
        <f>E45+L45</f>
        <v>169662207</v>
      </c>
      <c r="E45" s="37">
        <f>F45+G45</f>
        <v>169662207</v>
      </c>
      <c r="F45" s="35">
        <f>M45+AH45+BC45+BX45</f>
        <v>136006000</v>
      </c>
      <c r="G45" s="37">
        <f>H45+K45</f>
        <v>33656207</v>
      </c>
      <c r="H45" s="37">
        <f>I45+J45</f>
        <v>33656207</v>
      </c>
      <c r="I45" s="35">
        <f>V45+AQ45+BL45+CG45</f>
        <v>24524011</v>
      </c>
      <c r="J45" s="35">
        <f>Y45+AT45+BO45+CJ45</f>
        <v>9132196</v>
      </c>
      <c r="K45" s="36">
        <f>AB45+AW45+BR45+CM45</f>
        <v>0</v>
      </c>
      <c r="L45" s="30">
        <v>0</v>
      </c>
      <c r="M45" s="37">
        <f>N45+O45</f>
        <v>50000000</v>
      </c>
      <c r="N45" s="30">
        <v>45000000</v>
      </c>
      <c r="O45" s="30">
        <v>5000000</v>
      </c>
      <c r="P45" s="37">
        <f>Q45+R45</f>
        <v>15441177</v>
      </c>
      <c r="Q45" s="30">
        <f>T45+AC45</f>
        <v>7941177</v>
      </c>
      <c r="R45" s="30">
        <f>U45+AD45</f>
        <v>7500000</v>
      </c>
      <c r="S45" s="37">
        <f>T45+U45</f>
        <v>15441177</v>
      </c>
      <c r="T45" s="30">
        <f>W45+Z45</f>
        <v>7941177</v>
      </c>
      <c r="U45" s="30">
        <f t="shared" si="795"/>
        <v>7500000</v>
      </c>
      <c r="V45" s="37">
        <f>W45+X45</f>
        <v>10006398</v>
      </c>
      <c r="W45" s="30">
        <v>3803530</v>
      </c>
      <c r="X45" s="30">
        <v>6202868</v>
      </c>
      <c r="Y45" s="37">
        <f>Z45+AA45</f>
        <v>5434779</v>
      </c>
      <c r="Z45" s="30">
        <v>4137647</v>
      </c>
      <c r="AA45" s="30">
        <v>1297132</v>
      </c>
      <c r="AB45" s="37">
        <f>AC45+AD45</f>
        <v>0</v>
      </c>
      <c r="AC45" s="30">
        <v>0</v>
      </c>
      <c r="AD45" s="30">
        <v>0</v>
      </c>
      <c r="AE45" s="30">
        <f>N45+Q45</f>
        <v>52941177</v>
      </c>
      <c r="AF45" s="30">
        <f>O45+R45</f>
        <v>12500000</v>
      </c>
      <c r="AG45" s="30">
        <v>0</v>
      </c>
      <c r="AH45" s="37">
        <f>AI45+AJ45</f>
        <v>86006000</v>
      </c>
      <c r="AI45" s="30">
        <v>83711000</v>
      </c>
      <c r="AJ45" s="30">
        <v>2295000</v>
      </c>
      <c r="AK45" s="37">
        <f>AL45+AM45</f>
        <v>18215030</v>
      </c>
      <c r="AL45" s="30">
        <f>AO45+AX45</f>
        <v>14772530</v>
      </c>
      <c r="AM45" s="30">
        <f>AP45+AY45</f>
        <v>3442500</v>
      </c>
      <c r="AN45" s="37">
        <f>AO45+AP45</f>
        <v>18215030</v>
      </c>
      <c r="AO45" s="30">
        <f>AR45+AU45</f>
        <v>14772530</v>
      </c>
      <c r="AP45" s="30">
        <f>AS45+AV45</f>
        <v>3442500</v>
      </c>
      <c r="AQ45" s="37">
        <f>AR45+AS45</f>
        <v>14517613</v>
      </c>
      <c r="AR45" s="30">
        <v>11536982</v>
      </c>
      <c r="AS45" s="30">
        <v>2980631</v>
      </c>
      <c r="AT45" s="37">
        <f t="shared" si="677"/>
        <v>3697417</v>
      </c>
      <c r="AU45" s="30">
        <v>3235548</v>
      </c>
      <c r="AV45" s="30">
        <v>461869</v>
      </c>
      <c r="AW45" s="37">
        <f t="shared" si="796"/>
        <v>0</v>
      </c>
      <c r="AX45" s="30">
        <v>0</v>
      </c>
      <c r="AY45" s="30">
        <v>0</v>
      </c>
      <c r="AZ45" s="30">
        <f t="shared" si="797"/>
        <v>98483530</v>
      </c>
      <c r="BA45" s="30">
        <f t="shared" si="798"/>
        <v>5737500</v>
      </c>
      <c r="BB45" s="30">
        <v>0</v>
      </c>
      <c r="BC45" s="37">
        <f>BD45+BE45</f>
        <v>0</v>
      </c>
      <c r="BD45" s="30">
        <v>0</v>
      </c>
      <c r="BE45" s="30">
        <v>0</v>
      </c>
      <c r="BF45" s="37">
        <f>BG45+BH45</f>
        <v>0</v>
      </c>
      <c r="BG45" s="30">
        <f>BJ45+BS45</f>
        <v>0</v>
      </c>
      <c r="BH45" s="30">
        <f>BK45+BT45</f>
        <v>0</v>
      </c>
      <c r="BI45" s="37">
        <f>BJ45+BK45</f>
        <v>0</v>
      </c>
      <c r="BJ45" s="30">
        <f>BM45+BP45</f>
        <v>0</v>
      </c>
      <c r="BK45" s="30">
        <f>BN45+BQ45</f>
        <v>0</v>
      </c>
      <c r="BL45" s="37">
        <f>BM45+BN45</f>
        <v>0</v>
      </c>
      <c r="BM45" s="30">
        <v>0</v>
      </c>
      <c r="BN45" s="30">
        <v>0</v>
      </c>
      <c r="BO45" s="37">
        <f>BP45+BQ45</f>
        <v>0</v>
      </c>
      <c r="BP45" s="30">
        <v>0</v>
      </c>
      <c r="BQ45" s="30">
        <v>0</v>
      </c>
      <c r="BR45" s="37">
        <f>BS45+BT45</f>
        <v>0</v>
      </c>
      <c r="BS45" s="30">
        <v>0</v>
      </c>
      <c r="BT45" s="30">
        <v>0</v>
      </c>
      <c r="BU45" s="30">
        <f>BD45+BG45</f>
        <v>0</v>
      </c>
      <c r="BV45" s="30">
        <f>BE45+BH45</f>
        <v>0</v>
      </c>
      <c r="BW45" s="30">
        <v>0</v>
      </c>
      <c r="BX45" s="37">
        <f>BY45+BZ45</f>
        <v>0</v>
      </c>
      <c r="BY45" s="30">
        <v>0</v>
      </c>
      <c r="BZ45" s="30">
        <v>0</v>
      </c>
      <c r="CA45" s="37">
        <f>CB45+CC45</f>
        <v>0</v>
      </c>
      <c r="CB45" s="30">
        <f>CE45+CN45</f>
        <v>0</v>
      </c>
      <c r="CC45" s="30">
        <f>CF45+CO45</f>
        <v>0</v>
      </c>
      <c r="CD45" s="37">
        <f>CE45+CF45</f>
        <v>0</v>
      </c>
      <c r="CE45" s="30">
        <f>CH45+CK45</f>
        <v>0</v>
      </c>
      <c r="CF45" s="30">
        <f>CI45+CL45</f>
        <v>0</v>
      </c>
      <c r="CG45" s="37">
        <f>CH45+CI45</f>
        <v>0</v>
      </c>
      <c r="CH45" s="30">
        <v>0</v>
      </c>
      <c r="CI45" s="30">
        <v>0</v>
      </c>
      <c r="CJ45" s="37">
        <f>CK45+CL45</f>
        <v>0</v>
      </c>
      <c r="CK45" s="30">
        <v>0</v>
      </c>
      <c r="CL45" s="30">
        <v>0</v>
      </c>
      <c r="CM45" s="37">
        <f>CN45+CO45</f>
        <v>0</v>
      </c>
      <c r="CN45" s="30">
        <v>0</v>
      </c>
      <c r="CO45" s="30">
        <v>0</v>
      </c>
      <c r="CP45" s="30">
        <f>BY45+CB45</f>
        <v>0</v>
      </c>
      <c r="CQ45" s="30">
        <f>BZ45+CC45</f>
        <v>0</v>
      </c>
      <c r="CR45" s="30">
        <v>0</v>
      </c>
      <c r="CT45" s="16">
        <f t="shared" si="37"/>
        <v>0.84999999150000005</v>
      </c>
      <c r="CU45" s="16">
        <f t="shared" si="38"/>
        <v>0.15000000849999992</v>
      </c>
      <c r="CV45" s="16">
        <f t="shared" si="39"/>
        <v>7.1844454837111008E-2</v>
      </c>
      <c r="CW45" s="16">
        <f t="shared" si="40"/>
        <v>7.8155553662888913E-2</v>
      </c>
      <c r="CX45" s="16">
        <f t="shared" si="678"/>
        <v>0</v>
      </c>
      <c r="CY45" s="17">
        <f t="shared" si="679"/>
        <v>1</v>
      </c>
      <c r="CZ45" s="17">
        <f t="shared" si="680"/>
        <v>0.4</v>
      </c>
      <c r="DA45" s="17">
        <f t="shared" si="681"/>
        <v>0.6</v>
      </c>
      <c r="DB45" s="17">
        <f t="shared" si="682"/>
        <v>0.49622944000000002</v>
      </c>
      <c r="DC45" s="17">
        <f t="shared" si="683"/>
        <v>0.10377056</v>
      </c>
      <c r="DD45" s="17">
        <f t="shared" si="684"/>
        <v>0</v>
      </c>
      <c r="DE45" s="17">
        <f t="shared" si="41"/>
        <v>1</v>
      </c>
      <c r="DF45" s="16">
        <f t="shared" si="685"/>
        <v>0.84999999492300893</v>
      </c>
      <c r="DG45" s="16">
        <f t="shared" si="686"/>
        <v>0.15000000507699104</v>
      </c>
      <c r="DH45" s="16">
        <f t="shared" si="687"/>
        <v>0.11714630862642718</v>
      </c>
      <c r="DI45" s="16">
        <f t="shared" si="688"/>
        <v>3.2853696450563866E-2</v>
      </c>
      <c r="DJ45" s="16">
        <f t="shared" si="689"/>
        <v>0</v>
      </c>
      <c r="DK45" s="17">
        <f t="shared" si="690"/>
        <v>1</v>
      </c>
      <c r="DL45" s="17">
        <f t="shared" si="691"/>
        <v>0.4</v>
      </c>
      <c r="DM45" s="17">
        <f t="shared" si="692"/>
        <v>0.6</v>
      </c>
      <c r="DN45" s="17">
        <f t="shared" si="693"/>
        <v>0.5194999564270153</v>
      </c>
      <c r="DO45" s="17">
        <f t="shared" si="694"/>
        <v>8.050004357298475E-2</v>
      </c>
      <c r="DP45" s="17">
        <f t="shared" si="695"/>
        <v>0</v>
      </c>
      <c r="DQ45" s="17">
        <f t="shared" si="42"/>
        <v>1</v>
      </c>
      <c r="DR45" s="16">
        <f t="shared" si="696"/>
        <v>0</v>
      </c>
      <c r="DS45" s="16">
        <f t="shared" si="697"/>
        <v>0</v>
      </c>
      <c r="DT45" s="16">
        <f t="shared" si="698"/>
        <v>0</v>
      </c>
      <c r="DU45" s="16">
        <f t="shared" si="699"/>
        <v>0</v>
      </c>
      <c r="DV45" s="16">
        <f t="shared" si="700"/>
        <v>0</v>
      </c>
      <c r="DW45" s="17">
        <f t="shared" si="701"/>
        <v>0</v>
      </c>
      <c r="DX45" s="17">
        <v>0</v>
      </c>
      <c r="DY45" s="17">
        <v>0</v>
      </c>
      <c r="DZ45" s="17">
        <v>0</v>
      </c>
      <c r="EA45" s="17">
        <v>0</v>
      </c>
      <c r="EB45" s="17">
        <v>0</v>
      </c>
      <c r="EC45" s="17">
        <f t="shared" si="43"/>
        <v>0</v>
      </c>
      <c r="ED45" s="16">
        <f t="shared" si="702"/>
        <v>0</v>
      </c>
      <c r="EE45" s="16">
        <f t="shared" si="703"/>
        <v>0</v>
      </c>
      <c r="EF45" s="16">
        <f t="shared" si="704"/>
        <v>0</v>
      </c>
      <c r="EG45" s="16">
        <f t="shared" si="705"/>
        <v>0</v>
      </c>
      <c r="EH45" s="16">
        <f t="shared" si="706"/>
        <v>0</v>
      </c>
      <c r="EI45" s="17">
        <f t="shared" si="707"/>
        <v>0</v>
      </c>
      <c r="EJ45" s="17">
        <v>0</v>
      </c>
      <c r="EK45" s="17">
        <v>0</v>
      </c>
      <c r="EL45" s="17">
        <v>0</v>
      </c>
      <c r="EM45" s="17">
        <v>0</v>
      </c>
      <c r="EN45" s="17">
        <v>0</v>
      </c>
      <c r="EO45" s="17">
        <f t="shared" si="44"/>
        <v>0</v>
      </c>
    </row>
    <row r="46" spans="1:145" x14ac:dyDescent="0.35">
      <c r="A46" s="24" t="s">
        <v>20</v>
      </c>
      <c r="B46" s="25" t="s">
        <v>165</v>
      </c>
      <c r="C46" s="25"/>
      <c r="D46" s="26">
        <f>D47+D48</f>
        <v>344079875</v>
      </c>
      <c r="E46" s="26">
        <f t="shared" ref="E46:K46" si="799">E47+E48</f>
        <v>344079875</v>
      </c>
      <c r="F46" s="26">
        <f t="shared" si="799"/>
        <v>283969292</v>
      </c>
      <c r="G46" s="26">
        <f t="shared" si="799"/>
        <v>60110583</v>
      </c>
      <c r="H46" s="26">
        <f t="shared" si="799"/>
        <v>60110583</v>
      </c>
      <c r="I46" s="26">
        <f t="shared" si="799"/>
        <v>49276741</v>
      </c>
      <c r="J46" s="26">
        <f t="shared" si="799"/>
        <v>10833842</v>
      </c>
      <c r="K46" s="26">
        <f t="shared" si="799"/>
        <v>0</v>
      </c>
      <c r="L46" s="26">
        <f t="shared" ref="L46" si="800">L47+L48</f>
        <v>0</v>
      </c>
      <c r="M46" s="26">
        <f t="shared" ref="M46" si="801">M47+M48</f>
        <v>0</v>
      </c>
      <c r="N46" s="26">
        <f t="shared" ref="N46" si="802">N47+N48</f>
        <v>0</v>
      </c>
      <c r="O46" s="26">
        <f t="shared" ref="O46" si="803">O47+O48</f>
        <v>0</v>
      </c>
      <c r="P46" s="26">
        <f t="shared" ref="P46" si="804">P47+P48</f>
        <v>0</v>
      </c>
      <c r="Q46" s="26">
        <f t="shared" ref="Q46" si="805">Q47+Q48</f>
        <v>0</v>
      </c>
      <c r="R46" s="26">
        <f t="shared" ref="R46" si="806">R47+R48</f>
        <v>0</v>
      </c>
      <c r="S46" s="26">
        <f t="shared" ref="S46" si="807">S47+S48</f>
        <v>0</v>
      </c>
      <c r="T46" s="26">
        <f t="shared" ref="T46" si="808">T47+T48</f>
        <v>0</v>
      </c>
      <c r="U46" s="26">
        <f t="shared" ref="U46" si="809">U47+U48</f>
        <v>0</v>
      </c>
      <c r="V46" s="26">
        <f t="shared" ref="V46" si="810">V47+V48</f>
        <v>0</v>
      </c>
      <c r="W46" s="26">
        <f t="shared" ref="W46" si="811">W47+W48</f>
        <v>0</v>
      </c>
      <c r="X46" s="26">
        <f t="shared" ref="X46" si="812">X47+X48</f>
        <v>0</v>
      </c>
      <c r="Y46" s="26">
        <f t="shared" ref="Y46" si="813">Y47+Y48</f>
        <v>0</v>
      </c>
      <c r="Z46" s="26">
        <f t="shared" ref="Z46" si="814">Z47+Z48</f>
        <v>0</v>
      </c>
      <c r="AA46" s="26">
        <f t="shared" ref="AA46" si="815">AA47+AA48</f>
        <v>0</v>
      </c>
      <c r="AB46" s="26">
        <f t="shared" ref="AB46" si="816">AB47+AB48</f>
        <v>0</v>
      </c>
      <c r="AC46" s="26">
        <f t="shared" ref="AC46" si="817">AC47+AC48</f>
        <v>0</v>
      </c>
      <c r="AD46" s="26">
        <f t="shared" ref="AD46" si="818">AD47+AD48</f>
        <v>0</v>
      </c>
      <c r="AE46" s="26">
        <f t="shared" ref="AE46" si="819">AE47+AE48</f>
        <v>0</v>
      </c>
      <c r="AF46" s="26">
        <f t="shared" ref="AF46" si="820">AF47+AF48</f>
        <v>0</v>
      </c>
      <c r="AG46" s="26">
        <f t="shared" ref="AG46" si="821">AG47+AG48</f>
        <v>0</v>
      </c>
      <c r="AH46" s="26">
        <f t="shared" ref="AH46" si="822">AH47+AH48</f>
        <v>283969292</v>
      </c>
      <c r="AI46" s="26">
        <f t="shared" ref="AI46" si="823">AI47+AI48</f>
        <v>276414980</v>
      </c>
      <c r="AJ46" s="26">
        <f t="shared" ref="AJ46" si="824">AJ47+AJ48</f>
        <v>7554312</v>
      </c>
      <c r="AK46" s="26">
        <f t="shared" ref="AK46" si="825">AK47+AK48</f>
        <v>60110583</v>
      </c>
      <c r="AL46" s="26">
        <f t="shared" ref="AL46" si="826">AL47+AL48</f>
        <v>48779115</v>
      </c>
      <c r="AM46" s="26">
        <f t="shared" ref="AM46" si="827">AM47+AM48</f>
        <v>11331468</v>
      </c>
      <c r="AN46" s="26">
        <f t="shared" ref="AN46" si="828">AN47+AN48</f>
        <v>60110583</v>
      </c>
      <c r="AO46" s="26">
        <f t="shared" ref="AO46" si="829">AO47+AO48</f>
        <v>48779115</v>
      </c>
      <c r="AP46" s="26">
        <f t="shared" ref="AP46" si="830">AP47+AP48</f>
        <v>11331468</v>
      </c>
      <c r="AQ46" s="26">
        <f t="shared" ref="AQ46" si="831">AQ47+AQ48</f>
        <v>49276741</v>
      </c>
      <c r="AR46" s="26">
        <f t="shared" ref="AR46" si="832">AR47+AR48</f>
        <v>39161797</v>
      </c>
      <c r="AS46" s="26">
        <f t="shared" ref="AS46" si="833">AS47+AS48</f>
        <v>10114944</v>
      </c>
      <c r="AT46" s="26">
        <f t="shared" ref="AT46" si="834">AT47+AT48</f>
        <v>10833842</v>
      </c>
      <c r="AU46" s="26">
        <f t="shared" ref="AU46" si="835">AU47+AU48</f>
        <v>9617318</v>
      </c>
      <c r="AV46" s="26">
        <f t="shared" ref="AV46" si="836">AV47+AV48</f>
        <v>1216524</v>
      </c>
      <c r="AW46" s="26">
        <f t="shared" ref="AW46" si="837">AW47+AW48</f>
        <v>0</v>
      </c>
      <c r="AX46" s="26">
        <f t="shared" ref="AX46" si="838">AX47+AX48</f>
        <v>0</v>
      </c>
      <c r="AY46" s="26">
        <f t="shared" ref="AY46" si="839">AY47+AY48</f>
        <v>0</v>
      </c>
      <c r="AZ46" s="26">
        <f t="shared" ref="AZ46" si="840">AZ47+AZ48</f>
        <v>325194095</v>
      </c>
      <c r="BA46" s="26">
        <f t="shared" ref="BA46" si="841">BA47+BA48</f>
        <v>18885780</v>
      </c>
      <c r="BB46" s="26">
        <f t="shared" ref="BB46" si="842">BB47+BB48</f>
        <v>0</v>
      </c>
      <c r="BC46" s="26">
        <f t="shared" ref="BC46" si="843">BC47+BC48</f>
        <v>0</v>
      </c>
      <c r="BD46" s="26">
        <f t="shared" ref="BD46" si="844">BD47+BD48</f>
        <v>0</v>
      </c>
      <c r="BE46" s="26">
        <f t="shared" ref="BE46" si="845">BE47+BE48</f>
        <v>0</v>
      </c>
      <c r="BF46" s="26">
        <f t="shared" ref="BF46" si="846">BF47+BF48</f>
        <v>0</v>
      </c>
      <c r="BG46" s="26">
        <f t="shared" ref="BG46" si="847">BG47+BG48</f>
        <v>0</v>
      </c>
      <c r="BH46" s="26">
        <f t="shared" ref="BH46" si="848">BH47+BH48</f>
        <v>0</v>
      </c>
      <c r="BI46" s="26">
        <f t="shared" ref="BI46" si="849">BI47+BI48</f>
        <v>0</v>
      </c>
      <c r="BJ46" s="26">
        <f t="shared" ref="BJ46" si="850">BJ47+BJ48</f>
        <v>0</v>
      </c>
      <c r="BK46" s="26">
        <f t="shared" ref="BK46" si="851">BK47+BK48</f>
        <v>0</v>
      </c>
      <c r="BL46" s="26">
        <f t="shared" ref="BL46" si="852">BL47+BL48</f>
        <v>0</v>
      </c>
      <c r="BM46" s="26">
        <f t="shared" ref="BM46" si="853">BM47+BM48</f>
        <v>0</v>
      </c>
      <c r="BN46" s="26">
        <f t="shared" ref="BN46" si="854">BN47+BN48</f>
        <v>0</v>
      </c>
      <c r="BO46" s="26">
        <f t="shared" ref="BO46" si="855">BO47+BO48</f>
        <v>0</v>
      </c>
      <c r="BP46" s="26">
        <f t="shared" ref="BP46" si="856">BP47+BP48</f>
        <v>0</v>
      </c>
      <c r="BQ46" s="26">
        <f t="shared" ref="BQ46" si="857">BQ47+BQ48</f>
        <v>0</v>
      </c>
      <c r="BR46" s="26">
        <f t="shared" ref="BR46" si="858">BR47+BR48</f>
        <v>0</v>
      </c>
      <c r="BS46" s="26">
        <f t="shared" ref="BS46" si="859">BS47+BS48</f>
        <v>0</v>
      </c>
      <c r="BT46" s="26">
        <f t="shared" ref="BT46" si="860">BT47+BT48</f>
        <v>0</v>
      </c>
      <c r="BU46" s="26">
        <f t="shared" ref="BU46" si="861">BU47+BU48</f>
        <v>0</v>
      </c>
      <c r="BV46" s="26">
        <f t="shared" ref="BV46" si="862">BV47+BV48</f>
        <v>0</v>
      </c>
      <c r="BW46" s="26">
        <f t="shared" ref="BW46" si="863">BW47+BW48</f>
        <v>0</v>
      </c>
      <c r="BX46" s="26">
        <f t="shared" ref="BX46" si="864">BX47+BX48</f>
        <v>0</v>
      </c>
      <c r="BY46" s="26">
        <f t="shared" ref="BY46" si="865">BY47+BY48</f>
        <v>0</v>
      </c>
      <c r="BZ46" s="26">
        <f t="shared" ref="BZ46" si="866">BZ47+BZ48</f>
        <v>0</v>
      </c>
      <c r="CA46" s="26">
        <f t="shared" ref="CA46" si="867">CA47+CA48</f>
        <v>0</v>
      </c>
      <c r="CB46" s="26">
        <f t="shared" ref="CB46" si="868">CB47+CB48</f>
        <v>0</v>
      </c>
      <c r="CC46" s="26">
        <f t="shared" ref="CC46" si="869">CC47+CC48</f>
        <v>0</v>
      </c>
      <c r="CD46" s="26">
        <f t="shared" ref="CD46" si="870">CD47+CD48</f>
        <v>0</v>
      </c>
      <c r="CE46" s="26">
        <f t="shared" ref="CE46" si="871">CE47+CE48</f>
        <v>0</v>
      </c>
      <c r="CF46" s="26">
        <f t="shared" ref="CF46" si="872">CF47+CF48</f>
        <v>0</v>
      </c>
      <c r="CG46" s="26">
        <f t="shared" ref="CG46" si="873">CG47+CG48</f>
        <v>0</v>
      </c>
      <c r="CH46" s="26">
        <f t="shared" ref="CH46" si="874">CH47+CH48</f>
        <v>0</v>
      </c>
      <c r="CI46" s="26">
        <f t="shared" ref="CI46" si="875">CI47+CI48</f>
        <v>0</v>
      </c>
      <c r="CJ46" s="26">
        <f t="shared" ref="CJ46" si="876">CJ47+CJ48</f>
        <v>0</v>
      </c>
      <c r="CK46" s="26">
        <f t="shared" ref="CK46" si="877">CK47+CK48</f>
        <v>0</v>
      </c>
      <c r="CL46" s="26">
        <f t="shared" ref="CL46" si="878">CL47+CL48</f>
        <v>0</v>
      </c>
      <c r="CM46" s="26">
        <f t="shared" ref="CM46" si="879">CM47+CM48</f>
        <v>0</v>
      </c>
      <c r="CN46" s="26">
        <f t="shared" ref="CN46" si="880">CN47+CN48</f>
        <v>0</v>
      </c>
      <c r="CO46" s="26">
        <f t="shared" ref="CO46" si="881">CO47+CO48</f>
        <v>0</v>
      </c>
      <c r="CP46" s="26">
        <f t="shared" ref="CP46" si="882">CP47+CP48</f>
        <v>0</v>
      </c>
      <c r="CQ46" s="26">
        <f t="shared" ref="CQ46" si="883">CQ47+CQ48</f>
        <v>0</v>
      </c>
      <c r="CR46" s="26">
        <f t="shared" ref="CR46" si="884">CR47+CR48</f>
        <v>0</v>
      </c>
      <c r="CT46" s="10">
        <f t="shared" si="37"/>
        <v>0</v>
      </c>
      <c r="CU46" s="10">
        <f t="shared" si="38"/>
        <v>0</v>
      </c>
      <c r="CV46" s="10">
        <f t="shared" si="39"/>
        <v>0</v>
      </c>
      <c r="CW46" s="10">
        <f t="shared" si="40"/>
        <v>0</v>
      </c>
      <c r="CX46" s="10">
        <f t="shared" si="678"/>
        <v>0</v>
      </c>
      <c r="CY46" s="10">
        <f t="shared" si="679"/>
        <v>0</v>
      </c>
      <c r="CZ46" s="10">
        <f t="shared" si="680"/>
        <v>0</v>
      </c>
      <c r="DA46" s="10">
        <f t="shared" si="681"/>
        <v>0</v>
      </c>
      <c r="DB46" s="10">
        <f t="shared" si="682"/>
        <v>0</v>
      </c>
      <c r="DC46" s="10">
        <f t="shared" si="683"/>
        <v>0</v>
      </c>
      <c r="DD46" s="10">
        <f t="shared" si="684"/>
        <v>0</v>
      </c>
      <c r="DE46" s="10">
        <f t="shared" si="41"/>
        <v>0</v>
      </c>
      <c r="DF46" s="10">
        <f t="shared" si="685"/>
        <v>0.84999999769368506</v>
      </c>
      <c r="DG46" s="10">
        <f t="shared" si="686"/>
        <v>0.15000000230631494</v>
      </c>
      <c r="DH46" s="10">
        <f t="shared" si="687"/>
        <v>0.12042591671290956</v>
      </c>
      <c r="DI46" s="10">
        <f t="shared" si="688"/>
        <v>2.9574085593405377E-2</v>
      </c>
      <c r="DJ46" s="10">
        <f t="shared" si="689"/>
        <v>0</v>
      </c>
      <c r="DK46" s="10">
        <f t="shared" si="690"/>
        <v>1</v>
      </c>
      <c r="DL46" s="10">
        <f t="shared" si="691"/>
        <v>0.4</v>
      </c>
      <c r="DM46" s="10">
        <f t="shared" si="692"/>
        <v>0.6</v>
      </c>
      <c r="DN46" s="10">
        <f t="shared" si="693"/>
        <v>0.53558518631478291</v>
      </c>
      <c r="DO46" s="10">
        <f t="shared" si="694"/>
        <v>6.4414813685217134E-2</v>
      </c>
      <c r="DP46" s="10">
        <f t="shared" si="695"/>
        <v>0</v>
      </c>
      <c r="DQ46" s="10">
        <f t="shared" si="42"/>
        <v>1</v>
      </c>
      <c r="DR46" s="10">
        <f t="shared" si="696"/>
        <v>0</v>
      </c>
      <c r="DS46" s="10">
        <f t="shared" si="697"/>
        <v>0</v>
      </c>
      <c r="DT46" s="10">
        <f t="shared" si="698"/>
        <v>0</v>
      </c>
      <c r="DU46" s="10">
        <f t="shared" si="699"/>
        <v>0</v>
      </c>
      <c r="DV46" s="10">
        <f t="shared" si="700"/>
        <v>0</v>
      </c>
      <c r="DW46" s="10">
        <f t="shared" si="701"/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10">
        <f t="shared" si="43"/>
        <v>0</v>
      </c>
      <c r="ED46" s="10">
        <f t="shared" si="702"/>
        <v>0</v>
      </c>
      <c r="EE46" s="10">
        <f t="shared" si="703"/>
        <v>0</v>
      </c>
      <c r="EF46" s="10">
        <f t="shared" si="704"/>
        <v>0</v>
      </c>
      <c r="EG46" s="10">
        <f t="shared" si="705"/>
        <v>0</v>
      </c>
      <c r="EH46" s="10">
        <f t="shared" si="706"/>
        <v>0</v>
      </c>
      <c r="EI46" s="10">
        <f t="shared" si="707"/>
        <v>0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10">
        <f t="shared" si="44"/>
        <v>0</v>
      </c>
    </row>
    <row r="47" spans="1:145" x14ac:dyDescent="0.35">
      <c r="A47" s="27" t="s">
        <v>19</v>
      </c>
      <c r="B47" s="28" t="s">
        <v>15</v>
      </c>
      <c r="C47" s="28" t="s">
        <v>15</v>
      </c>
      <c r="D47" s="37">
        <f>E47+L47</f>
        <v>323342616</v>
      </c>
      <c r="E47" s="37">
        <f>F47+G47</f>
        <v>323342616</v>
      </c>
      <c r="F47" s="35">
        <f>M47+AH47+BC47+BX47</f>
        <v>267567522</v>
      </c>
      <c r="G47" s="37">
        <f>H47+K47</f>
        <v>55775094</v>
      </c>
      <c r="H47" s="37">
        <f>I47+J47</f>
        <v>55775094</v>
      </c>
      <c r="I47" s="35">
        <f>V47+AQ47+BL47+CG47</f>
        <v>45292102</v>
      </c>
      <c r="J47" s="35">
        <f>Y47+AT47+BO47+CJ47</f>
        <v>10482992</v>
      </c>
      <c r="K47" s="36">
        <f>AB47+AW47+BR47+CM47</f>
        <v>0</v>
      </c>
      <c r="L47" s="30">
        <v>0</v>
      </c>
      <c r="M47" s="37">
        <f>N47+O47</f>
        <v>0</v>
      </c>
      <c r="N47" s="30">
        <v>0</v>
      </c>
      <c r="O47" s="30">
        <v>0</v>
      </c>
      <c r="P47" s="37">
        <f>Q47+R47</f>
        <v>0</v>
      </c>
      <c r="Q47" s="30">
        <f>T47+AC47</f>
        <v>0</v>
      </c>
      <c r="R47" s="30">
        <f>U47+AD47</f>
        <v>0</v>
      </c>
      <c r="S47" s="37">
        <f>T47+U47</f>
        <v>0</v>
      </c>
      <c r="T47" s="30">
        <f>W47+Z47</f>
        <v>0</v>
      </c>
      <c r="U47" s="30">
        <f t="shared" ref="U47:U48" si="885">X47+AA47</f>
        <v>0</v>
      </c>
      <c r="V47" s="37">
        <f>W47+X47</f>
        <v>0</v>
      </c>
      <c r="W47" s="30">
        <v>0</v>
      </c>
      <c r="X47" s="30">
        <v>0</v>
      </c>
      <c r="Y47" s="37">
        <f>Z47+AA47</f>
        <v>0</v>
      </c>
      <c r="Z47" s="30">
        <v>0</v>
      </c>
      <c r="AA47" s="30">
        <v>0</v>
      </c>
      <c r="AB47" s="37">
        <f>AC47+AD47</f>
        <v>0</v>
      </c>
      <c r="AC47" s="30">
        <v>0</v>
      </c>
      <c r="AD47" s="30">
        <v>0</v>
      </c>
      <c r="AE47" s="30">
        <f>N47+Q47</f>
        <v>0</v>
      </c>
      <c r="AF47" s="30">
        <f>O47+R47</f>
        <v>0</v>
      </c>
      <c r="AG47" s="30">
        <v>0</v>
      </c>
      <c r="AH47" s="37">
        <f>AI47+AJ47</f>
        <v>267567522</v>
      </c>
      <c r="AI47" s="30">
        <v>261102010</v>
      </c>
      <c r="AJ47" s="30">
        <v>6465512</v>
      </c>
      <c r="AK47" s="37">
        <f>AL47+AM47</f>
        <v>55775094</v>
      </c>
      <c r="AL47" s="30">
        <f>AO47+AX47</f>
        <v>46076826</v>
      </c>
      <c r="AM47" s="30">
        <f>AP47+AY47</f>
        <v>9698268</v>
      </c>
      <c r="AN47" s="37">
        <f>AO47+AP47</f>
        <v>55775094</v>
      </c>
      <c r="AO47" s="30">
        <f>AR47+AU47</f>
        <v>46076826</v>
      </c>
      <c r="AP47" s="30">
        <f>AS47+AV47</f>
        <v>9698268</v>
      </c>
      <c r="AQ47" s="37">
        <f>AR47+AS47</f>
        <v>45292102</v>
      </c>
      <c r="AR47" s="30">
        <v>36747752</v>
      </c>
      <c r="AS47" s="30">
        <v>8544350</v>
      </c>
      <c r="AT47" s="37">
        <f t="shared" si="677"/>
        <v>10482992</v>
      </c>
      <c r="AU47" s="30">
        <v>9329074</v>
      </c>
      <c r="AV47" s="30">
        <v>1153918</v>
      </c>
      <c r="AW47" s="37">
        <f t="shared" ref="AW47:AW48" si="886">AX47+AY47</f>
        <v>0</v>
      </c>
      <c r="AX47" s="30">
        <v>0</v>
      </c>
      <c r="AY47" s="30">
        <v>0</v>
      </c>
      <c r="AZ47" s="30">
        <f t="shared" ref="AZ47:AZ48" si="887">AI47+AL47</f>
        <v>307178836</v>
      </c>
      <c r="BA47" s="30">
        <f t="shared" ref="BA47:BA48" si="888">AJ47+AM47</f>
        <v>16163780</v>
      </c>
      <c r="BB47" s="30">
        <v>0</v>
      </c>
      <c r="BC47" s="37">
        <f>BD47+BE47</f>
        <v>0</v>
      </c>
      <c r="BD47" s="30">
        <v>0</v>
      </c>
      <c r="BE47" s="30">
        <v>0</v>
      </c>
      <c r="BF47" s="37">
        <f>BG47+BH47</f>
        <v>0</v>
      </c>
      <c r="BG47" s="30">
        <f>BJ47+BS47</f>
        <v>0</v>
      </c>
      <c r="BH47" s="30">
        <f>BK47+BT47</f>
        <v>0</v>
      </c>
      <c r="BI47" s="37">
        <f>BJ47+BK47</f>
        <v>0</v>
      </c>
      <c r="BJ47" s="30">
        <f>BM47+BP47</f>
        <v>0</v>
      </c>
      <c r="BK47" s="30">
        <f>BN47+BQ47</f>
        <v>0</v>
      </c>
      <c r="BL47" s="37">
        <f>BM47+BN47</f>
        <v>0</v>
      </c>
      <c r="BM47" s="30">
        <v>0</v>
      </c>
      <c r="BN47" s="30">
        <v>0</v>
      </c>
      <c r="BO47" s="37">
        <f>BP47+BQ47</f>
        <v>0</v>
      </c>
      <c r="BP47" s="30">
        <v>0</v>
      </c>
      <c r="BQ47" s="30">
        <v>0</v>
      </c>
      <c r="BR47" s="37">
        <f>BS47+BT47</f>
        <v>0</v>
      </c>
      <c r="BS47" s="30">
        <v>0</v>
      </c>
      <c r="BT47" s="30">
        <v>0</v>
      </c>
      <c r="BU47" s="30">
        <f>BD47+BG47</f>
        <v>0</v>
      </c>
      <c r="BV47" s="30">
        <f>BE47+BH47</f>
        <v>0</v>
      </c>
      <c r="BW47" s="30">
        <v>0</v>
      </c>
      <c r="BX47" s="37">
        <f>BY47+BZ47</f>
        <v>0</v>
      </c>
      <c r="BY47" s="30">
        <v>0</v>
      </c>
      <c r="BZ47" s="30">
        <v>0</v>
      </c>
      <c r="CA47" s="37">
        <f>CB47+CC47</f>
        <v>0</v>
      </c>
      <c r="CB47" s="30">
        <f>CE47+CN47</f>
        <v>0</v>
      </c>
      <c r="CC47" s="30">
        <f>CF47+CO47</f>
        <v>0</v>
      </c>
      <c r="CD47" s="37">
        <f>CE47+CF47</f>
        <v>0</v>
      </c>
      <c r="CE47" s="30">
        <f>CH47+CK47</f>
        <v>0</v>
      </c>
      <c r="CF47" s="30">
        <f>CI47+CL47</f>
        <v>0</v>
      </c>
      <c r="CG47" s="37">
        <f>CH47+CI47</f>
        <v>0</v>
      </c>
      <c r="CH47" s="30">
        <v>0</v>
      </c>
      <c r="CI47" s="30">
        <v>0</v>
      </c>
      <c r="CJ47" s="37">
        <f>CK47+CL47</f>
        <v>0</v>
      </c>
      <c r="CK47" s="30">
        <v>0</v>
      </c>
      <c r="CL47" s="30">
        <v>0</v>
      </c>
      <c r="CM47" s="37">
        <f>CN47+CO47</f>
        <v>0</v>
      </c>
      <c r="CN47" s="30">
        <v>0</v>
      </c>
      <c r="CO47" s="30">
        <v>0</v>
      </c>
      <c r="CP47" s="30">
        <f>BY47+CB47</f>
        <v>0</v>
      </c>
      <c r="CQ47" s="30">
        <f>BZ47+CC47</f>
        <v>0</v>
      </c>
      <c r="CR47" s="30">
        <v>0</v>
      </c>
      <c r="CT47" s="16">
        <f t="shared" si="37"/>
        <v>0</v>
      </c>
      <c r="CU47" s="16">
        <f t="shared" si="38"/>
        <v>0</v>
      </c>
      <c r="CV47" s="16">
        <f t="shared" si="39"/>
        <v>0</v>
      </c>
      <c r="CW47" s="16">
        <f t="shared" si="40"/>
        <v>0</v>
      </c>
      <c r="CX47" s="16">
        <f t="shared" si="678"/>
        <v>0</v>
      </c>
      <c r="CY47" s="17">
        <f t="shared" si="679"/>
        <v>0</v>
      </c>
      <c r="CZ47" s="17">
        <f t="shared" si="680"/>
        <v>0</v>
      </c>
      <c r="DA47" s="17">
        <f t="shared" si="681"/>
        <v>0</v>
      </c>
      <c r="DB47" s="17">
        <f t="shared" si="682"/>
        <v>0</v>
      </c>
      <c r="DC47" s="17">
        <f t="shared" si="683"/>
        <v>0</v>
      </c>
      <c r="DD47" s="17">
        <f t="shared" si="684"/>
        <v>0</v>
      </c>
      <c r="DE47" s="17">
        <f t="shared" si="41"/>
        <v>0</v>
      </c>
      <c r="DF47" s="16">
        <f t="shared" si="685"/>
        <v>0.84999999804674042</v>
      </c>
      <c r="DG47" s="16">
        <f t="shared" si="686"/>
        <v>0.15000000195325958</v>
      </c>
      <c r="DH47" s="16">
        <f t="shared" si="687"/>
        <v>0.11962983022697567</v>
      </c>
      <c r="DI47" s="16">
        <f t="shared" si="688"/>
        <v>3.0370171726283902E-2</v>
      </c>
      <c r="DJ47" s="16">
        <f t="shared" si="689"/>
        <v>0</v>
      </c>
      <c r="DK47" s="17">
        <f t="shared" si="690"/>
        <v>1</v>
      </c>
      <c r="DL47" s="17">
        <f t="shared" si="691"/>
        <v>0.4</v>
      </c>
      <c r="DM47" s="17">
        <f t="shared" si="692"/>
        <v>0.6</v>
      </c>
      <c r="DN47" s="17">
        <f t="shared" si="693"/>
        <v>0.52861088186055494</v>
      </c>
      <c r="DO47" s="17">
        <f t="shared" si="694"/>
        <v>7.138911813944511E-2</v>
      </c>
      <c r="DP47" s="17">
        <f t="shared" si="695"/>
        <v>0</v>
      </c>
      <c r="DQ47" s="17">
        <f t="shared" si="42"/>
        <v>1</v>
      </c>
      <c r="DR47" s="16">
        <f t="shared" si="696"/>
        <v>0</v>
      </c>
      <c r="DS47" s="16">
        <f t="shared" si="697"/>
        <v>0</v>
      </c>
      <c r="DT47" s="16">
        <f t="shared" si="698"/>
        <v>0</v>
      </c>
      <c r="DU47" s="16">
        <f t="shared" si="699"/>
        <v>0</v>
      </c>
      <c r="DV47" s="16">
        <f t="shared" si="700"/>
        <v>0</v>
      </c>
      <c r="DW47" s="17">
        <f t="shared" si="701"/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f t="shared" si="43"/>
        <v>0</v>
      </c>
      <c r="ED47" s="16">
        <f t="shared" si="702"/>
        <v>0</v>
      </c>
      <c r="EE47" s="16">
        <f t="shared" si="703"/>
        <v>0</v>
      </c>
      <c r="EF47" s="16">
        <f t="shared" si="704"/>
        <v>0</v>
      </c>
      <c r="EG47" s="16">
        <f t="shared" si="705"/>
        <v>0</v>
      </c>
      <c r="EH47" s="16">
        <f t="shared" si="706"/>
        <v>0</v>
      </c>
      <c r="EI47" s="17">
        <f t="shared" si="707"/>
        <v>0</v>
      </c>
      <c r="EJ47" s="17">
        <v>0</v>
      </c>
      <c r="EK47" s="17">
        <v>0</v>
      </c>
      <c r="EL47" s="17">
        <v>0</v>
      </c>
      <c r="EM47" s="17">
        <v>0</v>
      </c>
      <c r="EN47" s="17">
        <v>0</v>
      </c>
      <c r="EO47" s="17">
        <f t="shared" si="44"/>
        <v>0</v>
      </c>
    </row>
    <row r="48" spans="1:145" x14ac:dyDescent="0.35">
      <c r="A48" s="27" t="s">
        <v>19</v>
      </c>
      <c r="B48" s="28" t="s">
        <v>3</v>
      </c>
      <c r="C48" s="28" t="s">
        <v>3</v>
      </c>
      <c r="D48" s="37">
        <f>E48+L48</f>
        <v>20737259</v>
      </c>
      <c r="E48" s="37">
        <f>F48+G48</f>
        <v>20737259</v>
      </c>
      <c r="F48" s="35">
        <f>M48+AH48+BC48+BX48</f>
        <v>16401770</v>
      </c>
      <c r="G48" s="37">
        <f>H48+K48</f>
        <v>4335489</v>
      </c>
      <c r="H48" s="37">
        <f>I48+J48</f>
        <v>4335489</v>
      </c>
      <c r="I48" s="35">
        <f>V48+AQ48+BL48+CG48</f>
        <v>3984639</v>
      </c>
      <c r="J48" s="35">
        <f>Y48+AT48+BO48+CJ48</f>
        <v>350850</v>
      </c>
      <c r="K48" s="36">
        <f>AB48+AW48+BR48+CM48</f>
        <v>0</v>
      </c>
      <c r="L48" s="30">
        <v>0</v>
      </c>
      <c r="M48" s="37">
        <f>N48+O48</f>
        <v>0</v>
      </c>
      <c r="N48" s="30">
        <v>0</v>
      </c>
      <c r="O48" s="30">
        <v>0</v>
      </c>
      <c r="P48" s="37">
        <f>Q48+R48</f>
        <v>0</v>
      </c>
      <c r="Q48" s="30">
        <f>T48+AC48</f>
        <v>0</v>
      </c>
      <c r="R48" s="30">
        <f>U48+AD48</f>
        <v>0</v>
      </c>
      <c r="S48" s="37">
        <f>T48+U48</f>
        <v>0</v>
      </c>
      <c r="T48" s="30">
        <f>W48+Z48</f>
        <v>0</v>
      </c>
      <c r="U48" s="30">
        <f t="shared" si="885"/>
        <v>0</v>
      </c>
      <c r="V48" s="37">
        <f>W48+X48</f>
        <v>0</v>
      </c>
      <c r="W48" s="30">
        <v>0</v>
      </c>
      <c r="X48" s="30">
        <v>0</v>
      </c>
      <c r="Y48" s="37">
        <f>Z48+AA48</f>
        <v>0</v>
      </c>
      <c r="Z48" s="30">
        <v>0</v>
      </c>
      <c r="AA48" s="30">
        <v>0</v>
      </c>
      <c r="AB48" s="37">
        <f>AC48+AD48</f>
        <v>0</v>
      </c>
      <c r="AC48" s="30">
        <v>0</v>
      </c>
      <c r="AD48" s="30">
        <v>0</v>
      </c>
      <c r="AE48" s="30">
        <f>N48+Q48</f>
        <v>0</v>
      </c>
      <c r="AF48" s="30">
        <f>O48+R48</f>
        <v>0</v>
      </c>
      <c r="AG48" s="30">
        <v>0</v>
      </c>
      <c r="AH48" s="37">
        <f>AI48+AJ48</f>
        <v>16401770</v>
      </c>
      <c r="AI48" s="30">
        <v>15312970</v>
      </c>
      <c r="AJ48" s="30">
        <v>1088800</v>
      </c>
      <c r="AK48" s="37">
        <f>AL48+AM48</f>
        <v>4335489</v>
      </c>
      <c r="AL48" s="30">
        <f>AO48+AX48</f>
        <v>2702289</v>
      </c>
      <c r="AM48" s="30">
        <f>AP48+AY48</f>
        <v>1633200</v>
      </c>
      <c r="AN48" s="37">
        <f>AO48+AP48</f>
        <v>4335489</v>
      </c>
      <c r="AO48" s="30">
        <f>AR48+AU48</f>
        <v>2702289</v>
      </c>
      <c r="AP48" s="30">
        <f>AS48+AV48</f>
        <v>1633200</v>
      </c>
      <c r="AQ48" s="37">
        <f>AR48+AS48</f>
        <v>3984639</v>
      </c>
      <c r="AR48" s="30">
        <v>2414045</v>
      </c>
      <c r="AS48" s="30">
        <v>1570594</v>
      </c>
      <c r="AT48" s="37">
        <f t="shared" si="677"/>
        <v>350850</v>
      </c>
      <c r="AU48" s="30">
        <v>288244</v>
      </c>
      <c r="AV48" s="30">
        <v>62606</v>
      </c>
      <c r="AW48" s="37">
        <f t="shared" si="886"/>
        <v>0</v>
      </c>
      <c r="AX48" s="30">
        <v>0</v>
      </c>
      <c r="AY48" s="30">
        <v>0</v>
      </c>
      <c r="AZ48" s="30">
        <f t="shared" si="887"/>
        <v>18015259</v>
      </c>
      <c r="BA48" s="30">
        <f t="shared" si="888"/>
        <v>2722000</v>
      </c>
      <c r="BB48" s="30">
        <v>0</v>
      </c>
      <c r="BC48" s="37">
        <f>BD48+BE48</f>
        <v>0</v>
      </c>
      <c r="BD48" s="30">
        <v>0</v>
      </c>
      <c r="BE48" s="30">
        <v>0</v>
      </c>
      <c r="BF48" s="37">
        <f>BG48+BH48</f>
        <v>0</v>
      </c>
      <c r="BG48" s="30">
        <f>BJ48+BS48</f>
        <v>0</v>
      </c>
      <c r="BH48" s="30">
        <f>BK48+BT48</f>
        <v>0</v>
      </c>
      <c r="BI48" s="37">
        <f>BJ48+BK48</f>
        <v>0</v>
      </c>
      <c r="BJ48" s="30">
        <f>BM48+BP48</f>
        <v>0</v>
      </c>
      <c r="BK48" s="30">
        <f>BN48+BQ48</f>
        <v>0</v>
      </c>
      <c r="BL48" s="37">
        <f>BM48+BN48</f>
        <v>0</v>
      </c>
      <c r="BM48" s="30">
        <v>0</v>
      </c>
      <c r="BN48" s="30">
        <v>0</v>
      </c>
      <c r="BO48" s="37">
        <f>BP48+BQ48</f>
        <v>0</v>
      </c>
      <c r="BP48" s="30">
        <v>0</v>
      </c>
      <c r="BQ48" s="30">
        <v>0</v>
      </c>
      <c r="BR48" s="37">
        <f>BS48+BT48</f>
        <v>0</v>
      </c>
      <c r="BS48" s="30">
        <v>0</v>
      </c>
      <c r="BT48" s="30">
        <v>0</v>
      </c>
      <c r="BU48" s="30">
        <f>BD48+BG48</f>
        <v>0</v>
      </c>
      <c r="BV48" s="30">
        <f>BE48+BH48</f>
        <v>0</v>
      </c>
      <c r="BW48" s="30">
        <v>0</v>
      </c>
      <c r="BX48" s="37">
        <f>BY48+BZ48</f>
        <v>0</v>
      </c>
      <c r="BY48" s="30">
        <v>0</v>
      </c>
      <c r="BZ48" s="30">
        <v>0</v>
      </c>
      <c r="CA48" s="37">
        <f>CB48+CC48</f>
        <v>0</v>
      </c>
      <c r="CB48" s="30">
        <f>CE48+CN48</f>
        <v>0</v>
      </c>
      <c r="CC48" s="30">
        <f>CF48+CO48</f>
        <v>0</v>
      </c>
      <c r="CD48" s="37">
        <f>CE48+CF48</f>
        <v>0</v>
      </c>
      <c r="CE48" s="30">
        <f>CH48+CK48</f>
        <v>0</v>
      </c>
      <c r="CF48" s="30">
        <f>CI48+CL48</f>
        <v>0</v>
      </c>
      <c r="CG48" s="37">
        <f>CH48+CI48</f>
        <v>0</v>
      </c>
      <c r="CH48" s="30">
        <v>0</v>
      </c>
      <c r="CI48" s="30">
        <v>0</v>
      </c>
      <c r="CJ48" s="37">
        <f>CK48+CL48</f>
        <v>0</v>
      </c>
      <c r="CK48" s="30">
        <v>0</v>
      </c>
      <c r="CL48" s="30">
        <v>0</v>
      </c>
      <c r="CM48" s="37">
        <f>CN48+CO48</f>
        <v>0</v>
      </c>
      <c r="CN48" s="30">
        <v>0</v>
      </c>
      <c r="CO48" s="30">
        <v>0</v>
      </c>
      <c r="CP48" s="30">
        <f>BY48+CB48</f>
        <v>0</v>
      </c>
      <c r="CQ48" s="30">
        <f>BZ48+CC48</f>
        <v>0</v>
      </c>
      <c r="CR48" s="30">
        <v>0</v>
      </c>
      <c r="CT48" s="16">
        <f t="shared" si="37"/>
        <v>0</v>
      </c>
      <c r="CU48" s="16">
        <f t="shared" si="38"/>
        <v>0</v>
      </c>
      <c r="CV48" s="16">
        <f t="shared" si="39"/>
        <v>0</v>
      </c>
      <c r="CW48" s="16">
        <f t="shared" si="40"/>
        <v>0</v>
      </c>
      <c r="CX48" s="16">
        <f t="shared" si="678"/>
        <v>0</v>
      </c>
      <c r="CY48" s="17">
        <f t="shared" si="679"/>
        <v>0</v>
      </c>
      <c r="CZ48" s="17">
        <f t="shared" si="680"/>
        <v>0</v>
      </c>
      <c r="DA48" s="17">
        <f t="shared" si="681"/>
        <v>0</v>
      </c>
      <c r="DB48" s="17">
        <f t="shared" si="682"/>
        <v>0</v>
      </c>
      <c r="DC48" s="17">
        <f t="shared" si="683"/>
        <v>0</v>
      </c>
      <c r="DD48" s="17">
        <f t="shared" si="684"/>
        <v>0</v>
      </c>
      <c r="DE48" s="17">
        <f t="shared" si="41"/>
        <v>0</v>
      </c>
      <c r="DF48" s="16">
        <f t="shared" si="685"/>
        <v>0.84999999167372509</v>
      </c>
      <c r="DG48" s="16">
        <f t="shared" si="686"/>
        <v>0.15000000832627497</v>
      </c>
      <c r="DH48" s="16">
        <f t="shared" si="687"/>
        <v>0.13400001631949893</v>
      </c>
      <c r="DI48" s="16">
        <f t="shared" si="688"/>
        <v>1.5999992006776032E-2</v>
      </c>
      <c r="DJ48" s="16">
        <f t="shared" si="689"/>
        <v>0</v>
      </c>
      <c r="DK48" s="17">
        <f t="shared" si="690"/>
        <v>1</v>
      </c>
      <c r="DL48" s="17">
        <f t="shared" si="691"/>
        <v>0.4</v>
      </c>
      <c r="DM48" s="17">
        <f t="shared" si="692"/>
        <v>0.6</v>
      </c>
      <c r="DN48" s="17">
        <f t="shared" si="693"/>
        <v>0.57699999999999996</v>
      </c>
      <c r="DO48" s="17">
        <f t="shared" si="694"/>
        <v>2.3E-2</v>
      </c>
      <c r="DP48" s="17">
        <f t="shared" si="695"/>
        <v>0</v>
      </c>
      <c r="DQ48" s="17">
        <f t="shared" si="42"/>
        <v>1</v>
      </c>
      <c r="DR48" s="16">
        <f t="shared" si="696"/>
        <v>0</v>
      </c>
      <c r="DS48" s="16">
        <f t="shared" si="697"/>
        <v>0</v>
      </c>
      <c r="DT48" s="16">
        <f t="shared" si="698"/>
        <v>0</v>
      </c>
      <c r="DU48" s="16">
        <f t="shared" si="699"/>
        <v>0</v>
      </c>
      <c r="DV48" s="16">
        <f t="shared" si="700"/>
        <v>0</v>
      </c>
      <c r="DW48" s="17">
        <f t="shared" si="701"/>
        <v>0</v>
      </c>
      <c r="DX48" s="17">
        <v>0</v>
      </c>
      <c r="DY48" s="17">
        <v>0</v>
      </c>
      <c r="DZ48" s="17">
        <v>0</v>
      </c>
      <c r="EA48" s="17">
        <v>0</v>
      </c>
      <c r="EB48" s="17">
        <v>0</v>
      </c>
      <c r="EC48" s="17">
        <f t="shared" si="43"/>
        <v>0</v>
      </c>
      <c r="ED48" s="16">
        <f t="shared" si="702"/>
        <v>0</v>
      </c>
      <c r="EE48" s="16">
        <f t="shared" si="703"/>
        <v>0</v>
      </c>
      <c r="EF48" s="16">
        <f t="shared" si="704"/>
        <v>0</v>
      </c>
      <c r="EG48" s="16">
        <f t="shared" si="705"/>
        <v>0</v>
      </c>
      <c r="EH48" s="16">
        <f t="shared" si="706"/>
        <v>0</v>
      </c>
      <c r="EI48" s="17">
        <f t="shared" si="707"/>
        <v>0</v>
      </c>
      <c r="EJ48" s="17">
        <v>0</v>
      </c>
      <c r="EK48" s="17">
        <v>0</v>
      </c>
      <c r="EL48" s="17">
        <v>0</v>
      </c>
      <c r="EM48" s="17">
        <v>0</v>
      </c>
      <c r="EN48" s="17">
        <v>0</v>
      </c>
      <c r="EO48" s="17">
        <f t="shared" si="44"/>
        <v>0</v>
      </c>
    </row>
    <row r="49" spans="1:145" x14ac:dyDescent="0.35">
      <c r="A49" s="24" t="s">
        <v>21</v>
      </c>
      <c r="B49" s="25" t="s">
        <v>165</v>
      </c>
      <c r="C49" s="25"/>
      <c r="D49" s="26">
        <f>D50+D51+D52+D53</f>
        <v>1346742062</v>
      </c>
      <c r="E49" s="26">
        <f t="shared" ref="E49:BP49" si="889">E50+E51+E52+E53</f>
        <v>1346742062</v>
      </c>
      <c r="F49" s="26">
        <f t="shared" si="889"/>
        <v>1110632000</v>
      </c>
      <c r="G49" s="26">
        <f t="shared" si="889"/>
        <v>236110062</v>
      </c>
      <c r="H49" s="26">
        <f t="shared" si="889"/>
        <v>236110062</v>
      </c>
      <c r="I49" s="26">
        <f t="shared" si="889"/>
        <v>208585931</v>
      </c>
      <c r="J49" s="26">
        <f t="shared" si="889"/>
        <v>27524131</v>
      </c>
      <c r="K49" s="26">
        <f t="shared" si="889"/>
        <v>0</v>
      </c>
      <c r="L49" s="26">
        <f t="shared" si="889"/>
        <v>0</v>
      </c>
      <c r="M49" s="26">
        <f t="shared" si="889"/>
        <v>516750000</v>
      </c>
      <c r="N49" s="26">
        <f t="shared" si="889"/>
        <v>501400000</v>
      </c>
      <c r="O49" s="26">
        <f t="shared" si="889"/>
        <v>15350000</v>
      </c>
      <c r="P49" s="26">
        <f t="shared" si="889"/>
        <v>111507354</v>
      </c>
      <c r="Q49" s="26">
        <f t="shared" si="889"/>
        <v>88482354</v>
      </c>
      <c r="R49" s="26">
        <f t="shared" si="889"/>
        <v>23025000</v>
      </c>
      <c r="S49" s="26">
        <f t="shared" si="889"/>
        <v>111507354</v>
      </c>
      <c r="T49" s="26">
        <f t="shared" si="889"/>
        <v>88482354</v>
      </c>
      <c r="U49" s="26">
        <f t="shared" si="889"/>
        <v>23025000</v>
      </c>
      <c r="V49" s="26">
        <f t="shared" si="889"/>
        <v>88138291</v>
      </c>
      <c r="W49" s="26">
        <f t="shared" si="889"/>
        <v>68115266</v>
      </c>
      <c r="X49" s="26">
        <f t="shared" si="889"/>
        <v>20023025</v>
      </c>
      <c r="Y49" s="26">
        <f t="shared" si="889"/>
        <v>23369063</v>
      </c>
      <c r="Z49" s="26">
        <f t="shared" si="889"/>
        <v>20367088</v>
      </c>
      <c r="AA49" s="26">
        <f t="shared" si="889"/>
        <v>3001975</v>
      </c>
      <c r="AB49" s="26">
        <f t="shared" si="889"/>
        <v>0</v>
      </c>
      <c r="AC49" s="26">
        <f t="shared" si="889"/>
        <v>0</v>
      </c>
      <c r="AD49" s="26">
        <f t="shared" si="889"/>
        <v>0</v>
      </c>
      <c r="AE49" s="26">
        <f t="shared" si="889"/>
        <v>589882354</v>
      </c>
      <c r="AF49" s="26">
        <f t="shared" si="889"/>
        <v>38375000</v>
      </c>
      <c r="AG49" s="26">
        <f t="shared" si="889"/>
        <v>0</v>
      </c>
      <c r="AH49" s="26">
        <f t="shared" si="889"/>
        <v>593882000</v>
      </c>
      <c r="AI49" s="26">
        <f t="shared" si="889"/>
        <v>578922000</v>
      </c>
      <c r="AJ49" s="26">
        <f t="shared" si="889"/>
        <v>14960000</v>
      </c>
      <c r="AK49" s="26">
        <f t="shared" si="889"/>
        <v>124602708</v>
      </c>
      <c r="AL49" s="26">
        <f t="shared" si="889"/>
        <v>102162708</v>
      </c>
      <c r="AM49" s="26">
        <f t="shared" si="889"/>
        <v>22440000</v>
      </c>
      <c r="AN49" s="26">
        <f t="shared" si="889"/>
        <v>124602708</v>
      </c>
      <c r="AO49" s="26">
        <f t="shared" si="889"/>
        <v>102162708</v>
      </c>
      <c r="AP49" s="26">
        <f t="shared" si="889"/>
        <v>22440000</v>
      </c>
      <c r="AQ49" s="26">
        <f t="shared" si="889"/>
        <v>120447640</v>
      </c>
      <c r="AR49" s="26">
        <f t="shared" si="889"/>
        <v>98420799</v>
      </c>
      <c r="AS49" s="26">
        <f t="shared" si="889"/>
        <v>22026841</v>
      </c>
      <c r="AT49" s="26">
        <f t="shared" si="889"/>
        <v>4155068</v>
      </c>
      <c r="AU49" s="26">
        <f t="shared" si="889"/>
        <v>3741909</v>
      </c>
      <c r="AV49" s="26">
        <f t="shared" si="889"/>
        <v>413159</v>
      </c>
      <c r="AW49" s="26">
        <f t="shared" si="889"/>
        <v>0</v>
      </c>
      <c r="AX49" s="26">
        <f t="shared" si="889"/>
        <v>0</v>
      </c>
      <c r="AY49" s="26">
        <f t="shared" si="889"/>
        <v>0</v>
      </c>
      <c r="AZ49" s="26">
        <f t="shared" si="889"/>
        <v>681084708</v>
      </c>
      <c r="BA49" s="26">
        <f t="shared" si="889"/>
        <v>37400000</v>
      </c>
      <c r="BB49" s="26">
        <f t="shared" si="889"/>
        <v>0</v>
      </c>
      <c r="BC49" s="26">
        <f t="shared" si="889"/>
        <v>0</v>
      </c>
      <c r="BD49" s="26">
        <f t="shared" si="889"/>
        <v>0</v>
      </c>
      <c r="BE49" s="26">
        <f t="shared" si="889"/>
        <v>0</v>
      </c>
      <c r="BF49" s="26">
        <f t="shared" si="889"/>
        <v>0</v>
      </c>
      <c r="BG49" s="26">
        <f t="shared" si="889"/>
        <v>0</v>
      </c>
      <c r="BH49" s="26">
        <f t="shared" si="889"/>
        <v>0</v>
      </c>
      <c r="BI49" s="26">
        <f t="shared" si="889"/>
        <v>0</v>
      </c>
      <c r="BJ49" s="26">
        <f t="shared" si="889"/>
        <v>0</v>
      </c>
      <c r="BK49" s="26">
        <f t="shared" si="889"/>
        <v>0</v>
      </c>
      <c r="BL49" s="26">
        <f t="shared" si="889"/>
        <v>0</v>
      </c>
      <c r="BM49" s="26">
        <f t="shared" si="889"/>
        <v>0</v>
      </c>
      <c r="BN49" s="26">
        <f t="shared" si="889"/>
        <v>0</v>
      </c>
      <c r="BO49" s="26">
        <f t="shared" si="889"/>
        <v>0</v>
      </c>
      <c r="BP49" s="26">
        <f t="shared" si="889"/>
        <v>0</v>
      </c>
      <c r="BQ49" s="26">
        <f t="shared" ref="BQ49:CR49" si="890">BQ50+BQ51+BQ52+BQ53</f>
        <v>0</v>
      </c>
      <c r="BR49" s="26">
        <f t="shared" si="890"/>
        <v>0</v>
      </c>
      <c r="BS49" s="26">
        <f t="shared" si="890"/>
        <v>0</v>
      </c>
      <c r="BT49" s="26">
        <f t="shared" si="890"/>
        <v>0</v>
      </c>
      <c r="BU49" s="26">
        <f t="shared" si="890"/>
        <v>0</v>
      </c>
      <c r="BV49" s="26">
        <f t="shared" si="890"/>
        <v>0</v>
      </c>
      <c r="BW49" s="26">
        <f t="shared" si="890"/>
        <v>0</v>
      </c>
      <c r="BX49" s="26">
        <f t="shared" si="890"/>
        <v>0</v>
      </c>
      <c r="BY49" s="26">
        <f t="shared" si="890"/>
        <v>0</v>
      </c>
      <c r="BZ49" s="26">
        <f t="shared" si="890"/>
        <v>0</v>
      </c>
      <c r="CA49" s="26">
        <f t="shared" si="890"/>
        <v>0</v>
      </c>
      <c r="CB49" s="26">
        <f t="shared" si="890"/>
        <v>0</v>
      </c>
      <c r="CC49" s="26">
        <f t="shared" si="890"/>
        <v>0</v>
      </c>
      <c r="CD49" s="26">
        <f t="shared" si="890"/>
        <v>0</v>
      </c>
      <c r="CE49" s="26">
        <f t="shared" si="890"/>
        <v>0</v>
      </c>
      <c r="CF49" s="26">
        <f t="shared" si="890"/>
        <v>0</v>
      </c>
      <c r="CG49" s="26">
        <f t="shared" si="890"/>
        <v>0</v>
      </c>
      <c r="CH49" s="26">
        <f t="shared" si="890"/>
        <v>0</v>
      </c>
      <c r="CI49" s="26">
        <f t="shared" si="890"/>
        <v>0</v>
      </c>
      <c r="CJ49" s="26">
        <f t="shared" si="890"/>
        <v>0</v>
      </c>
      <c r="CK49" s="26">
        <f t="shared" si="890"/>
        <v>0</v>
      </c>
      <c r="CL49" s="26">
        <f t="shared" si="890"/>
        <v>0</v>
      </c>
      <c r="CM49" s="26">
        <f t="shared" si="890"/>
        <v>0</v>
      </c>
      <c r="CN49" s="26">
        <f t="shared" si="890"/>
        <v>0</v>
      </c>
      <c r="CO49" s="26">
        <f t="shared" si="890"/>
        <v>0</v>
      </c>
      <c r="CP49" s="26">
        <f t="shared" si="890"/>
        <v>0</v>
      </c>
      <c r="CQ49" s="26">
        <f t="shared" si="890"/>
        <v>0</v>
      </c>
      <c r="CR49" s="26">
        <f t="shared" si="890"/>
        <v>0</v>
      </c>
      <c r="CT49" s="10">
        <f t="shared" si="37"/>
        <v>0.84999999847427199</v>
      </c>
      <c r="CU49" s="10">
        <f t="shared" si="38"/>
        <v>0.15000000152572796</v>
      </c>
      <c r="CV49" s="10">
        <f t="shared" si="39"/>
        <v>0.11547262863197973</v>
      </c>
      <c r="CW49" s="10">
        <f t="shared" si="40"/>
        <v>3.4527372893748236E-2</v>
      </c>
      <c r="CX49" s="10">
        <f t="shared" si="678"/>
        <v>0</v>
      </c>
      <c r="CY49" s="10">
        <f t="shared" si="679"/>
        <v>1</v>
      </c>
      <c r="CZ49" s="10">
        <f t="shared" si="680"/>
        <v>0.4</v>
      </c>
      <c r="DA49" s="10">
        <f t="shared" si="681"/>
        <v>0.6</v>
      </c>
      <c r="DB49" s="10">
        <f t="shared" si="682"/>
        <v>0.52177263843648214</v>
      </c>
      <c r="DC49" s="10">
        <f t="shared" si="683"/>
        <v>7.8227361563517922E-2</v>
      </c>
      <c r="DD49" s="10">
        <f t="shared" si="684"/>
        <v>0</v>
      </c>
      <c r="DE49" s="10">
        <f t="shared" si="41"/>
        <v>1</v>
      </c>
      <c r="DF49" s="10">
        <f t="shared" si="685"/>
        <v>0.84999999735715692</v>
      </c>
      <c r="DG49" s="10">
        <f t="shared" si="686"/>
        <v>0.15000000264284308</v>
      </c>
      <c r="DH49" s="10">
        <f t="shared" si="687"/>
        <v>0.14450595916183748</v>
      </c>
      <c r="DI49" s="10">
        <f t="shared" si="688"/>
        <v>5.4940434810055961E-3</v>
      </c>
      <c r="DJ49" s="10">
        <f t="shared" si="689"/>
        <v>0</v>
      </c>
      <c r="DK49" s="10">
        <f t="shared" si="690"/>
        <v>1</v>
      </c>
      <c r="DL49" s="10">
        <f t="shared" si="691"/>
        <v>0.4</v>
      </c>
      <c r="DM49" s="10">
        <f t="shared" si="692"/>
        <v>0.6</v>
      </c>
      <c r="DN49" s="10">
        <f t="shared" si="693"/>
        <v>0.58895296791443852</v>
      </c>
      <c r="DO49" s="10">
        <f t="shared" si="694"/>
        <v>1.1047032085561497E-2</v>
      </c>
      <c r="DP49" s="10">
        <f t="shared" si="695"/>
        <v>0</v>
      </c>
      <c r="DQ49" s="10">
        <f t="shared" si="42"/>
        <v>1</v>
      </c>
      <c r="DR49" s="10">
        <f t="shared" si="696"/>
        <v>0</v>
      </c>
      <c r="DS49" s="10">
        <f t="shared" si="697"/>
        <v>0</v>
      </c>
      <c r="DT49" s="10">
        <f t="shared" si="698"/>
        <v>0</v>
      </c>
      <c r="DU49" s="10">
        <f t="shared" si="699"/>
        <v>0</v>
      </c>
      <c r="DV49" s="10">
        <f t="shared" si="700"/>
        <v>0</v>
      </c>
      <c r="DW49" s="10">
        <f t="shared" si="701"/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f t="shared" si="43"/>
        <v>0</v>
      </c>
      <c r="ED49" s="10">
        <f t="shared" si="702"/>
        <v>0</v>
      </c>
      <c r="EE49" s="10">
        <f t="shared" si="703"/>
        <v>0</v>
      </c>
      <c r="EF49" s="10">
        <f t="shared" si="704"/>
        <v>0</v>
      </c>
      <c r="EG49" s="10">
        <f t="shared" si="705"/>
        <v>0</v>
      </c>
      <c r="EH49" s="10">
        <f t="shared" si="706"/>
        <v>0</v>
      </c>
      <c r="EI49" s="10">
        <f t="shared" si="707"/>
        <v>0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10">
        <f t="shared" si="44"/>
        <v>0</v>
      </c>
    </row>
    <row r="50" spans="1:145" x14ac:dyDescent="0.35">
      <c r="A50" s="27" t="s">
        <v>21</v>
      </c>
      <c r="B50" s="28" t="s">
        <v>2</v>
      </c>
      <c r="C50" s="28" t="s">
        <v>2</v>
      </c>
      <c r="D50" s="37">
        <f>E50+L50</f>
        <v>352588236</v>
      </c>
      <c r="E50" s="37">
        <f>F50+G50</f>
        <v>352588236</v>
      </c>
      <c r="F50" s="35">
        <f>M50+AH50+BC50+BX50</f>
        <v>294075000</v>
      </c>
      <c r="G50" s="37">
        <f>H50+K50</f>
        <v>58513236</v>
      </c>
      <c r="H50" s="37">
        <f>I50+J50</f>
        <v>58513236</v>
      </c>
      <c r="I50" s="35">
        <f>V50+AQ50+BL50+CG50</f>
        <v>52343824</v>
      </c>
      <c r="J50" s="35">
        <f>Y50+AT50+BO50+CJ50</f>
        <v>6169412</v>
      </c>
      <c r="K50" s="36">
        <f>AB50+AW50+BR50+CM50</f>
        <v>0</v>
      </c>
      <c r="L50" s="30">
        <v>0</v>
      </c>
      <c r="M50" s="37">
        <f>N50+O50</f>
        <v>294075000</v>
      </c>
      <c r="N50" s="30">
        <v>289075000</v>
      </c>
      <c r="O50" s="30">
        <v>5000000</v>
      </c>
      <c r="P50" s="37">
        <f>Q50+R50</f>
        <v>58513236</v>
      </c>
      <c r="Q50" s="30">
        <f t="shared" ref="Q50:R53" si="891">T50+AC50</f>
        <v>51013236</v>
      </c>
      <c r="R50" s="30">
        <f t="shared" si="891"/>
        <v>7500000</v>
      </c>
      <c r="S50" s="37">
        <f>T50+U50</f>
        <v>58513236</v>
      </c>
      <c r="T50" s="30">
        <f>W50+Z50</f>
        <v>51013236</v>
      </c>
      <c r="U50" s="30">
        <f t="shared" ref="U50:U52" si="892">X50+AA50</f>
        <v>7500000</v>
      </c>
      <c r="V50" s="37">
        <f>W50+X50</f>
        <v>52343824</v>
      </c>
      <c r="W50" s="30">
        <v>45843824</v>
      </c>
      <c r="X50" s="30">
        <v>6500000</v>
      </c>
      <c r="Y50" s="37">
        <f>Z50+AA50</f>
        <v>6169412</v>
      </c>
      <c r="Z50" s="30">
        <v>5169412</v>
      </c>
      <c r="AA50" s="30">
        <v>1000000</v>
      </c>
      <c r="AB50" s="37">
        <f>AC50+AD50</f>
        <v>0</v>
      </c>
      <c r="AC50" s="30">
        <v>0</v>
      </c>
      <c r="AD50" s="30">
        <v>0</v>
      </c>
      <c r="AE50" s="30">
        <f t="shared" ref="AE50:AF53" si="893">N50+Q50</f>
        <v>340088236</v>
      </c>
      <c r="AF50" s="30">
        <f t="shared" si="893"/>
        <v>12500000</v>
      </c>
      <c r="AG50" s="30">
        <v>0</v>
      </c>
      <c r="AH50" s="37">
        <f>AI50+AJ50</f>
        <v>0</v>
      </c>
      <c r="AI50" s="30">
        <v>0</v>
      </c>
      <c r="AJ50" s="30">
        <v>0</v>
      </c>
      <c r="AK50" s="37">
        <f>AL50+AM50</f>
        <v>0</v>
      </c>
      <c r="AL50" s="30">
        <f t="shared" ref="AL50:AM53" si="894">AO50+AX50</f>
        <v>0</v>
      </c>
      <c r="AM50" s="30">
        <f t="shared" si="894"/>
        <v>0</v>
      </c>
      <c r="AN50" s="37">
        <f>AO50+AP50</f>
        <v>0</v>
      </c>
      <c r="AO50" s="30">
        <f t="shared" ref="AO50:AP53" si="895">AR50+AU50</f>
        <v>0</v>
      </c>
      <c r="AP50" s="30">
        <f t="shared" si="895"/>
        <v>0</v>
      </c>
      <c r="AQ50" s="37">
        <f>AR50+AS50</f>
        <v>0</v>
      </c>
      <c r="AR50" s="30">
        <v>0</v>
      </c>
      <c r="AS50" s="30">
        <v>0</v>
      </c>
      <c r="AT50" s="37">
        <f t="shared" si="677"/>
        <v>0</v>
      </c>
      <c r="AU50" s="30">
        <v>0</v>
      </c>
      <c r="AV50" s="30">
        <v>0</v>
      </c>
      <c r="AW50" s="37">
        <f>AX50+AY50</f>
        <v>0</v>
      </c>
      <c r="AX50" s="30">
        <v>0</v>
      </c>
      <c r="AY50" s="30">
        <v>0</v>
      </c>
      <c r="AZ50" s="30">
        <f t="shared" ref="AZ50:AZ52" si="896">AI50+AL50</f>
        <v>0</v>
      </c>
      <c r="BA50" s="30">
        <f t="shared" ref="BA50:BA52" si="897">AJ50+AM50</f>
        <v>0</v>
      </c>
      <c r="BB50" s="30">
        <v>0</v>
      </c>
      <c r="BC50" s="37">
        <f>BD50+BE50</f>
        <v>0</v>
      </c>
      <c r="BD50" s="30">
        <v>0</v>
      </c>
      <c r="BE50" s="30">
        <v>0</v>
      </c>
      <c r="BF50" s="37">
        <f>BG50+BH50</f>
        <v>0</v>
      </c>
      <c r="BG50" s="30">
        <f t="shared" ref="BG50:BH53" si="898">BJ50+BS50</f>
        <v>0</v>
      </c>
      <c r="BH50" s="30">
        <f t="shared" si="898"/>
        <v>0</v>
      </c>
      <c r="BI50" s="37">
        <f>BJ50+BK50</f>
        <v>0</v>
      </c>
      <c r="BJ50" s="30">
        <f t="shared" ref="BJ50:BK53" si="899">BM50+BP50</f>
        <v>0</v>
      </c>
      <c r="BK50" s="30">
        <f t="shared" si="899"/>
        <v>0</v>
      </c>
      <c r="BL50" s="37">
        <f>BM50+BN50</f>
        <v>0</v>
      </c>
      <c r="BM50" s="30">
        <v>0</v>
      </c>
      <c r="BN50" s="30">
        <v>0</v>
      </c>
      <c r="BO50" s="37">
        <f>BP50+BQ50</f>
        <v>0</v>
      </c>
      <c r="BP50" s="30">
        <v>0</v>
      </c>
      <c r="BQ50" s="30">
        <v>0</v>
      </c>
      <c r="BR50" s="37">
        <f>BS50+BT50</f>
        <v>0</v>
      </c>
      <c r="BS50" s="30">
        <v>0</v>
      </c>
      <c r="BT50" s="30">
        <v>0</v>
      </c>
      <c r="BU50" s="30">
        <f t="shared" ref="BU50:BV53" si="900">BD50+BG50</f>
        <v>0</v>
      </c>
      <c r="BV50" s="30">
        <f t="shared" si="900"/>
        <v>0</v>
      </c>
      <c r="BW50" s="30">
        <v>0</v>
      </c>
      <c r="BX50" s="37">
        <f>BY50+BZ50</f>
        <v>0</v>
      </c>
      <c r="BY50" s="30">
        <v>0</v>
      </c>
      <c r="BZ50" s="30">
        <v>0</v>
      </c>
      <c r="CA50" s="37">
        <f>CB50+CC50</f>
        <v>0</v>
      </c>
      <c r="CB50" s="30">
        <f t="shared" ref="CB50:CC53" si="901">CE50+CN50</f>
        <v>0</v>
      </c>
      <c r="CC50" s="30">
        <f t="shared" si="901"/>
        <v>0</v>
      </c>
      <c r="CD50" s="37">
        <f>CE50+CF50</f>
        <v>0</v>
      </c>
      <c r="CE50" s="30">
        <f t="shared" ref="CE50:CF53" si="902">CH50+CK50</f>
        <v>0</v>
      </c>
      <c r="CF50" s="30">
        <f t="shared" si="902"/>
        <v>0</v>
      </c>
      <c r="CG50" s="37">
        <f>CH50+CI50</f>
        <v>0</v>
      </c>
      <c r="CH50" s="30">
        <v>0</v>
      </c>
      <c r="CI50" s="30">
        <v>0</v>
      </c>
      <c r="CJ50" s="37">
        <f>CK50+CL50</f>
        <v>0</v>
      </c>
      <c r="CK50" s="30">
        <v>0</v>
      </c>
      <c r="CL50" s="30">
        <v>0</v>
      </c>
      <c r="CM50" s="37">
        <f>CN50+CO50</f>
        <v>0</v>
      </c>
      <c r="CN50" s="30">
        <v>0</v>
      </c>
      <c r="CO50" s="30">
        <v>0</v>
      </c>
      <c r="CP50" s="30">
        <f t="shared" ref="CP50:CQ53" si="903">BY50+CB50</f>
        <v>0</v>
      </c>
      <c r="CQ50" s="30">
        <f t="shared" si="903"/>
        <v>0</v>
      </c>
      <c r="CR50" s="30">
        <v>0</v>
      </c>
      <c r="CT50" s="16">
        <f t="shared" si="37"/>
        <v>0.84999999823575201</v>
      </c>
      <c r="CU50" s="16">
        <f t="shared" si="38"/>
        <v>0.15000000176424802</v>
      </c>
      <c r="CV50" s="16">
        <f t="shared" si="39"/>
        <v>0.13479979354534333</v>
      </c>
      <c r="CW50" s="16">
        <f t="shared" si="40"/>
        <v>1.5200208218904696E-2</v>
      </c>
      <c r="CX50" s="16">
        <f t="shared" si="678"/>
        <v>0</v>
      </c>
      <c r="CY50" s="17">
        <f t="shared" si="679"/>
        <v>1</v>
      </c>
      <c r="CZ50" s="17">
        <f t="shared" si="680"/>
        <v>0.4</v>
      </c>
      <c r="DA50" s="17">
        <f t="shared" si="681"/>
        <v>0.6</v>
      </c>
      <c r="DB50" s="17">
        <f t="shared" si="682"/>
        <v>0.52</v>
      </c>
      <c r="DC50" s="17">
        <f t="shared" si="683"/>
        <v>0.08</v>
      </c>
      <c r="DD50" s="17">
        <f t="shared" si="684"/>
        <v>0</v>
      </c>
      <c r="DE50" s="17">
        <f t="shared" si="41"/>
        <v>1</v>
      </c>
      <c r="DF50" s="16">
        <f t="shared" si="685"/>
        <v>0</v>
      </c>
      <c r="DG50" s="16">
        <f t="shared" si="686"/>
        <v>0</v>
      </c>
      <c r="DH50" s="16">
        <f t="shared" si="687"/>
        <v>0</v>
      </c>
      <c r="DI50" s="16">
        <f t="shared" si="688"/>
        <v>0</v>
      </c>
      <c r="DJ50" s="16">
        <f t="shared" si="689"/>
        <v>0</v>
      </c>
      <c r="DK50" s="17">
        <f t="shared" si="690"/>
        <v>0</v>
      </c>
      <c r="DL50" s="17">
        <f t="shared" si="691"/>
        <v>0</v>
      </c>
      <c r="DM50" s="17">
        <f t="shared" si="692"/>
        <v>0</v>
      </c>
      <c r="DN50" s="17">
        <f t="shared" si="693"/>
        <v>0</v>
      </c>
      <c r="DO50" s="17">
        <f t="shared" si="694"/>
        <v>0</v>
      </c>
      <c r="DP50" s="17">
        <f t="shared" si="695"/>
        <v>0</v>
      </c>
      <c r="DQ50" s="17">
        <f t="shared" si="42"/>
        <v>0</v>
      </c>
      <c r="DR50" s="16">
        <f t="shared" si="696"/>
        <v>0</v>
      </c>
      <c r="DS50" s="16">
        <f t="shared" si="697"/>
        <v>0</v>
      </c>
      <c r="DT50" s="16">
        <f t="shared" si="698"/>
        <v>0</v>
      </c>
      <c r="DU50" s="16">
        <f t="shared" si="699"/>
        <v>0</v>
      </c>
      <c r="DV50" s="16">
        <f t="shared" si="700"/>
        <v>0</v>
      </c>
      <c r="DW50" s="17">
        <f t="shared" si="701"/>
        <v>0</v>
      </c>
      <c r="DX50" s="17">
        <v>0</v>
      </c>
      <c r="DY50" s="17">
        <v>0</v>
      </c>
      <c r="DZ50" s="17">
        <v>0</v>
      </c>
      <c r="EA50" s="17">
        <v>0</v>
      </c>
      <c r="EB50" s="17">
        <v>0</v>
      </c>
      <c r="EC50" s="17">
        <f t="shared" si="43"/>
        <v>0</v>
      </c>
      <c r="ED50" s="16">
        <f t="shared" si="702"/>
        <v>0</v>
      </c>
      <c r="EE50" s="16">
        <f t="shared" si="703"/>
        <v>0</v>
      </c>
      <c r="EF50" s="16">
        <f t="shared" si="704"/>
        <v>0</v>
      </c>
      <c r="EG50" s="16">
        <f t="shared" si="705"/>
        <v>0</v>
      </c>
      <c r="EH50" s="16">
        <f t="shared" si="706"/>
        <v>0</v>
      </c>
      <c r="EI50" s="17">
        <f t="shared" si="707"/>
        <v>0</v>
      </c>
      <c r="EJ50" s="17">
        <v>0</v>
      </c>
      <c r="EK50" s="17">
        <v>0</v>
      </c>
      <c r="EL50" s="17">
        <v>0</v>
      </c>
      <c r="EM50" s="17">
        <v>0</v>
      </c>
      <c r="EN50" s="17">
        <v>0</v>
      </c>
      <c r="EO50" s="17">
        <f t="shared" si="44"/>
        <v>0</v>
      </c>
    </row>
    <row r="51" spans="1:145" x14ac:dyDescent="0.35">
      <c r="A51" s="27" t="s">
        <v>21</v>
      </c>
      <c r="B51" s="28" t="s">
        <v>15</v>
      </c>
      <c r="C51" s="28" t="s">
        <v>15</v>
      </c>
      <c r="D51" s="37">
        <f>E51+L51</f>
        <v>757551125</v>
      </c>
      <c r="E51" s="37">
        <f>F51+G51</f>
        <v>757551125</v>
      </c>
      <c r="F51" s="35">
        <f>M51+AH51+BC51+BX51</f>
        <v>622410355</v>
      </c>
      <c r="G51" s="37">
        <f>H51+K51</f>
        <v>135140770</v>
      </c>
      <c r="H51" s="37">
        <f>I51+J51</f>
        <v>135140770</v>
      </c>
      <c r="I51" s="35">
        <f>V51+AQ51+BL51+CG51</f>
        <v>126212800</v>
      </c>
      <c r="J51" s="35">
        <f>Y51+AT51+BO51+CJ51</f>
        <v>8927970</v>
      </c>
      <c r="K51" s="36">
        <f>AB51+AW51+BR51+CM51</f>
        <v>0</v>
      </c>
      <c r="L51" s="30">
        <v>0</v>
      </c>
      <c r="M51" s="37">
        <f>N51+O51</f>
        <v>115675000</v>
      </c>
      <c r="N51" s="30">
        <v>109325000</v>
      </c>
      <c r="O51" s="30">
        <v>6350000</v>
      </c>
      <c r="P51" s="37">
        <f>Q51+R51</f>
        <v>28817649</v>
      </c>
      <c r="Q51" s="30">
        <f t="shared" si="891"/>
        <v>19292649</v>
      </c>
      <c r="R51" s="30">
        <f t="shared" si="891"/>
        <v>9525000</v>
      </c>
      <c r="S51" s="37">
        <f>T51+U51</f>
        <v>28817649</v>
      </c>
      <c r="T51" s="30">
        <f>W51+Z51</f>
        <v>19292649</v>
      </c>
      <c r="U51" s="30">
        <f t="shared" si="892"/>
        <v>9525000</v>
      </c>
      <c r="V51" s="37">
        <f>W51+X51</f>
        <v>22341528</v>
      </c>
      <c r="W51" s="30">
        <v>13318503</v>
      </c>
      <c r="X51" s="30">
        <v>9023025</v>
      </c>
      <c r="Y51" s="37">
        <f>Z51+AA51</f>
        <v>6476121</v>
      </c>
      <c r="Z51" s="30">
        <v>5974146</v>
      </c>
      <c r="AA51" s="30">
        <v>501975</v>
      </c>
      <c r="AB51" s="37">
        <f>AC51+AD51</f>
        <v>0</v>
      </c>
      <c r="AC51" s="30">
        <v>0</v>
      </c>
      <c r="AD51" s="30">
        <v>0</v>
      </c>
      <c r="AE51" s="30">
        <f t="shared" si="893"/>
        <v>128617649</v>
      </c>
      <c r="AF51" s="30">
        <f t="shared" si="893"/>
        <v>15875000</v>
      </c>
      <c r="AG51" s="30">
        <v>0</v>
      </c>
      <c r="AH51" s="37">
        <f>AI51+AJ51</f>
        <v>506735355</v>
      </c>
      <c r="AI51" s="30">
        <v>493967045</v>
      </c>
      <c r="AJ51" s="30">
        <v>12768310</v>
      </c>
      <c r="AK51" s="37">
        <f>AL51+AM51</f>
        <v>106323121</v>
      </c>
      <c r="AL51" s="30">
        <f t="shared" si="894"/>
        <v>87170656</v>
      </c>
      <c r="AM51" s="30">
        <f t="shared" si="894"/>
        <v>19152465</v>
      </c>
      <c r="AN51" s="37">
        <f>AO51+AP51</f>
        <v>106323121</v>
      </c>
      <c r="AO51" s="30">
        <f t="shared" si="895"/>
        <v>87170656</v>
      </c>
      <c r="AP51" s="30">
        <f t="shared" si="895"/>
        <v>19152465</v>
      </c>
      <c r="AQ51" s="37">
        <f>AR51+AS51</f>
        <v>103871272</v>
      </c>
      <c r="AR51" s="30">
        <v>84926495</v>
      </c>
      <c r="AS51" s="30">
        <v>18944777</v>
      </c>
      <c r="AT51" s="37">
        <f t="shared" si="677"/>
        <v>2451849</v>
      </c>
      <c r="AU51" s="30">
        <v>2244161</v>
      </c>
      <c r="AV51" s="30">
        <v>207688</v>
      </c>
      <c r="AW51" s="37">
        <f>AX51+AY51</f>
        <v>0</v>
      </c>
      <c r="AX51" s="30">
        <v>0</v>
      </c>
      <c r="AY51" s="30">
        <v>0</v>
      </c>
      <c r="AZ51" s="30">
        <f t="shared" si="896"/>
        <v>581137701</v>
      </c>
      <c r="BA51" s="30">
        <f t="shared" si="897"/>
        <v>31920775</v>
      </c>
      <c r="BB51" s="30">
        <v>0</v>
      </c>
      <c r="BC51" s="37">
        <f>BD51+BE51</f>
        <v>0</v>
      </c>
      <c r="BD51" s="30">
        <v>0</v>
      </c>
      <c r="BE51" s="30">
        <v>0</v>
      </c>
      <c r="BF51" s="37">
        <f>BG51+BH51</f>
        <v>0</v>
      </c>
      <c r="BG51" s="30">
        <f t="shared" si="898"/>
        <v>0</v>
      </c>
      <c r="BH51" s="30">
        <f t="shared" si="898"/>
        <v>0</v>
      </c>
      <c r="BI51" s="37">
        <f>BJ51+BK51</f>
        <v>0</v>
      </c>
      <c r="BJ51" s="30">
        <f t="shared" si="899"/>
        <v>0</v>
      </c>
      <c r="BK51" s="30">
        <f t="shared" si="899"/>
        <v>0</v>
      </c>
      <c r="BL51" s="37">
        <f>BM51+BN51</f>
        <v>0</v>
      </c>
      <c r="BM51" s="30">
        <v>0</v>
      </c>
      <c r="BN51" s="30">
        <v>0</v>
      </c>
      <c r="BO51" s="37">
        <f>BP51+BQ51</f>
        <v>0</v>
      </c>
      <c r="BP51" s="30">
        <v>0</v>
      </c>
      <c r="BQ51" s="30">
        <v>0</v>
      </c>
      <c r="BR51" s="37">
        <f>BS51+BT51</f>
        <v>0</v>
      </c>
      <c r="BS51" s="30">
        <v>0</v>
      </c>
      <c r="BT51" s="30">
        <v>0</v>
      </c>
      <c r="BU51" s="30">
        <f t="shared" si="900"/>
        <v>0</v>
      </c>
      <c r="BV51" s="30">
        <f t="shared" si="900"/>
        <v>0</v>
      </c>
      <c r="BW51" s="30">
        <v>0</v>
      </c>
      <c r="BX51" s="37">
        <f>BY51+BZ51</f>
        <v>0</v>
      </c>
      <c r="BY51" s="30">
        <v>0</v>
      </c>
      <c r="BZ51" s="30">
        <v>0</v>
      </c>
      <c r="CA51" s="37">
        <f>CB51+CC51</f>
        <v>0</v>
      </c>
      <c r="CB51" s="30">
        <f t="shared" si="901"/>
        <v>0</v>
      </c>
      <c r="CC51" s="30">
        <f t="shared" si="901"/>
        <v>0</v>
      </c>
      <c r="CD51" s="37">
        <f>CE51+CF51</f>
        <v>0</v>
      </c>
      <c r="CE51" s="30">
        <f t="shared" si="902"/>
        <v>0</v>
      </c>
      <c r="CF51" s="30">
        <f t="shared" si="902"/>
        <v>0</v>
      </c>
      <c r="CG51" s="37">
        <f>CH51+CI51</f>
        <v>0</v>
      </c>
      <c r="CH51" s="30">
        <v>0</v>
      </c>
      <c r="CI51" s="30">
        <v>0</v>
      </c>
      <c r="CJ51" s="37">
        <f>CK51+CL51</f>
        <v>0</v>
      </c>
      <c r="CK51" s="30">
        <v>0</v>
      </c>
      <c r="CL51" s="30">
        <v>0</v>
      </c>
      <c r="CM51" s="37">
        <f>CN51+CO51</f>
        <v>0</v>
      </c>
      <c r="CN51" s="30">
        <v>0</v>
      </c>
      <c r="CO51" s="30">
        <v>0</v>
      </c>
      <c r="CP51" s="30">
        <f t="shared" si="903"/>
        <v>0</v>
      </c>
      <c r="CQ51" s="30">
        <f t="shared" si="903"/>
        <v>0</v>
      </c>
      <c r="CR51" s="30">
        <v>0</v>
      </c>
      <c r="CT51" s="16">
        <f t="shared" si="37"/>
        <v>0.84999998717127845</v>
      </c>
      <c r="CU51" s="16">
        <f t="shared" si="38"/>
        <v>0.1500000128287215</v>
      </c>
      <c r="CV51" s="16">
        <f t="shared" si="39"/>
        <v>0.10355113084052718</v>
      </c>
      <c r="CW51" s="16">
        <f t="shared" si="40"/>
        <v>4.6448881988194329E-2</v>
      </c>
      <c r="CX51" s="16">
        <f t="shared" si="678"/>
        <v>0</v>
      </c>
      <c r="CY51" s="17">
        <f t="shared" si="679"/>
        <v>1</v>
      </c>
      <c r="CZ51" s="17">
        <f t="shared" si="680"/>
        <v>0.4</v>
      </c>
      <c r="DA51" s="17">
        <f t="shared" si="681"/>
        <v>0.6</v>
      </c>
      <c r="DB51" s="17">
        <f t="shared" si="682"/>
        <v>0.56837952755905508</v>
      </c>
      <c r="DC51" s="17">
        <f t="shared" si="683"/>
        <v>3.1620472440944881E-2</v>
      </c>
      <c r="DD51" s="17">
        <f t="shared" si="684"/>
        <v>0</v>
      </c>
      <c r="DE51" s="17">
        <f t="shared" si="41"/>
        <v>1</v>
      </c>
      <c r="DF51" s="16">
        <f t="shared" si="685"/>
        <v>0.84999999853735186</v>
      </c>
      <c r="DG51" s="16">
        <f t="shared" si="686"/>
        <v>0.15000000146264819</v>
      </c>
      <c r="DH51" s="16">
        <f t="shared" si="687"/>
        <v>0.14613833322784198</v>
      </c>
      <c r="DI51" s="16">
        <f t="shared" si="688"/>
        <v>3.8616682348061944E-3</v>
      </c>
      <c r="DJ51" s="16">
        <f t="shared" si="689"/>
        <v>0</v>
      </c>
      <c r="DK51" s="17">
        <f t="shared" si="690"/>
        <v>1</v>
      </c>
      <c r="DL51" s="17">
        <f t="shared" si="691"/>
        <v>0.4</v>
      </c>
      <c r="DM51" s="17">
        <f t="shared" si="692"/>
        <v>0.6</v>
      </c>
      <c r="DN51" s="17">
        <f t="shared" si="693"/>
        <v>0.59349364168006569</v>
      </c>
      <c r="DO51" s="17">
        <f t="shared" si="694"/>
        <v>6.5063583199342747E-3</v>
      </c>
      <c r="DP51" s="17">
        <f t="shared" si="695"/>
        <v>0</v>
      </c>
      <c r="DQ51" s="17">
        <f t="shared" si="42"/>
        <v>1</v>
      </c>
      <c r="DR51" s="16">
        <f t="shared" si="696"/>
        <v>0</v>
      </c>
      <c r="DS51" s="16">
        <f t="shared" si="697"/>
        <v>0</v>
      </c>
      <c r="DT51" s="16">
        <f t="shared" si="698"/>
        <v>0</v>
      </c>
      <c r="DU51" s="16">
        <f t="shared" si="699"/>
        <v>0</v>
      </c>
      <c r="DV51" s="16">
        <f t="shared" si="700"/>
        <v>0</v>
      </c>
      <c r="DW51" s="17">
        <f t="shared" si="701"/>
        <v>0</v>
      </c>
      <c r="DX51" s="17">
        <v>0</v>
      </c>
      <c r="DY51" s="17">
        <v>0</v>
      </c>
      <c r="DZ51" s="17">
        <v>0</v>
      </c>
      <c r="EA51" s="17">
        <v>0</v>
      </c>
      <c r="EB51" s="17">
        <v>0</v>
      </c>
      <c r="EC51" s="17">
        <f t="shared" si="43"/>
        <v>0</v>
      </c>
      <c r="ED51" s="16">
        <f t="shared" si="702"/>
        <v>0</v>
      </c>
      <c r="EE51" s="16">
        <f t="shared" si="703"/>
        <v>0</v>
      </c>
      <c r="EF51" s="16">
        <f t="shared" si="704"/>
        <v>0</v>
      </c>
      <c r="EG51" s="16">
        <f t="shared" si="705"/>
        <v>0</v>
      </c>
      <c r="EH51" s="16">
        <f t="shared" si="706"/>
        <v>0</v>
      </c>
      <c r="EI51" s="17">
        <f t="shared" si="707"/>
        <v>0</v>
      </c>
      <c r="EJ51" s="17">
        <v>0</v>
      </c>
      <c r="EK51" s="17">
        <v>0</v>
      </c>
      <c r="EL51" s="17">
        <v>0</v>
      </c>
      <c r="EM51" s="17">
        <v>0</v>
      </c>
      <c r="EN51" s="17">
        <v>0</v>
      </c>
      <c r="EO51" s="17">
        <f t="shared" si="44"/>
        <v>0</v>
      </c>
    </row>
    <row r="52" spans="1:145" x14ac:dyDescent="0.35">
      <c r="A52" s="27" t="s">
        <v>21</v>
      </c>
      <c r="B52" s="28" t="s">
        <v>4</v>
      </c>
      <c r="C52" s="28" t="s">
        <v>2</v>
      </c>
      <c r="D52" s="37">
        <f>E52+L52</f>
        <v>230720348</v>
      </c>
      <c r="E52" s="37">
        <f>F52+G52</f>
        <v>230720348</v>
      </c>
      <c r="F52" s="35">
        <f>M52+AH52+BC52+BX52</f>
        <v>189146645</v>
      </c>
      <c r="G52" s="37">
        <f>H52+K52</f>
        <v>41573703</v>
      </c>
      <c r="H52" s="37">
        <f>I52+J52</f>
        <v>41573703</v>
      </c>
      <c r="I52" s="35">
        <f>V52+AQ52+BL52+CG52</f>
        <v>29146954</v>
      </c>
      <c r="J52" s="35">
        <f>Y52+AT52+BO52+CJ52</f>
        <v>12426749</v>
      </c>
      <c r="K52" s="36">
        <f>AB52+AW52+BR52+CM52</f>
        <v>0</v>
      </c>
      <c r="L52" s="30">
        <v>0</v>
      </c>
      <c r="M52" s="37">
        <f>N52+O52</f>
        <v>102000000</v>
      </c>
      <c r="N52" s="30">
        <v>98000000</v>
      </c>
      <c r="O52" s="30">
        <v>4000000</v>
      </c>
      <c r="P52" s="37">
        <f>Q52+R52</f>
        <v>23294116</v>
      </c>
      <c r="Q52" s="30">
        <f t="shared" si="891"/>
        <v>17294116</v>
      </c>
      <c r="R52" s="30">
        <f t="shared" si="891"/>
        <v>6000000</v>
      </c>
      <c r="S52" s="37">
        <f>T52+U52</f>
        <v>23294116</v>
      </c>
      <c r="T52" s="30">
        <f>W52+Z52</f>
        <v>17294116</v>
      </c>
      <c r="U52" s="30">
        <f t="shared" si="892"/>
        <v>6000000</v>
      </c>
      <c r="V52" s="37">
        <f>W52+X52</f>
        <v>12570586</v>
      </c>
      <c r="W52" s="30">
        <v>8070586</v>
      </c>
      <c r="X52" s="30">
        <v>4500000</v>
      </c>
      <c r="Y52" s="37">
        <f>Z52+AA52</f>
        <v>10723530</v>
      </c>
      <c r="Z52" s="30">
        <v>9223530</v>
      </c>
      <c r="AA52" s="30">
        <v>1500000</v>
      </c>
      <c r="AB52" s="37">
        <f>AC52+AD52</f>
        <v>0</v>
      </c>
      <c r="AC52" s="30">
        <v>0</v>
      </c>
      <c r="AD52" s="30">
        <v>0</v>
      </c>
      <c r="AE52" s="30">
        <f t="shared" si="893"/>
        <v>115294116</v>
      </c>
      <c r="AF52" s="30">
        <f t="shared" si="893"/>
        <v>10000000</v>
      </c>
      <c r="AG52" s="30">
        <v>0</v>
      </c>
      <c r="AH52" s="37">
        <f>AI52+AJ52</f>
        <v>87146645</v>
      </c>
      <c r="AI52" s="30">
        <v>84954955</v>
      </c>
      <c r="AJ52" s="30">
        <v>2191690</v>
      </c>
      <c r="AK52" s="37">
        <f>AL52+AM52</f>
        <v>18279587</v>
      </c>
      <c r="AL52" s="30">
        <f t="shared" si="894"/>
        <v>14992052</v>
      </c>
      <c r="AM52" s="30">
        <f t="shared" si="894"/>
        <v>3287535</v>
      </c>
      <c r="AN52" s="37">
        <f>AO52+AP52</f>
        <v>18279587</v>
      </c>
      <c r="AO52" s="30">
        <f t="shared" si="895"/>
        <v>14992052</v>
      </c>
      <c r="AP52" s="30">
        <f t="shared" si="895"/>
        <v>3287535</v>
      </c>
      <c r="AQ52" s="37">
        <f>AR52+AS52</f>
        <v>16576368</v>
      </c>
      <c r="AR52" s="30">
        <v>13494304</v>
      </c>
      <c r="AS52" s="30">
        <v>3082064</v>
      </c>
      <c r="AT52" s="37">
        <f t="shared" si="677"/>
        <v>1703219</v>
      </c>
      <c r="AU52" s="30">
        <v>1497748</v>
      </c>
      <c r="AV52" s="30">
        <v>205471</v>
      </c>
      <c r="AW52" s="37">
        <f>AX52+AY52</f>
        <v>0</v>
      </c>
      <c r="AX52" s="30">
        <v>0</v>
      </c>
      <c r="AY52" s="30">
        <v>0</v>
      </c>
      <c r="AZ52" s="30">
        <f t="shared" si="896"/>
        <v>99947007</v>
      </c>
      <c r="BA52" s="30">
        <f t="shared" si="897"/>
        <v>5479225</v>
      </c>
      <c r="BB52" s="30">
        <v>0</v>
      </c>
      <c r="BC52" s="37">
        <f>BD52+BE52</f>
        <v>0</v>
      </c>
      <c r="BD52" s="30">
        <v>0</v>
      </c>
      <c r="BE52" s="30">
        <v>0</v>
      </c>
      <c r="BF52" s="37">
        <f>BG52+BH52</f>
        <v>0</v>
      </c>
      <c r="BG52" s="30">
        <f t="shared" si="898"/>
        <v>0</v>
      </c>
      <c r="BH52" s="30">
        <f t="shared" si="898"/>
        <v>0</v>
      </c>
      <c r="BI52" s="37">
        <f>BJ52+BK52</f>
        <v>0</v>
      </c>
      <c r="BJ52" s="30">
        <f t="shared" si="899"/>
        <v>0</v>
      </c>
      <c r="BK52" s="30">
        <f t="shared" si="899"/>
        <v>0</v>
      </c>
      <c r="BL52" s="37">
        <f>BM52+BN52</f>
        <v>0</v>
      </c>
      <c r="BM52" s="30">
        <v>0</v>
      </c>
      <c r="BN52" s="30">
        <v>0</v>
      </c>
      <c r="BO52" s="37">
        <f>BP52+BQ52</f>
        <v>0</v>
      </c>
      <c r="BP52" s="30">
        <v>0</v>
      </c>
      <c r="BQ52" s="30">
        <v>0</v>
      </c>
      <c r="BR52" s="37">
        <f>BS52+BT52</f>
        <v>0</v>
      </c>
      <c r="BS52" s="30">
        <v>0</v>
      </c>
      <c r="BT52" s="30">
        <v>0</v>
      </c>
      <c r="BU52" s="30">
        <f t="shared" si="900"/>
        <v>0</v>
      </c>
      <c r="BV52" s="30">
        <f t="shared" si="900"/>
        <v>0</v>
      </c>
      <c r="BW52" s="30">
        <v>0</v>
      </c>
      <c r="BX52" s="37">
        <f>BY52+BZ52</f>
        <v>0</v>
      </c>
      <c r="BY52" s="30">
        <v>0</v>
      </c>
      <c r="BZ52" s="30">
        <v>0</v>
      </c>
      <c r="CA52" s="37">
        <f>CB52+CC52</f>
        <v>0</v>
      </c>
      <c r="CB52" s="30">
        <f t="shared" si="901"/>
        <v>0</v>
      </c>
      <c r="CC52" s="30">
        <f t="shared" si="901"/>
        <v>0</v>
      </c>
      <c r="CD52" s="37">
        <f>CE52+CF52</f>
        <v>0</v>
      </c>
      <c r="CE52" s="30">
        <f t="shared" si="902"/>
        <v>0</v>
      </c>
      <c r="CF52" s="30">
        <f t="shared" si="902"/>
        <v>0</v>
      </c>
      <c r="CG52" s="37">
        <f>CH52+CI52</f>
        <v>0</v>
      </c>
      <c r="CH52" s="30">
        <v>0</v>
      </c>
      <c r="CI52" s="30">
        <v>0</v>
      </c>
      <c r="CJ52" s="37">
        <f>CK52+CL52</f>
        <v>0</v>
      </c>
      <c r="CK52" s="30">
        <v>0</v>
      </c>
      <c r="CL52" s="30">
        <v>0</v>
      </c>
      <c r="CM52" s="37">
        <f>CN52+CO52</f>
        <v>0</v>
      </c>
      <c r="CN52" s="30">
        <v>0</v>
      </c>
      <c r="CO52" s="30">
        <v>0</v>
      </c>
      <c r="CP52" s="30">
        <f t="shared" si="903"/>
        <v>0</v>
      </c>
      <c r="CQ52" s="30">
        <f t="shared" si="903"/>
        <v>0</v>
      </c>
      <c r="CR52" s="30">
        <v>0</v>
      </c>
      <c r="CT52" s="16">
        <f t="shared" si="37"/>
        <v>0.85000001214285736</v>
      </c>
      <c r="CU52" s="16">
        <f t="shared" si="38"/>
        <v>0.14999998785714269</v>
      </c>
      <c r="CV52" s="16">
        <f t="shared" si="39"/>
        <v>6.9999981612244633E-2</v>
      </c>
      <c r="CW52" s="16">
        <f t="shared" si="40"/>
        <v>8.0000006244898045E-2</v>
      </c>
      <c r="CX52" s="16">
        <f t="shared" si="678"/>
        <v>0</v>
      </c>
      <c r="CY52" s="17">
        <f t="shared" si="679"/>
        <v>1</v>
      </c>
      <c r="CZ52" s="17">
        <f t="shared" si="680"/>
        <v>0.4</v>
      </c>
      <c r="DA52" s="17">
        <f t="shared" si="681"/>
        <v>0.6</v>
      </c>
      <c r="DB52" s="17">
        <f t="shared" si="682"/>
        <v>0.45</v>
      </c>
      <c r="DC52" s="17">
        <f t="shared" si="683"/>
        <v>0.15</v>
      </c>
      <c r="DD52" s="17">
        <f t="shared" si="684"/>
        <v>0</v>
      </c>
      <c r="DE52" s="17">
        <f t="shared" si="41"/>
        <v>1</v>
      </c>
      <c r="DF52" s="16">
        <f t="shared" si="685"/>
        <v>0.849999990494963</v>
      </c>
      <c r="DG52" s="16">
        <f t="shared" si="686"/>
        <v>0.150000009505037</v>
      </c>
      <c r="DH52" s="16">
        <f t="shared" si="687"/>
        <v>0.13501458828076762</v>
      </c>
      <c r="DI52" s="16">
        <f t="shared" si="688"/>
        <v>1.4985421224269378E-2</v>
      </c>
      <c r="DJ52" s="16">
        <f t="shared" si="689"/>
        <v>0</v>
      </c>
      <c r="DK52" s="17">
        <f t="shared" si="690"/>
        <v>1</v>
      </c>
      <c r="DL52" s="17">
        <f t="shared" si="691"/>
        <v>0.4</v>
      </c>
      <c r="DM52" s="17">
        <f t="shared" si="692"/>
        <v>0.6</v>
      </c>
      <c r="DN52" s="17">
        <f t="shared" si="693"/>
        <v>0.56249998859327732</v>
      </c>
      <c r="DO52" s="17">
        <f t="shared" si="694"/>
        <v>3.7500011406722669E-2</v>
      </c>
      <c r="DP52" s="17">
        <f t="shared" si="695"/>
        <v>0</v>
      </c>
      <c r="DQ52" s="17">
        <f t="shared" si="42"/>
        <v>1</v>
      </c>
      <c r="DR52" s="16">
        <f t="shared" si="696"/>
        <v>0</v>
      </c>
      <c r="DS52" s="16">
        <f t="shared" si="697"/>
        <v>0</v>
      </c>
      <c r="DT52" s="16">
        <f t="shared" si="698"/>
        <v>0</v>
      </c>
      <c r="DU52" s="16">
        <f t="shared" si="699"/>
        <v>0</v>
      </c>
      <c r="DV52" s="16">
        <f t="shared" si="700"/>
        <v>0</v>
      </c>
      <c r="DW52" s="17">
        <f t="shared" si="701"/>
        <v>0</v>
      </c>
      <c r="DX52" s="17">
        <v>0</v>
      </c>
      <c r="DY52" s="17">
        <v>0</v>
      </c>
      <c r="DZ52" s="17">
        <v>0</v>
      </c>
      <c r="EA52" s="17">
        <v>0</v>
      </c>
      <c r="EB52" s="17">
        <v>0</v>
      </c>
      <c r="EC52" s="17">
        <f t="shared" si="43"/>
        <v>0</v>
      </c>
      <c r="ED52" s="16">
        <f t="shared" si="702"/>
        <v>0</v>
      </c>
      <c r="EE52" s="16">
        <f t="shared" si="703"/>
        <v>0</v>
      </c>
      <c r="EF52" s="16">
        <f t="shared" si="704"/>
        <v>0</v>
      </c>
      <c r="EG52" s="16">
        <f t="shared" si="705"/>
        <v>0</v>
      </c>
      <c r="EH52" s="16">
        <f t="shared" si="706"/>
        <v>0</v>
      </c>
      <c r="EI52" s="17">
        <f t="shared" si="707"/>
        <v>0</v>
      </c>
      <c r="EJ52" s="17">
        <v>0</v>
      </c>
      <c r="EK52" s="17">
        <v>0</v>
      </c>
      <c r="EL52" s="17">
        <v>0</v>
      </c>
      <c r="EM52" s="17">
        <v>0</v>
      </c>
      <c r="EN52" s="17">
        <v>0</v>
      </c>
      <c r="EO52" s="17">
        <f t="shared" si="44"/>
        <v>0</v>
      </c>
    </row>
    <row r="53" spans="1:145" x14ac:dyDescent="0.35">
      <c r="A53" s="27" t="s">
        <v>21</v>
      </c>
      <c r="B53" s="28" t="s">
        <v>17</v>
      </c>
      <c r="C53" s="28" t="s">
        <v>2</v>
      </c>
      <c r="D53" s="37">
        <f>E53+L53</f>
        <v>5882353</v>
      </c>
      <c r="E53" s="37">
        <f>F53+G53</f>
        <v>5882353</v>
      </c>
      <c r="F53" s="35">
        <f>M53+AH53+BC53+BX53</f>
        <v>5000000</v>
      </c>
      <c r="G53" s="37">
        <f>H53+K53</f>
        <v>882353</v>
      </c>
      <c r="H53" s="37">
        <f>I53+J53</f>
        <v>882353</v>
      </c>
      <c r="I53" s="35">
        <f>V53+AQ53+BL53+CG53</f>
        <v>882353</v>
      </c>
      <c r="J53" s="35">
        <f>Y53+AT53+BO53+CJ53</f>
        <v>0</v>
      </c>
      <c r="K53" s="36">
        <f>AB53+AW53+BR53+CM53</f>
        <v>0</v>
      </c>
      <c r="L53" s="30">
        <v>0</v>
      </c>
      <c r="M53" s="37">
        <f>N53+O53</f>
        <v>5000000</v>
      </c>
      <c r="N53" s="30">
        <v>5000000</v>
      </c>
      <c r="O53" s="30">
        <v>0</v>
      </c>
      <c r="P53" s="37">
        <f>Q53+R53</f>
        <v>882353</v>
      </c>
      <c r="Q53" s="30">
        <f t="shared" si="891"/>
        <v>882353</v>
      </c>
      <c r="R53" s="30">
        <f t="shared" si="891"/>
        <v>0</v>
      </c>
      <c r="S53" s="37">
        <f>T53+U53</f>
        <v>882353</v>
      </c>
      <c r="T53" s="30">
        <f>W53+Z53</f>
        <v>882353</v>
      </c>
      <c r="U53" s="30">
        <f t="shared" ref="U53" si="904">X53+AA53</f>
        <v>0</v>
      </c>
      <c r="V53" s="37">
        <f>W53+X53</f>
        <v>882353</v>
      </c>
      <c r="W53" s="30">
        <v>882353</v>
      </c>
      <c r="X53" s="30">
        <v>0</v>
      </c>
      <c r="Y53" s="37">
        <f>Z53+AA53</f>
        <v>0</v>
      </c>
      <c r="Z53" s="30">
        <v>0</v>
      </c>
      <c r="AA53" s="30">
        <v>0</v>
      </c>
      <c r="AB53" s="37">
        <f>AC53+AD53</f>
        <v>0</v>
      </c>
      <c r="AC53" s="30">
        <v>0</v>
      </c>
      <c r="AD53" s="30">
        <v>0</v>
      </c>
      <c r="AE53" s="30">
        <f t="shared" si="893"/>
        <v>5882353</v>
      </c>
      <c r="AF53" s="30">
        <f t="shared" si="893"/>
        <v>0</v>
      </c>
      <c r="AG53" s="30">
        <v>0</v>
      </c>
      <c r="AH53" s="37">
        <f>AI53+AJ53</f>
        <v>0</v>
      </c>
      <c r="AI53" s="30">
        <v>0</v>
      </c>
      <c r="AJ53" s="30">
        <v>0</v>
      </c>
      <c r="AK53" s="37">
        <f>AL53+AM53</f>
        <v>0</v>
      </c>
      <c r="AL53" s="30">
        <f t="shared" si="894"/>
        <v>0</v>
      </c>
      <c r="AM53" s="30">
        <f t="shared" si="894"/>
        <v>0</v>
      </c>
      <c r="AN53" s="37">
        <f>AO53+AP53</f>
        <v>0</v>
      </c>
      <c r="AO53" s="30">
        <f t="shared" si="895"/>
        <v>0</v>
      </c>
      <c r="AP53" s="30">
        <f t="shared" si="895"/>
        <v>0</v>
      </c>
      <c r="AQ53" s="37">
        <f>AR53+AS53</f>
        <v>0</v>
      </c>
      <c r="AR53" s="30">
        <v>0</v>
      </c>
      <c r="AS53" s="30">
        <v>0</v>
      </c>
      <c r="AT53" s="37">
        <f t="shared" si="677"/>
        <v>0</v>
      </c>
      <c r="AU53" s="30">
        <v>0</v>
      </c>
      <c r="AV53" s="30">
        <v>0</v>
      </c>
      <c r="AW53" s="37">
        <f>AX53+AY53</f>
        <v>0</v>
      </c>
      <c r="AX53" s="30">
        <v>0</v>
      </c>
      <c r="AY53" s="30">
        <v>0</v>
      </c>
      <c r="AZ53" s="30">
        <f t="shared" ref="AZ53" si="905">AI53+AL53</f>
        <v>0</v>
      </c>
      <c r="BA53" s="30">
        <f t="shared" ref="BA53" si="906">AJ53+AM53</f>
        <v>0</v>
      </c>
      <c r="BB53" s="30">
        <v>0</v>
      </c>
      <c r="BC53" s="37">
        <f>BD53+BE53</f>
        <v>0</v>
      </c>
      <c r="BD53" s="30">
        <v>0</v>
      </c>
      <c r="BE53" s="30">
        <v>0</v>
      </c>
      <c r="BF53" s="37">
        <f>BG53+BH53</f>
        <v>0</v>
      </c>
      <c r="BG53" s="30">
        <f t="shared" si="898"/>
        <v>0</v>
      </c>
      <c r="BH53" s="30">
        <f t="shared" si="898"/>
        <v>0</v>
      </c>
      <c r="BI53" s="37">
        <f>BJ53+BK53</f>
        <v>0</v>
      </c>
      <c r="BJ53" s="30">
        <f t="shared" si="899"/>
        <v>0</v>
      </c>
      <c r="BK53" s="30">
        <f t="shared" si="899"/>
        <v>0</v>
      </c>
      <c r="BL53" s="37">
        <f>BM53+BN53</f>
        <v>0</v>
      </c>
      <c r="BM53" s="30">
        <v>0</v>
      </c>
      <c r="BN53" s="30">
        <v>0</v>
      </c>
      <c r="BO53" s="37">
        <f>BP53+BQ53</f>
        <v>0</v>
      </c>
      <c r="BP53" s="30">
        <v>0</v>
      </c>
      <c r="BQ53" s="30">
        <v>0</v>
      </c>
      <c r="BR53" s="37">
        <f>BS53+BT53</f>
        <v>0</v>
      </c>
      <c r="BS53" s="30">
        <v>0</v>
      </c>
      <c r="BT53" s="30">
        <v>0</v>
      </c>
      <c r="BU53" s="30">
        <f t="shared" si="900"/>
        <v>0</v>
      </c>
      <c r="BV53" s="30">
        <f t="shared" si="900"/>
        <v>0</v>
      </c>
      <c r="BW53" s="30">
        <v>0</v>
      </c>
      <c r="BX53" s="37">
        <f>BY53+BZ53</f>
        <v>0</v>
      </c>
      <c r="BY53" s="30">
        <v>0</v>
      </c>
      <c r="BZ53" s="30">
        <v>0</v>
      </c>
      <c r="CA53" s="37">
        <f>CB53+CC53</f>
        <v>0</v>
      </c>
      <c r="CB53" s="30">
        <f t="shared" si="901"/>
        <v>0</v>
      </c>
      <c r="CC53" s="30">
        <f t="shared" si="901"/>
        <v>0</v>
      </c>
      <c r="CD53" s="37">
        <f>CE53+CF53</f>
        <v>0</v>
      </c>
      <c r="CE53" s="30">
        <f t="shared" si="902"/>
        <v>0</v>
      </c>
      <c r="CF53" s="30">
        <f t="shared" si="902"/>
        <v>0</v>
      </c>
      <c r="CG53" s="37">
        <f>CH53+CI53</f>
        <v>0</v>
      </c>
      <c r="CH53" s="30">
        <v>0</v>
      </c>
      <c r="CI53" s="30">
        <v>0</v>
      </c>
      <c r="CJ53" s="37">
        <f>CK53+CL53</f>
        <v>0</v>
      </c>
      <c r="CK53" s="30">
        <v>0</v>
      </c>
      <c r="CL53" s="30">
        <v>0</v>
      </c>
      <c r="CM53" s="37">
        <f>CN53+CO53</f>
        <v>0</v>
      </c>
      <c r="CN53" s="30">
        <v>0</v>
      </c>
      <c r="CO53" s="30">
        <v>0</v>
      </c>
      <c r="CP53" s="30">
        <f t="shared" si="903"/>
        <v>0</v>
      </c>
      <c r="CQ53" s="30">
        <f t="shared" si="903"/>
        <v>0</v>
      </c>
      <c r="CR53" s="30">
        <v>0</v>
      </c>
      <c r="CT53" s="16">
        <f t="shared" ref="CT53" si="907">IFERROR(N53/AE53,0)</f>
        <v>0.84999999150000005</v>
      </c>
      <c r="CU53" s="16">
        <f t="shared" ref="CU53" si="908">IFERROR(Q53/AE53,0)</f>
        <v>0.15000000849999992</v>
      </c>
      <c r="CV53" s="16">
        <f t="shared" ref="CV53" si="909">IFERROR(W53/AE53,0)</f>
        <v>0.15000000849999992</v>
      </c>
      <c r="CW53" s="16">
        <f t="shared" si="40"/>
        <v>0</v>
      </c>
      <c r="CX53" s="16">
        <f t="shared" si="678"/>
        <v>0</v>
      </c>
      <c r="CY53" s="17">
        <f t="shared" si="679"/>
        <v>1</v>
      </c>
      <c r="CZ53" s="17">
        <f t="shared" si="680"/>
        <v>0</v>
      </c>
      <c r="DA53" s="17">
        <f t="shared" si="681"/>
        <v>0</v>
      </c>
      <c r="DB53" s="17">
        <f t="shared" si="682"/>
        <v>0</v>
      </c>
      <c r="DC53" s="17">
        <f t="shared" si="683"/>
        <v>0</v>
      </c>
      <c r="DD53" s="17">
        <f t="shared" si="684"/>
        <v>0</v>
      </c>
      <c r="DE53" s="17">
        <f t="shared" ref="DE53" si="910">CZ53+DA53</f>
        <v>0</v>
      </c>
      <c r="DF53" s="16">
        <f t="shared" si="685"/>
        <v>0</v>
      </c>
      <c r="DG53" s="16">
        <f t="shared" si="686"/>
        <v>0</v>
      </c>
      <c r="DH53" s="16">
        <f t="shared" si="687"/>
        <v>0</v>
      </c>
      <c r="DI53" s="16">
        <f t="shared" si="688"/>
        <v>0</v>
      </c>
      <c r="DJ53" s="16">
        <f t="shared" si="689"/>
        <v>0</v>
      </c>
      <c r="DK53" s="17">
        <f t="shared" si="690"/>
        <v>0</v>
      </c>
      <c r="DL53" s="17">
        <f t="shared" si="691"/>
        <v>0</v>
      </c>
      <c r="DM53" s="17">
        <f t="shared" si="692"/>
        <v>0</v>
      </c>
      <c r="DN53" s="17">
        <f t="shared" si="693"/>
        <v>0</v>
      </c>
      <c r="DO53" s="17">
        <f t="shared" si="694"/>
        <v>0</v>
      </c>
      <c r="DP53" s="17">
        <f t="shared" si="695"/>
        <v>0</v>
      </c>
      <c r="DQ53" s="17">
        <f t="shared" ref="DQ53" si="911">DL53+DM53</f>
        <v>0</v>
      </c>
      <c r="DR53" s="16">
        <f t="shared" si="696"/>
        <v>0</v>
      </c>
      <c r="DS53" s="16">
        <f t="shared" si="697"/>
        <v>0</v>
      </c>
      <c r="DT53" s="16">
        <f t="shared" si="698"/>
        <v>0</v>
      </c>
      <c r="DU53" s="16">
        <f t="shared" si="699"/>
        <v>0</v>
      </c>
      <c r="DV53" s="16">
        <f t="shared" si="700"/>
        <v>0</v>
      </c>
      <c r="DW53" s="17">
        <f t="shared" si="701"/>
        <v>0</v>
      </c>
      <c r="DX53" s="17">
        <v>0</v>
      </c>
      <c r="DY53" s="17">
        <v>0</v>
      </c>
      <c r="DZ53" s="17">
        <v>0</v>
      </c>
      <c r="EA53" s="17">
        <v>0</v>
      </c>
      <c r="EB53" s="17">
        <v>0</v>
      </c>
      <c r="EC53" s="17">
        <f t="shared" ref="EC53" si="912">DX53+DY53</f>
        <v>0</v>
      </c>
      <c r="ED53" s="16">
        <f t="shared" si="702"/>
        <v>0</v>
      </c>
      <c r="EE53" s="16">
        <f t="shared" si="703"/>
        <v>0</v>
      </c>
      <c r="EF53" s="16">
        <f t="shared" si="704"/>
        <v>0</v>
      </c>
      <c r="EG53" s="16">
        <f t="shared" si="705"/>
        <v>0</v>
      </c>
      <c r="EH53" s="16">
        <f t="shared" si="706"/>
        <v>0</v>
      </c>
      <c r="EI53" s="17">
        <f t="shared" si="707"/>
        <v>0</v>
      </c>
      <c r="EJ53" s="17">
        <v>0</v>
      </c>
      <c r="EK53" s="17">
        <v>0</v>
      </c>
      <c r="EL53" s="17">
        <v>0</v>
      </c>
      <c r="EM53" s="17">
        <v>0</v>
      </c>
      <c r="EN53" s="17">
        <v>0</v>
      </c>
      <c r="EO53" s="17">
        <f t="shared" ref="EO53" si="913">EJ53+EK53</f>
        <v>0</v>
      </c>
    </row>
    <row r="54" spans="1:145" x14ac:dyDescent="0.35">
      <c r="A54" s="24" t="s">
        <v>22</v>
      </c>
      <c r="B54" s="25" t="s">
        <v>165</v>
      </c>
      <c r="C54" s="25"/>
      <c r="D54" s="26">
        <f>D55</f>
        <v>320441178</v>
      </c>
      <c r="E54" s="26">
        <f t="shared" ref="E54:J54" si="914">E55</f>
        <v>320441178</v>
      </c>
      <c r="F54" s="26">
        <f t="shared" si="914"/>
        <v>269000000</v>
      </c>
      <c r="G54" s="26">
        <f t="shared" si="914"/>
        <v>51441178</v>
      </c>
      <c r="H54" s="26">
        <f t="shared" si="914"/>
        <v>51441178</v>
      </c>
      <c r="I54" s="26">
        <f t="shared" si="914"/>
        <v>51441178</v>
      </c>
      <c r="J54" s="26">
        <f t="shared" si="914"/>
        <v>0</v>
      </c>
      <c r="K54" s="26">
        <f t="shared" ref="K54" si="915">K55</f>
        <v>0</v>
      </c>
      <c r="L54" s="26">
        <f t="shared" ref="L54" si="916">L55</f>
        <v>0</v>
      </c>
      <c r="M54" s="26">
        <f t="shared" ref="M54" si="917">M55</f>
        <v>99000000</v>
      </c>
      <c r="N54" s="26">
        <f t="shared" ref="N54" si="918">N55</f>
        <v>99000000</v>
      </c>
      <c r="O54" s="26">
        <f t="shared" ref="O54" si="919">O55</f>
        <v>0</v>
      </c>
      <c r="P54" s="26">
        <f t="shared" ref="P54" si="920">P55</f>
        <v>17470589</v>
      </c>
      <c r="Q54" s="26">
        <f t="shared" ref="Q54" si="921">Q55</f>
        <v>17470589</v>
      </c>
      <c r="R54" s="26">
        <f t="shared" ref="R54" si="922">R55</f>
        <v>0</v>
      </c>
      <c r="S54" s="26">
        <f t="shared" ref="S54" si="923">S55</f>
        <v>17470589</v>
      </c>
      <c r="T54" s="26">
        <f t="shared" ref="T54" si="924">T55</f>
        <v>17470589</v>
      </c>
      <c r="U54" s="26">
        <f t="shared" ref="U54" si="925">U55</f>
        <v>0</v>
      </c>
      <c r="V54" s="26">
        <f t="shared" ref="V54" si="926">V55</f>
        <v>17470589</v>
      </c>
      <c r="W54" s="26">
        <f t="shared" ref="W54" si="927">W55</f>
        <v>17470589</v>
      </c>
      <c r="X54" s="26">
        <f t="shared" ref="X54" si="928">X55</f>
        <v>0</v>
      </c>
      <c r="Y54" s="26">
        <f t="shared" ref="Y54" si="929">Y55</f>
        <v>0</v>
      </c>
      <c r="Z54" s="26">
        <f t="shared" ref="Z54" si="930">Z55</f>
        <v>0</v>
      </c>
      <c r="AA54" s="26">
        <f t="shared" ref="AA54" si="931">AA55</f>
        <v>0</v>
      </c>
      <c r="AB54" s="26">
        <f t="shared" ref="AB54" si="932">AB55</f>
        <v>0</v>
      </c>
      <c r="AC54" s="26">
        <f t="shared" ref="AC54" si="933">AC55</f>
        <v>0</v>
      </c>
      <c r="AD54" s="26">
        <f t="shared" ref="AD54" si="934">AD55</f>
        <v>0</v>
      </c>
      <c r="AE54" s="26">
        <f t="shared" ref="AE54" si="935">AE55</f>
        <v>116470589</v>
      </c>
      <c r="AF54" s="26">
        <f t="shared" ref="AF54" si="936">AF55</f>
        <v>0</v>
      </c>
      <c r="AG54" s="26">
        <f t="shared" ref="AG54" si="937">AG55</f>
        <v>0</v>
      </c>
      <c r="AH54" s="26">
        <f t="shared" ref="AH54" si="938">AH55</f>
        <v>170000000</v>
      </c>
      <c r="AI54" s="26">
        <f t="shared" ref="AI54" si="939">AI55</f>
        <v>167000000</v>
      </c>
      <c r="AJ54" s="26">
        <f t="shared" ref="AJ54" si="940">AJ55</f>
        <v>3000000</v>
      </c>
      <c r="AK54" s="26">
        <f t="shared" ref="AK54" si="941">AK55</f>
        <v>33970589</v>
      </c>
      <c r="AL54" s="26">
        <f t="shared" ref="AL54" si="942">AL55</f>
        <v>29470589</v>
      </c>
      <c r="AM54" s="26">
        <f t="shared" ref="AM54" si="943">AM55</f>
        <v>4500000</v>
      </c>
      <c r="AN54" s="26">
        <f t="shared" ref="AN54" si="944">AN55</f>
        <v>33970589</v>
      </c>
      <c r="AO54" s="26">
        <f t="shared" ref="AO54" si="945">AO55</f>
        <v>29470589</v>
      </c>
      <c r="AP54" s="26">
        <f t="shared" ref="AP54" si="946">AP55</f>
        <v>4500000</v>
      </c>
      <c r="AQ54" s="26">
        <f t="shared" ref="AQ54" si="947">AQ55</f>
        <v>33970589</v>
      </c>
      <c r="AR54" s="26">
        <f t="shared" ref="AR54" si="948">AR55</f>
        <v>29470589</v>
      </c>
      <c r="AS54" s="26">
        <f t="shared" ref="AS54" si="949">AS55</f>
        <v>4500000</v>
      </c>
      <c r="AT54" s="26">
        <f t="shared" ref="AT54" si="950">AT55</f>
        <v>0</v>
      </c>
      <c r="AU54" s="26">
        <f t="shared" ref="AU54" si="951">AU55</f>
        <v>0</v>
      </c>
      <c r="AV54" s="26">
        <f t="shared" ref="AV54" si="952">AV55</f>
        <v>0</v>
      </c>
      <c r="AW54" s="26">
        <f t="shared" ref="AW54" si="953">AW55</f>
        <v>0</v>
      </c>
      <c r="AX54" s="26">
        <f t="shared" ref="AX54" si="954">AX55</f>
        <v>0</v>
      </c>
      <c r="AY54" s="26">
        <f t="shared" ref="AY54" si="955">AY55</f>
        <v>0</v>
      </c>
      <c r="AZ54" s="26">
        <f t="shared" ref="AZ54" si="956">AZ55</f>
        <v>196470589</v>
      </c>
      <c r="BA54" s="26">
        <f t="shared" ref="BA54" si="957">BA55</f>
        <v>7500000</v>
      </c>
      <c r="BB54" s="26">
        <f t="shared" ref="BB54" si="958">BB55</f>
        <v>0</v>
      </c>
      <c r="BC54" s="26">
        <f t="shared" ref="BC54" si="959">BC55</f>
        <v>0</v>
      </c>
      <c r="BD54" s="26">
        <f t="shared" ref="BD54" si="960">BD55</f>
        <v>0</v>
      </c>
      <c r="BE54" s="26">
        <f t="shared" ref="BE54" si="961">BE55</f>
        <v>0</v>
      </c>
      <c r="BF54" s="26">
        <f t="shared" ref="BF54" si="962">BF55</f>
        <v>0</v>
      </c>
      <c r="BG54" s="26">
        <f t="shared" ref="BG54" si="963">BG55</f>
        <v>0</v>
      </c>
      <c r="BH54" s="26">
        <f t="shared" ref="BH54" si="964">BH55</f>
        <v>0</v>
      </c>
      <c r="BI54" s="26">
        <f t="shared" ref="BI54" si="965">BI55</f>
        <v>0</v>
      </c>
      <c r="BJ54" s="26">
        <f t="shared" ref="BJ54" si="966">BJ55</f>
        <v>0</v>
      </c>
      <c r="BK54" s="26">
        <f t="shared" ref="BK54" si="967">BK55</f>
        <v>0</v>
      </c>
      <c r="BL54" s="26">
        <f t="shared" ref="BL54" si="968">BL55</f>
        <v>0</v>
      </c>
      <c r="BM54" s="26">
        <f t="shared" ref="BM54" si="969">BM55</f>
        <v>0</v>
      </c>
      <c r="BN54" s="26">
        <f t="shared" ref="BN54" si="970">BN55</f>
        <v>0</v>
      </c>
      <c r="BO54" s="26">
        <f t="shared" ref="BO54" si="971">BO55</f>
        <v>0</v>
      </c>
      <c r="BP54" s="26">
        <f t="shared" ref="BP54" si="972">BP55</f>
        <v>0</v>
      </c>
      <c r="BQ54" s="26">
        <f t="shared" ref="BQ54" si="973">BQ55</f>
        <v>0</v>
      </c>
      <c r="BR54" s="26">
        <f t="shared" ref="BR54" si="974">BR55</f>
        <v>0</v>
      </c>
      <c r="BS54" s="26">
        <f t="shared" ref="BS54" si="975">BS55</f>
        <v>0</v>
      </c>
      <c r="BT54" s="26">
        <f t="shared" ref="BT54" si="976">BT55</f>
        <v>0</v>
      </c>
      <c r="BU54" s="26">
        <f t="shared" ref="BU54" si="977">BU55</f>
        <v>0</v>
      </c>
      <c r="BV54" s="26">
        <f t="shared" ref="BV54" si="978">BV55</f>
        <v>0</v>
      </c>
      <c r="BW54" s="26">
        <f t="shared" ref="BW54" si="979">BW55</f>
        <v>0</v>
      </c>
      <c r="BX54" s="26">
        <f t="shared" ref="BX54" si="980">BX55</f>
        <v>0</v>
      </c>
      <c r="BY54" s="26">
        <f t="shared" ref="BY54" si="981">BY55</f>
        <v>0</v>
      </c>
      <c r="BZ54" s="26">
        <f t="shared" ref="BZ54" si="982">BZ55</f>
        <v>0</v>
      </c>
      <c r="CA54" s="26">
        <f t="shared" ref="CA54" si="983">CA55</f>
        <v>0</v>
      </c>
      <c r="CB54" s="26">
        <f t="shared" ref="CB54" si="984">CB55</f>
        <v>0</v>
      </c>
      <c r="CC54" s="26">
        <f t="shared" ref="CC54" si="985">CC55</f>
        <v>0</v>
      </c>
      <c r="CD54" s="26">
        <f t="shared" ref="CD54" si="986">CD55</f>
        <v>0</v>
      </c>
      <c r="CE54" s="26">
        <f t="shared" ref="CE54" si="987">CE55</f>
        <v>0</v>
      </c>
      <c r="CF54" s="26">
        <f t="shared" ref="CF54" si="988">CF55</f>
        <v>0</v>
      </c>
      <c r="CG54" s="26">
        <f t="shared" ref="CG54" si="989">CG55</f>
        <v>0</v>
      </c>
      <c r="CH54" s="26">
        <f t="shared" ref="CH54" si="990">CH55</f>
        <v>0</v>
      </c>
      <c r="CI54" s="26">
        <f t="shared" ref="CI54" si="991">CI55</f>
        <v>0</v>
      </c>
      <c r="CJ54" s="26">
        <f t="shared" ref="CJ54" si="992">CJ55</f>
        <v>0</v>
      </c>
      <c r="CK54" s="26">
        <f t="shared" ref="CK54" si="993">CK55</f>
        <v>0</v>
      </c>
      <c r="CL54" s="26">
        <f t="shared" ref="CL54" si="994">CL55</f>
        <v>0</v>
      </c>
      <c r="CM54" s="26">
        <f t="shared" ref="CM54" si="995">CM55</f>
        <v>0</v>
      </c>
      <c r="CN54" s="26">
        <f t="shared" ref="CN54" si="996">CN55</f>
        <v>0</v>
      </c>
      <c r="CO54" s="26">
        <f t="shared" ref="CO54" si="997">CO55</f>
        <v>0</v>
      </c>
      <c r="CP54" s="26">
        <f t="shared" ref="CP54" si="998">CP55</f>
        <v>0</v>
      </c>
      <c r="CQ54" s="26">
        <f t="shared" ref="CQ54" si="999">CQ55</f>
        <v>0</v>
      </c>
      <c r="CR54" s="26">
        <f t="shared" ref="CR54" si="1000">CR55</f>
        <v>0</v>
      </c>
      <c r="CT54" s="10">
        <f t="shared" si="37"/>
        <v>0.84999999441919194</v>
      </c>
      <c r="CU54" s="10">
        <f t="shared" si="38"/>
        <v>0.15000000558080803</v>
      </c>
      <c r="CV54" s="10">
        <f t="shared" si="39"/>
        <v>0.15000000558080803</v>
      </c>
      <c r="CW54" s="10">
        <f t="shared" si="40"/>
        <v>0</v>
      </c>
      <c r="CX54" s="10">
        <f t="shared" si="678"/>
        <v>0</v>
      </c>
      <c r="CY54" s="10">
        <f t="shared" si="679"/>
        <v>1</v>
      </c>
      <c r="CZ54" s="10">
        <f t="shared" si="680"/>
        <v>0</v>
      </c>
      <c r="DA54" s="10">
        <f t="shared" si="681"/>
        <v>0</v>
      </c>
      <c r="DB54" s="10">
        <f t="shared" si="682"/>
        <v>0</v>
      </c>
      <c r="DC54" s="10">
        <f t="shared" si="683"/>
        <v>0</v>
      </c>
      <c r="DD54" s="10">
        <f t="shared" si="684"/>
        <v>0</v>
      </c>
      <c r="DE54" s="10">
        <f t="shared" si="41"/>
        <v>0</v>
      </c>
      <c r="DF54" s="10">
        <f t="shared" si="685"/>
        <v>0.84999999669161674</v>
      </c>
      <c r="DG54" s="10">
        <f t="shared" si="686"/>
        <v>0.15000000330838323</v>
      </c>
      <c r="DH54" s="10">
        <f t="shared" si="687"/>
        <v>0.15000000330838323</v>
      </c>
      <c r="DI54" s="10">
        <f t="shared" si="688"/>
        <v>0</v>
      </c>
      <c r="DJ54" s="10">
        <f t="shared" si="689"/>
        <v>0</v>
      </c>
      <c r="DK54" s="10">
        <f t="shared" si="690"/>
        <v>1</v>
      </c>
      <c r="DL54" s="10">
        <f t="shared" si="691"/>
        <v>0.4</v>
      </c>
      <c r="DM54" s="10">
        <f t="shared" si="692"/>
        <v>0.6</v>
      </c>
      <c r="DN54" s="10">
        <f t="shared" si="693"/>
        <v>0.6</v>
      </c>
      <c r="DO54" s="10">
        <f t="shared" si="694"/>
        <v>0</v>
      </c>
      <c r="DP54" s="10">
        <f t="shared" si="695"/>
        <v>0</v>
      </c>
      <c r="DQ54" s="10">
        <f t="shared" si="42"/>
        <v>1</v>
      </c>
      <c r="DR54" s="10">
        <f t="shared" si="696"/>
        <v>0</v>
      </c>
      <c r="DS54" s="10">
        <f t="shared" si="697"/>
        <v>0</v>
      </c>
      <c r="DT54" s="10">
        <f t="shared" si="698"/>
        <v>0</v>
      </c>
      <c r="DU54" s="10">
        <f t="shared" si="699"/>
        <v>0</v>
      </c>
      <c r="DV54" s="10">
        <f t="shared" si="700"/>
        <v>0</v>
      </c>
      <c r="DW54" s="10">
        <f t="shared" si="701"/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10">
        <f t="shared" si="43"/>
        <v>0</v>
      </c>
      <c r="ED54" s="10">
        <f t="shared" si="702"/>
        <v>0</v>
      </c>
      <c r="EE54" s="10">
        <f t="shared" si="703"/>
        <v>0</v>
      </c>
      <c r="EF54" s="10">
        <f t="shared" si="704"/>
        <v>0</v>
      </c>
      <c r="EG54" s="10">
        <f t="shared" si="705"/>
        <v>0</v>
      </c>
      <c r="EH54" s="10">
        <f t="shared" si="706"/>
        <v>0</v>
      </c>
      <c r="EI54" s="10">
        <f t="shared" si="707"/>
        <v>0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10">
        <f t="shared" si="44"/>
        <v>0</v>
      </c>
    </row>
    <row r="55" spans="1:145" x14ac:dyDescent="0.35">
      <c r="A55" s="27" t="s">
        <v>22</v>
      </c>
      <c r="B55" s="28" t="s">
        <v>17</v>
      </c>
      <c r="C55" s="28" t="s">
        <v>2</v>
      </c>
      <c r="D55" s="37">
        <f>E55+L55</f>
        <v>320441178</v>
      </c>
      <c r="E55" s="37">
        <f>F55+G55</f>
        <v>320441178</v>
      </c>
      <c r="F55" s="35">
        <f>M55+AH55+BC55+BX55</f>
        <v>269000000</v>
      </c>
      <c r="G55" s="37">
        <f>H55+K55</f>
        <v>51441178</v>
      </c>
      <c r="H55" s="37">
        <f>I55+J55</f>
        <v>51441178</v>
      </c>
      <c r="I55" s="35">
        <f>V55+AQ55+BL55+CG55</f>
        <v>51441178</v>
      </c>
      <c r="J55" s="35">
        <f>Y55+AT55+BO55+CJ55</f>
        <v>0</v>
      </c>
      <c r="K55" s="36">
        <f>AB55+AW55+BR55+CM55</f>
        <v>0</v>
      </c>
      <c r="L55" s="30">
        <v>0</v>
      </c>
      <c r="M55" s="37">
        <f>N55+O55</f>
        <v>99000000</v>
      </c>
      <c r="N55" s="30">
        <v>99000000</v>
      </c>
      <c r="O55" s="30">
        <v>0</v>
      </c>
      <c r="P55" s="37">
        <f>Q55+R55</f>
        <v>17470589</v>
      </c>
      <c r="Q55" s="30">
        <f>T55+AC55</f>
        <v>17470589</v>
      </c>
      <c r="R55" s="30">
        <f>U55+AD55</f>
        <v>0</v>
      </c>
      <c r="S55" s="37">
        <f>T55+U55</f>
        <v>17470589</v>
      </c>
      <c r="T55" s="30">
        <f>W55+Z55</f>
        <v>17470589</v>
      </c>
      <c r="U55" s="30">
        <f t="shared" ref="U55" si="1001">X55+AA55</f>
        <v>0</v>
      </c>
      <c r="V55" s="37">
        <f>W55+X55</f>
        <v>17470589</v>
      </c>
      <c r="W55" s="30">
        <v>17470589</v>
      </c>
      <c r="X55" s="30">
        <v>0</v>
      </c>
      <c r="Y55" s="37">
        <f>Z55+AA55</f>
        <v>0</v>
      </c>
      <c r="Z55" s="30">
        <v>0</v>
      </c>
      <c r="AA55" s="30">
        <v>0</v>
      </c>
      <c r="AB55" s="37">
        <f>AC55+AD55</f>
        <v>0</v>
      </c>
      <c r="AC55" s="30">
        <v>0</v>
      </c>
      <c r="AD55" s="30">
        <v>0</v>
      </c>
      <c r="AE55" s="30">
        <f>N55+Q55</f>
        <v>116470589</v>
      </c>
      <c r="AF55" s="30">
        <f>O55+R55</f>
        <v>0</v>
      </c>
      <c r="AG55" s="30">
        <v>0</v>
      </c>
      <c r="AH55" s="37">
        <f>AI55+AJ55</f>
        <v>170000000</v>
      </c>
      <c r="AI55" s="30">
        <v>167000000</v>
      </c>
      <c r="AJ55" s="30">
        <v>3000000</v>
      </c>
      <c r="AK55" s="37">
        <f>AL55+AM55</f>
        <v>33970589</v>
      </c>
      <c r="AL55" s="30">
        <f>AO55+AX55</f>
        <v>29470589</v>
      </c>
      <c r="AM55" s="30">
        <f>AP55+AY55</f>
        <v>4500000</v>
      </c>
      <c r="AN55" s="37">
        <f>AO55+AP55</f>
        <v>33970589</v>
      </c>
      <c r="AO55" s="30">
        <f>AR55+AU55</f>
        <v>29470589</v>
      </c>
      <c r="AP55" s="30">
        <f>AS55+AV55</f>
        <v>4500000</v>
      </c>
      <c r="AQ55" s="37">
        <f>AR55+AS55</f>
        <v>33970589</v>
      </c>
      <c r="AR55" s="30">
        <v>29470589</v>
      </c>
      <c r="AS55" s="30">
        <v>4500000</v>
      </c>
      <c r="AT55" s="37">
        <f t="shared" si="677"/>
        <v>0</v>
      </c>
      <c r="AU55" s="30">
        <v>0</v>
      </c>
      <c r="AV55" s="30">
        <v>0</v>
      </c>
      <c r="AW55" s="37">
        <f>AX55+AY55</f>
        <v>0</v>
      </c>
      <c r="AX55" s="30">
        <v>0</v>
      </c>
      <c r="AY55" s="30">
        <v>0</v>
      </c>
      <c r="AZ55" s="30">
        <f t="shared" ref="AZ55" si="1002">AI55+AL55</f>
        <v>196470589</v>
      </c>
      <c r="BA55" s="30">
        <f t="shared" ref="BA55" si="1003">AJ55+AM55</f>
        <v>7500000</v>
      </c>
      <c r="BB55" s="30">
        <v>0</v>
      </c>
      <c r="BC55" s="37">
        <f>BD55+BE55</f>
        <v>0</v>
      </c>
      <c r="BD55" s="30">
        <v>0</v>
      </c>
      <c r="BE55" s="30">
        <v>0</v>
      </c>
      <c r="BF55" s="37">
        <f>BG55+BH55</f>
        <v>0</v>
      </c>
      <c r="BG55" s="30">
        <f>BJ55+BS55</f>
        <v>0</v>
      </c>
      <c r="BH55" s="30">
        <f>BK55+BT55</f>
        <v>0</v>
      </c>
      <c r="BI55" s="37">
        <f>BJ55+BK55</f>
        <v>0</v>
      </c>
      <c r="BJ55" s="30">
        <f>BM55+BP55</f>
        <v>0</v>
      </c>
      <c r="BK55" s="30">
        <f>BN55+BQ55</f>
        <v>0</v>
      </c>
      <c r="BL55" s="37">
        <f>BM55+BN55</f>
        <v>0</v>
      </c>
      <c r="BM55" s="30">
        <v>0</v>
      </c>
      <c r="BN55" s="30">
        <v>0</v>
      </c>
      <c r="BO55" s="37">
        <f>BP55+BQ55</f>
        <v>0</v>
      </c>
      <c r="BP55" s="30">
        <v>0</v>
      </c>
      <c r="BQ55" s="30">
        <v>0</v>
      </c>
      <c r="BR55" s="37">
        <f>BS55+BT55</f>
        <v>0</v>
      </c>
      <c r="BS55" s="30">
        <v>0</v>
      </c>
      <c r="BT55" s="30">
        <v>0</v>
      </c>
      <c r="BU55" s="30">
        <f>BD55+BG55</f>
        <v>0</v>
      </c>
      <c r="BV55" s="30">
        <f>BE55+BH55</f>
        <v>0</v>
      </c>
      <c r="BW55" s="30">
        <v>0</v>
      </c>
      <c r="BX55" s="37">
        <f>BY55+BZ55</f>
        <v>0</v>
      </c>
      <c r="BY55" s="30">
        <v>0</v>
      </c>
      <c r="BZ55" s="30">
        <v>0</v>
      </c>
      <c r="CA55" s="37">
        <f>CB55+CC55</f>
        <v>0</v>
      </c>
      <c r="CB55" s="30">
        <f>CE55+CN55</f>
        <v>0</v>
      </c>
      <c r="CC55" s="30">
        <f>CF55+CO55</f>
        <v>0</v>
      </c>
      <c r="CD55" s="37">
        <f>CE55+CF55</f>
        <v>0</v>
      </c>
      <c r="CE55" s="30">
        <f>CH55+CK55</f>
        <v>0</v>
      </c>
      <c r="CF55" s="30">
        <f>CI55+CL55</f>
        <v>0</v>
      </c>
      <c r="CG55" s="37">
        <f>CH55+CI55</f>
        <v>0</v>
      </c>
      <c r="CH55" s="30">
        <v>0</v>
      </c>
      <c r="CI55" s="30">
        <v>0</v>
      </c>
      <c r="CJ55" s="37">
        <f>CK55+CL55</f>
        <v>0</v>
      </c>
      <c r="CK55" s="30">
        <v>0</v>
      </c>
      <c r="CL55" s="30">
        <v>0</v>
      </c>
      <c r="CM55" s="37">
        <f>CN55+CO55</f>
        <v>0</v>
      </c>
      <c r="CN55" s="30">
        <v>0</v>
      </c>
      <c r="CO55" s="30">
        <v>0</v>
      </c>
      <c r="CP55" s="30">
        <f>BY55+CB55</f>
        <v>0</v>
      </c>
      <c r="CQ55" s="30">
        <f>BZ55+CC55</f>
        <v>0</v>
      </c>
      <c r="CR55" s="30">
        <v>0</v>
      </c>
      <c r="CT55" s="16">
        <f t="shared" si="37"/>
        <v>0.84999999441919194</v>
      </c>
      <c r="CU55" s="16">
        <f t="shared" si="38"/>
        <v>0.15000000558080803</v>
      </c>
      <c r="CV55" s="16">
        <f t="shared" si="39"/>
        <v>0.15000000558080803</v>
      </c>
      <c r="CW55" s="16">
        <f t="shared" si="40"/>
        <v>0</v>
      </c>
      <c r="CX55" s="16">
        <f t="shared" si="678"/>
        <v>0</v>
      </c>
      <c r="CY55" s="17">
        <f t="shared" si="679"/>
        <v>1</v>
      </c>
      <c r="CZ55" s="17">
        <f t="shared" si="680"/>
        <v>0</v>
      </c>
      <c r="DA55" s="17">
        <f t="shared" si="681"/>
        <v>0</v>
      </c>
      <c r="DB55" s="17">
        <f t="shared" si="682"/>
        <v>0</v>
      </c>
      <c r="DC55" s="17">
        <f t="shared" si="683"/>
        <v>0</v>
      </c>
      <c r="DD55" s="17">
        <f t="shared" si="684"/>
        <v>0</v>
      </c>
      <c r="DE55" s="17">
        <f t="shared" si="41"/>
        <v>0</v>
      </c>
      <c r="DF55" s="16">
        <f t="shared" si="685"/>
        <v>0.84999999669161674</v>
      </c>
      <c r="DG55" s="16">
        <f t="shared" si="686"/>
        <v>0.15000000330838323</v>
      </c>
      <c r="DH55" s="16">
        <f t="shared" si="687"/>
        <v>0.15000000330838323</v>
      </c>
      <c r="DI55" s="16">
        <f t="shared" si="688"/>
        <v>0</v>
      </c>
      <c r="DJ55" s="16">
        <f t="shared" si="689"/>
        <v>0</v>
      </c>
      <c r="DK55" s="17">
        <f t="shared" si="690"/>
        <v>1</v>
      </c>
      <c r="DL55" s="17">
        <f t="shared" si="691"/>
        <v>0.4</v>
      </c>
      <c r="DM55" s="17">
        <f t="shared" si="692"/>
        <v>0.6</v>
      </c>
      <c r="DN55" s="17">
        <f t="shared" si="693"/>
        <v>0.6</v>
      </c>
      <c r="DO55" s="17">
        <f t="shared" si="694"/>
        <v>0</v>
      </c>
      <c r="DP55" s="17">
        <f t="shared" si="695"/>
        <v>0</v>
      </c>
      <c r="DQ55" s="17">
        <f t="shared" si="42"/>
        <v>1</v>
      </c>
      <c r="DR55" s="16">
        <f t="shared" si="696"/>
        <v>0</v>
      </c>
      <c r="DS55" s="16">
        <f t="shared" si="697"/>
        <v>0</v>
      </c>
      <c r="DT55" s="16">
        <f t="shared" si="698"/>
        <v>0</v>
      </c>
      <c r="DU55" s="16">
        <f t="shared" si="699"/>
        <v>0</v>
      </c>
      <c r="DV55" s="16">
        <f t="shared" si="700"/>
        <v>0</v>
      </c>
      <c r="DW55" s="17">
        <f t="shared" si="701"/>
        <v>0</v>
      </c>
      <c r="DX55" s="17">
        <v>0</v>
      </c>
      <c r="DY55" s="17">
        <v>0</v>
      </c>
      <c r="DZ55" s="17">
        <v>0</v>
      </c>
      <c r="EA55" s="17">
        <v>0</v>
      </c>
      <c r="EB55" s="17">
        <v>0</v>
      </c>
      <c r="EC55" s="17">
        <f t="shared" si="43"/>
        <v>0</v>
      </c>
      <c r="ED55" s="16">
        <f t="shared" si="702"/>
        <v>0</v>
      </c>
      <c r="EE55" s="16">
        <f t="shared" si="703"/>
        <v>0</v>
      </c>
      <c r="EF55" s="16">
        <f t="shared" si="704"/>
        <v>0</v>
      </c>
      <c r="EG55" s="16">
        <f t="shared" si="705"/>
        <v>0</v>
      </c>
      <c r="EH55" s="16">
        <f t="shared" si="706"/>
        <v>0</v>
      </c>
      <c r="EI55" s="17">
        <f t="shared" si="707"/>
        <v>0</v>
      </c>
      <c r="EJ55" s="17">
        <v>0</v>
      </c>
      <c r="EK55" s="17">
        <v>0</v>
      </c>
      <c r="EL55" s="17">
        <v>0</v>
      </c>
      <c r="EM55" s="17">
        <v>0</v>
      </c>
      <c r="EN55" s="17">
        <v>0</v>
      </c>
      <c r="EO55" s="17">
        <f t="shared" si="44"/>
        <v>0</v>
      </c>
    </row>
    <row r="56" spans="1:145" x14ac:dyDescent="0.35">
      <c r="A56" s="24" t="s">
        <v>23</v>
      </c>
      <c r="B56" s="25" t="s">
        <v>165</v>
      </c>
      <c r="C56" s="25"/>
      <c r="D56" s="26">
        <f>D57</f>
        <v>71740002</v>
      </c>
      <c r="E56" s="26">
        <f t="shared" ref="E56:J56" si="1004">E57</f>
        <v>71740002</v>
      </c>
      <c r="F56" s="26">
        <f t="shared" si="1004"/>
        <v>68153000</v>
      </c>
      <c r="G56" s="26">
        <f t="shared" si="1004"/>
        <v>3587002</v>
      </c>
      <c r="H56" s="26">
        <f t="shared" si="1004"/>
        <v>3587002</v>
      </c>
      <c r="I56" s="26">
        <f t="shared" si="1004"/>
        <v>0</v>
      </c>
      <c r="J56" s="26">
        <f t="shared" si="1004"/>
        <v>3587002</v>
      </c>
      <c r="K56" s="26">
        <f t="shared" ref="K56" si="1005">K57</f>
        <v>0</v>
      </c>
      <c r="L56" s="26">
        <f t="shared" ref="L56" si="1006">L57</f>
        <v>0</v>
      </c>
      <c r="M56" s="26">
        <f t="shared" ref="M56" si="1007">M57</f>
        <v>0</v>
      </c>
      <c r="N56" s="26">
        <f t="shared" ref="N56" si="1008">N57</f>
        <v>0</v>
      </c>
      <c r="O56" s="26">
        <f t="shared" ref="O56" si="1009">O57</f>
        <v>0</v>
      </c>
      <c r="P56" s="26">
        <f t="shared" ref="P56" si="1010">P57</f>
        <v>0</v>
      </c>
      <c r="Q56" s="26">
        <f t="shared" ref="Q56" si="1011">Q57</f>
        <v>0</v>
      </c>
      <c r="R56" s="26">
        <f t="shared" ref="R56" si="1012">R57</f>
        <v>0</v>
      </c>
      <c r="S56" s="26">
        <f t="shared" ref="S56" si="1013">S57</f>
        <v>0</v>
      </c>
      <c r="T56" s="26">
        <f t="shared" ref="T56" si="1014">T57</f>
        <v>0</v>
      </c>
      <c r="U56" s="26">
        <f t="shared" ref="U56" si="1015">U57</f>
        <v>0</v>
      </c>
      <c r="V56" s="26">
        <f t="shared" ref="V56" si="1016">V57</f>
        <v>0</v>
      </c>
      <c r="W56" s="26">
        <f t="shared" ref="W56" si="1017">W57</f>
        <v>0</v>
      </c>
      <c r="X56" s="26">
        <f t="shared" ref="X56" si="1018">X57</f>
        <v>0</v>
      </c>
      <c r="Y56" s="26">
        <f t="shared" ref="Y56" si="1019">Y57</f>
        <v>0</v>
      </c>
      <c r="Z56" s="26">
        <f t="shared" ref="Z56" si="1020">Z57</f>
        <v>0</v>
      </c>
      <c r="AA56" s="26">
        <f t="shared" ref="AA56" si="1021">AA57</f>
        <v>0</v>
      </c>
      <c r="AB56" s="26">
        <f t="shared" ref="AB56" si="1022">AB57</f>
        <v>0</v>
      </c>
      <c r="AC56" s="26">
        <f t="shared" ref="AC56" si="1023">AC57</f>
        <v>0</v>
      </c>
      <c r="AD56" s="26">
        <f t="shared" ref="AD56" si="1024">AD57</f>
        <v>0</v>
      </c>
      <c r="AE56" s="26">
        <f t="shared" ref="AE56" si="1025">AE57</f>
        <v>0</v>
      </c>
      <c r="AF56" s="26">
        <f t="shared" ref="AF56" si="1026">AF57</f>
        <v>0</v>
      </c>
      <c r="AG56" s="26">
        <f t="shared" ref="AG56" si="1027">AG57</f>
        <v>0</v>
      </c>
      <c r="AH56" s="26">
        <f t="shared" ref="AH56" si="1028">AH57</f>
        <v>68153000</v>
      </c>
      <c r="AI56" s="26">
        <f t="shared" ref="AI56" si="1029">AI57</f>
        <v>65578000</v>
      </c>
      <c r="AJ56" s="26">
        <f t="shared" ref="AJ56" si="1030">AJ57</f>
        <v>2575000</v>
      </c>
      <c r="AK56" s="26">
        <f t="shared" ref="AK56" si="1031">AK57</f>
        <v>3587002</v>
      </c>
      <c r="AL56" s="26">
        <f t="shared" ref="AL56" si="1032">AL57</f>
        <v>3451475</v>
      </c>
      <c r="AM56" s="26">
        <f t="shared" ref="AM56" si="1033">AM57</f>
        <v>135527</v>
      </c>
      <c r="AN56" s="26">
        <f t="shared" ref="AN56" si="1034">AN57</f>
        <v>3587002</v>
      </c>
      <c r="AO56" s="26">
        <f t="shared" ref="AO56" si="1035">AO57</f>
        <v>3451475</v>
      </c>
      <c r="AP56" s="26">
        <f t="shared" ref="AP56" si="1036">AP57</f>
        <v>135527</v>
      </c>
      <c r="AQ56" s="26">
        <f t="shared" ref="AQ56" si="1037">AQ57</f>
        <v>0</v>
      </c>
      <c r="AR56" s="26">
        <f t="shared" ref="AR56" si="1038">AR57</f>
        <v>0</v>
      </c>
      <c r="AS56" s="26">
        <f t="shared" ref="AS56" si="1039">AS57</f>
        <v>0</v>
      </c>
      <c r="AT56" s="26">
        <f t="shared" ref="AT56" si="1040">AT57</f>
        <v>3587002</v>
      </c>
      <c r="AU56" s="26">
        <f t="shared" ref="AU56" si="1041">AU57</f>
        <v>3451475</v>
      </c>
      <c r="AV56" s="26">
        <f t="shared" ref="AV56" si="1042">AV57</f>
        <v>135527</v>
      </c>
      <c r="AW56" s="26">
        <f t="shared" ref="AW56" si="1043">AW57</f>
        <v>0</v>
      </c>
      <c r="AX56" s="26">
        <f t="shared" ref="AX56" si="1044">AX57</f>
        <v>0</v>
      </c>
      <c r="AY56" s="26">
        <f t="shared" ref="AY56" si="1045">AY57</f>
        <v>0</v>
      </c>
      <c r="AZ56" s="26">
        <f t="shared" ref="AZ56" si="1046">AZ57</f>
        <v>69029475</v>
      </c>
      <c r="BA56" s="26">
        <f t="shared" ref="BA56" si="1047">BA57</f>
        <v>2710527</v>
      </c>
      <c r="BB56" s="26">
        <f t="shared" ref="BB56" si="1048">BB57</f>
        <v>0</v>
      </c>
      <c r="BC56" s="26">
        <f t="shared" ref="BC56" si="1049">BC57</f>
        <v>0</v>
      </c>
      <c r="BD56" s="26">
        <f t="shared" ref="BD56" si="1050">BD57</f>
        <v>0</v>
      </c>
      <c r="BE56" s="26">
        <f t="shared" ref="BE56" si="1051">BE57</f>
        <v>0</v>
      </c>
      <c r="BF56" s="26">
        <f t="shared" ref="BF56" si="1052">BF57</f>
        <v>0</v>
      </c>
      <c r="BG56" s="26">
        <f t="shared" ref="BG56" si="1053">BG57</f>
        <v>0</v>
      </c>
      <c r="BH56" s="26">
        <f t="shared" ref="BH56" si="1054">BH57</f>
        <v>0</v>
      </c>
      <c r="BI56" s="26">
        <f t="shared" ref="BI56" si="1055">BI57</f>
        <v>0</v>
      </c>
      <c r="BJ56" s="26">
        <f t="shared" ref="BJ56" si="1056">BJ57</f>
        <v>0</v>
      </c>
      <c r="BK56" s="26">
        <f t="shared" ref="BK56" si="1057">BK57</f>
        <v>0</v>
      </c>
      <c r="BL56" s="26">
        <f t="shared" ref="BL56" si="1058">BL57</f>
        <v>0</v>
      </c>
      <c r="BM56" s="26">
        <f t="shared" ref="BM56" si="1059">BM57</f>
        <v>0</v>
      </c>
      <c r="BN56" s="26">
        <f t="shared" ref="BN56" si="1060">BN57</f>
        <v>0</v>
      </c>
      <c r="BO56" s="26">
        <f t="shared" ref="BO56" si="1061">BO57</f>
        <v>0</v>
      </c>
      <c r="BP56" s="26">
        <f t="shared" ref="BP56" si="1062">BP57</f>
        <v>0</v>
      </c>
      <c r="BQ56" s="26">
        <f t="shared" ref="BQ56" si="1063">BQ57</f>
        <v>0</v>
      </c>
      <c r="BR56" s="26">
        <f t="shared" ref="BR56" si="1064">BR57</f>
        <v>0</v>
      </c>
      <c r="BS56" s="26">
        <f t="shared" ref="BS56" si="1065">BS57</f>
        <v>0</v>
      </c>
      <c r="BT56" s="26">
        <f t="shared" ref="BT56" si="1066">BT57</f>
        <v>0</v>
      </c>
      <c r="BU56" s="26">
        <f t="shared" ref="BU56" si="1067">BU57</f>
        <v>0</v>
      </c>
      <c r="BV56" s="26">
        <f t="shared" ref="BV56" si="1068">BV57</f>
        <v>0</v>
      </c>
      <c r="BW56" s="26">
        <f t="shared" ref="BW56" si="1069">BW57</f>
        <v>0</v>
      </c>
      <c r="BX56" s="26">
        <f t="shared" ref="BX56" si="1070">BX57</f>
        <v>0</v>
      </c>
      <c r="BY56" s="26">
        <f t="shared" ref="BY56" si="1071">BY57</f>
        <v>0</v>
      </c>
      <c r="BZ56" s="26">
        <f t="shared" ref="BZ56" si="1072">BZ57</f>
        <v>0</v>
      </c>
      <c r="CA56" s="26">
        <f t="shared" ref="CA56" si="1073">CA57</f>
        <v>0</v>
      </c>
      <c r="CB56" s="26">
        <f t="shared" ref="CB56" si="1074">CB57</f>
        <v>0</v>
      </c>
      <c r="CC56" s="26">
        <f t="shared" ref="CC56" si="1075">CC57</f>
        <v>0</v>
      </c>
      <c r="CD56" s="26">
        <f t="shared" ref="CD56" si="1076">CD57</f>
        <v>0</v>
      </c>
      <c r="CE56" s="26">
        <f t="shared" ref="CE56" si="1077">CE57</f>
        <v>0</v>
      </c>
      <c r="CF56" s="26">
        <f t="shared" ref="CF56" si="1078">CF57</f>
        <v>0</v>
      </c>
      <c r="CG56" s="26">
        <f t="shared" ref="CG56" si="1079">CG57</f>
        <v>0</v>
      </c>
      <c r="CH56" s="26">
        <f t="shared" ref="CH56" si="1080">CH57</f>
        <v>0</v>
      </c>
      <c r="CI56" s="26">
        <f t="shared" ref="CI56" si="1081">CI57</f>
        <v>0</v>
      </c>
      <c r="CJ56" s="26">
        <f t="shared" ref="CJ56" si="1082">CJ57</f>
        <v>0</v>
      </c>
      <c r="CK56" s="26">
        <f t="shared" ref="CK56" si="1083">CK57</f>
        <v>0</v>
      </c>
      <c r="CL56" s="26">
        <f t="shared" ref="CL56" si="1084">CL57</f>
        <v>0</v>
      </c>
      <c r="CM56" s="26">
        <f t="shared" ref="CM56" si="1085">CM57</f>
        <v>0</v>
      </c>
      <c r="CN56" s="26">
        <f t="shared" ref="CN56" si="1086">CN57</f>
        <v>0</v>
      </c>
      <c r="CO56" s="26">
        <f t="shared" ref="CO56" si="1087">CO57</f>
        <v>0</v>
      </c>
      <c r="CP56" s="26">
        <f t="shared" ref="CP56" si="1088">CP57</f>
        <v>0</v>
      </c>
      <c r="CQ56" s="26">
        <f t="shared" ref="CQ56" si="1089">CQ57</f>
        <v>0</v>
      </c>
      <c r="CR56" s="26">
        <f t="shared" ref="CR56" si="1090">CR57</f>
        <v>0</v>
      </c>
      <c r="CT56" s="10">
        <f t="shared" si="37"/>
        <v>0</v>
      </c>
      <c r="CU56" s="10">
        <f t="shared" si="38"/>
        <v>0</v>
      </c>
      <c r="CV56" s="10">
        <f t="shared" si="39"/>
        <v>0</v>
      </c>
      <c r="CW56" s="10">
        <f t="shared" si="40"/>
        <v>0</v>
      </c>
      <c r="CX56" s="10">
        <f t="shared" si="678"/>
        <v>0</v>
      </c>
      <c r="CY56" s="10">
        <f t="shared" si="679"/>
        <v>0</v>
      </c>
      <c r="CZ56" s="10">
        <f t="shared" si="680"/>
        <v>0</v>
      </c>
      <c r="DA56" s="10">
        <f t="shared" si="681"/>
        <v>0</v>
      </c>
      <c r="DB56" s="10">
        <f t="shared" si="682"/>
        <v>0</v>
      </c>
      <c r="DC56" s="10">
        <f t="shared" si="683"/>
        <v>0</v>
      </c>
      <c r="DD56" s="10">
        <f t="shared" si="684"/>
        <v>0</v>
      </c>
      <c r="DE56" s="10">
        <f t="shared" si="41"/>
        <v>0</v>
      </c>
      <c r="DF56" s="10">
        <f t="shared" si="685"/>
        <v>0.94999998189179335</v>
      </c>
      <c r="DG56" s="10">
        <f t="shared" si="686"/>
        <v>5.0000018108206673E-2</v>
      </c>
      <c r="DH56" s="10">
        <f t="shared" si="687"/>
        <v>0</v>
      </c>
      <c r="DI56" s="10">
        <f t="shared" si="688"/>
        <v>5.0000018108206673E-2</v>
      </c>
      <c r="DJ56" s="10">
        <f t="shared" si="689"/>
        <v>0</v>
      </c>
      <c r="DK56" s="10">
        <f t="shared" si="690"/>
        <v>1</v>
      </c>
      <c r="DL56" s="10">
        <f t="shared" si="691"/>
        <v>0.94999976019423527</v>
      </c>
      <c r="DM56" s="10">
        <f t="shared" si="692"/>
        <v>5.0000239805764707E-2</v>
      </c>
      <c r="DN56" s="10">
        <f t="shared" si="693"/>
        <v>0</v>
      </c>
      <c r="DO56" s="10">
        <f t="shared" si="694"/>
        <v>5.0000239805764707E-2</v>
      </c>
      <c r="DP56" s="10">
        <f t="shared" si="695"/>
        <v>0</v>
      </c>
      <c r="DQ56" s="10">
        <f t="shared" si="42"/>
        <v>1</v>
      </c>
      <c r="DR56" s="10">
        <f t="shared" si="696"/>
        <v>0</v>
      </c>
      <c r="DS56" s="10">
        <f t="shared" si="697"/>
        <v>0</v>
      </c>
      <c r="DT56" s="10">
        <f t="shared" si="698"/>
        <v>0</v>
      </c>
      <c r="DU56" s="10">
        <f t="shared" si="699"/>
        <v>0</v>
      </c>
      <c r="DV56" s="10">
        <f t="shared" si="700"/>
        <v>0</v>
      </c>
      <c r="DW56" s="10">
        <f t="shared" si="701"/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f t="shared" si="43"/>
        <v>0</v>
      </c>
      <c r="ED56" s="10">
        <f t="shared" si="702"/>
        <v>0</v>
      </c>
      <c r="EE56" s="10">
        <f t="shared" si="703"/>
        <v>0</v>
      </c>
      <c r="EF56" s="10">
        <f t="shared" si="704"/>
        <v>0</v>
      </c>
      <c r="EG56" s="10">
        <f t="shared" si="705"/>
        <v>0</v>
      </c>
      <c r="EH56" s="10">
        <f t="shared" si="706"/>
        <v>0</v>
      </c>
      <c r="EI56" s="10">
        <f t="shared" si="707"/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f t="shared" si="44"/>
        <v>0</v>
      </c>
    </row>
    <row r="57" spans="1:145" x14ac:dyDescent="0.35">
      <c r="A57" s="27" t="s">
        <v>23</v>
      </c>
      <c r="B57" s="28" t="s">
        <v>15</v>
      </c>
      <c r="C57" s="28" t="s">
        <v>15</v>
      </c>
      <c r="D57" s="37">
        <f>E57+L57</f>
        <v>71740002</v>
      </c>
      <c r="E57" s="37">
        <f>F57+G57</f>
        <v>71740002</v>
      </c>
      <c r="F57" s="35">
        <f>M57+AH57+BC57+BX57</f>
        <v>68153000</v>
      </c>
      <c r="G57" s="37">
        <f>H57+K57</f>
        <v>3587002</v>
      </c>
      <c r="H57" s="37">
        <f>I57+J57</f>
        <v>3587002</v>
      </c>
      <c r="I57" s="35">
        <f>V57+AQ57+BL57+CG57</f>
        <v>0</v>
      </c>
      <c r="J57" s="35">
        <f>Y57+AT57+BO57+CJ57</f>
        <v>3587002</v>
      </c>
      <c r="K57" s="36">
        <f>AB57+AW57+BR57+CM57</f>
        <v>0</v>
      </c>
      <c r="L57" s="30">
        <v>0</v>
      </c>
      <c r="M57" s="37">
        <f>N57+O57</f>
        <v>0</v>
      </c>
      <c r="N57" s="30">
        <v>0</v>
      </c>
      <c r="O57" s="30">
        <v>0</v>
      </c>
      <c r="P57" s="37">
        <f>Q57+R57</f>
        <v>0</v>
      </c>
      <c r="Q57" s="30">
        <f>T57+AC57</f>
        <v>0</v>
      </c>
      <c r="R57" s="30">
        <f>U57+AD57</f>
        <v>0</v>
      </c>
      <c r="S57" s="37">
        <f>T57+U57</f>
        <v>0</v>
      </c>
      <c r="T57" s="30">
        <f>W57+Z57</f>
        <v>0</v>
      </c>
      <c r="U57" s="30">
        <f t="shared" ref="U57" si="1091">X57+AA57</f>
        <v>0</v>
      </c>
      <c r="V57" s="37">
        <f>W57+X57</f>
        <v>0</v>
      </c>
      <c r="W57" s="30">
        <v>0</v>
      </c>
      <c r="X57" s="30">
        <v>0</v>
      </c>
      <c r="Y57" s="37">
        <f>Z57+AA57</f>
        <v>0</v>
      </c>
      <c r="Z57" s="30">
        <v>0</v>
      </c>
      <c r="AA57" s="30">
        <v>0</v>
      </c>
      <c r="AB57" s="37">
        <f>AC57+AD57</f>
        <v>0</v>
      </c>
      <c r="AC57" s="30">
        <v>0</v>
      </c>
      <c r="AD57" s="30">
        <v>0</v>
      </c>
      <c r="AE57" s="30">
        <f>N57+Q57</f>
        <v>0</v>
      </c>
      <c r="AF57" s="30">
        <f>O57+R57</f>
        <v>0</v>
      </c>
      <c r="AG57" s="30">
        <v>0</v>
      </c>
      <c r="AH57" s="37">
        <f>AI57+AJ57</f>
        <v>68153000</v>
      </c>
      <c r="AI57" s="30">
        <v>65578000</v>
      </c>
      <c r="AJ57" s="30">
        <v>2575000</v>
      </c>
      <c r="AK57" s="37">
        <f>AL57+AM57</f>
        <v>3587002</v>
      </c>
      <c r="AL57" s="30">
        <f>AO57+AX57</f>
        <v>3451475</v>
      </c>
      <c r="AM57" s="30">
        <f>AP57+AY57</f>
        <v>135527</v>
      </c>
      <c r="AN57" s="37">
        <f>AO57+AP57</f>
        <v>3587002</v>
      </c>
      <c r="AO57" s="30">
        <f>AR57+AU57</f>
        <v>3451475</v>
      </c>
      <c r="AP57" s="30">
        <f>AS57+AV57</f>
        <v>135527</v>
      </c>
      <c r="AQ57" s="37">
        <f>AR57+AS57</f>
        <v>0</v>
      </c>
      <c r="AR57" s="30">
        <v>0</v>
      </c>
      <c r="AS57" s="30">
        <v>0</v>
      </c>
      <c r="AT57" s="37">
        <f t="shared" si="677"/>
        <v>3587002</v>
      </c>
      <c r="AU57" s="30">
        <v>3451475</v>
      </c>
      <c r="AV57" s="30">
        <v>135527</v>
      </c>
      <c r="AW57" s="37">
        <f>AX57+AY57</f>
        <v>0</v>
      </c>
      <c r="AX57" s="30">
        <v>0</v>
      </c>
      <c r="AY57" s="30">
        <v>0</v>
      </c>
      <c r="AZ57" s="30">
        <f t="shared" ref="AZ57" si="1092">AI57+AL57</f>
        <v>69029475</v>
      </c>
      <c r="BA57" s="30">
        <f t="shared" ref="BA57" si="1093">AJ57+AM57</f>
        <v>2710527</v>
      </c>
      <c r="BB57" s="30">
        <v>0</v>
      </c>
      <c r="BC57" s="37">
        <f>BD57+BE57</f>
        <v>0</v>
      </c>
      <c r="BD57" s="30">
        <v>0</v>
      </c>
      <c r="BE57" s="30">
        <v>0</v>
      </c>
      <c r="BF57" s="37">
        <f>BG57+BH57</f>
        <v>0</v>
      </c>
      <c r="BG57" s="30">
        <f>BJ57+BS57</f>
        <v>0</v>
      </c>
      <c r="BH57" s="30">
        <f>BK57+BT57</f>
        <v>0</v>
      </c>
      <c r="BI57" s="37">
        <f>BJ57+BK57</f>
        <v>0</v>
      </c>
      <c r="BJ57" s="30">
        <f>BM57+BP57</f>
        <v>0</v>
      </c>
      <c r="BK57" s="30">
        <f>BN57+BQ57</f>
        <v>0</v>
      </c>
      <c r="BL57" s="37">
        <f>BM57+BN57</f>
        <v>0</v>
      </c>
      <c r="BM57" s="30">
        <v>0</v>
      </c>
      <c r="BN57" s="30">
        <v>0</v>
      </c>
      <c r="BO57" s="37">
        <f>BP57+BQ57</f>
        <v>0</v>
      </c>
      <c r="BP57" s="30">
        <v>0</v>
      </c>
      <c r="BQ57" s="30">
        <v>0</v>
      </c>
      <c r="BR57" s="37">
        <f>BS57+BT57</f>
        <v>0</v>
      </c>
      <c r="BS57" s="30">
        <v>0</v>
      </c>
      <c r="BT57" s="30">
        <v>0</v>
      </c>
      <c r="BU57" s="30">
        <f>BD57+BG57</f>
        <v>0</v>
      </c>
      <c r="BV57" s="30">
        <f>BE57+BH57</f>
        <v>0</v>
      </c>
      <c r="BW57" s="30">
        <v>0</v>
      </c>
      <c r="BX57" s="37">
        <f>BY57+BZ57</f>
        <v>0</v>
      </c>
      <c r="BY57" s="30">
        <v>0</v>
      </c>
      <c r="BZ57" s="30">
        <v>0</v>
      </c>
      <c r="CA57" s="37">
        <f>CB57+CC57</f>
        <v>0</v>
      </c>
      <c r="CB57" s="30">
        <f>CE57+CN57</f>
        <v>0</v>
      </c>
      <c r="CC57" s="30">
        <f>CF57+CO57</f>
        <v>0</v>
      </c>
      <c r="CD57" s="37">
        <f>CE57+CF57</f>
        <v>0</v>
      </c>
      <c r="CE57" s="30">
        <f>CH57+CK57</f>
        <v>0</v>
      </c>
      <c r="CF57" s="30">
        <f>CI57+CL57</f>
        <v>0</v>
      </c>
      <c r="CG57" s="37">
        <f>CH57+CI57</f>
        <v>0</v>
      </c>
      <c r="CH57" s="30">
        <v>0</v>
      </c>
      <c r="CI57" s="30">
        <v>0</v>
      </c>
      <c r="CJ57" s="37">
        <f>CK57+CL57</f>
        <v>0</v>
      </c>
      <c r="CK57" s="30">
        <v>0</v>
      </c>
      <c r="CL57" s="30">
        <v>0</v>
      </c>
      <c r="CM57" s="37">
        <f>CN57+CO57</f>
        <v>0</v>
      </c>
      <c r="CN57" s="30">
        <v>0</v>
      </c>
      <c r="CO57" s="30">
        <v>0</v>
      </c>
      <c r="CP57" s="30">
        <f>BY57+CB57</f>
        <v>0</v>
      </c>
      <c r="CQ57" s="30">
        <f>BZ57+CC57</f>
        <v>0</v>
      </c>
      <c r="CR57" s="30">
        <v>0</v>
      </c>
      <c r="CT57" s="16">
        <f t="shared" si="37"/>
        <v>0</v>
      </c>
      <c r="CU57" s="16">
        <f t="shared" si="38"/>
        <v>0</v>
      </c>
      <c r="CV57" s="16">
        <f t="shared" si="39"/>
        <v>0</v>
      </c>
      <c r="CW57" s="16">
        <f t="shared" si="40"/>
        <v>0</v>
      </c>
      <c r="CX57" s="16">
        <f t="shared" si="678"/>
        <v>0</v>
      </c>
      <c r="CY57" s="17">
        <f t="shared" si="679"/>
        <v>0</v>
      </c>
      <c r="CZ57" s="17">
        <f t="shared" si="680"/>
        <v>0</v>
      </c>
      <c r="DA57" s="17">
        <f t="shared" si="681"/>
        <v>0</v>
      </c>
      <c r="DB57" s="17">
        <f t="shared" si="682"/>
        <v>0</v>
      </c>
      <c r="DC57" s="17">
        <f t="shared" si="683"/>
        <v>0</v>
      </c>
      <c r="DD57" s="17">
        <f t="shared" si="684"/>
        <v>0</v>
      </c>
      <c r="DE57" s="17">
        <f t="shared" si="41"/>
        <v>0</v>
      </c>
      <c r="DF57" s="16">
        <f t="shared" si="685"/>
        <v>0.94999998189179335</v>
      </c>
      <c r="DG57" s="16">
        <f t="shared" si="686"/>
        <v>5.0000018108206673E-2</v>
      </c>
      <c r="DH57" s="16">
        <f t="shared" si="687"/>
        <v>0</v>
      </c>
      <c r="DI57" s="16">
        <f t="shared" si="688"/>
        <v>5.0000018108206673E-2</v>
      </c>
      <c r="DJ57" s="16">
        <f t="shared" si="689"/>
        <v>0</v>
      </c>
      <c r="DK57" s="17">
        <f t="shared" si="690"/>
        <v>1</v>
      </c>
      <c r="DL57" s="17">
        <f t="shared" si="691"/>
        <v>0.94999976019423527</v>
      </c>
      <c r="DM57" s="17">
        <f t="shared" si="692"/>
        <v>5.0000239805764707E-2</v>
      </c>
      <c r="DN57" s="17">
        <f t="shared" si="693"/>
        <v>0</v>
      </c>
      <c r="DO57" s="17">
        <f t="shared" si="694"/>
        <v>5.0000239805764707E-2</v>
      </c>
      <c r="DP57" s="17">
        <f t="shared" si="695"/>
        <v>0</v>
      </c>
      <c r="DQ57" s="17">
        <f t="shared" si="42"/>
        <v>1</v>
      </c>
      <c r="DR57" s="16">
        <f t="shared" si="696"/>
        <v>0</v>
      </c>
      <c r="DS57" s="16">
        <f t="shared" si="697"/>
        <v>0</v>
      </c>
      <c r="DT57" s="16">
        <f t="shared" si="698"/>
        <v>0</v>
      </c>
      <c r="DU57" s="16">
        <f t="shared" si="699"/>
        <v>0</v>
      </c>
      <c r="DV57" s="16">
        <f t="shared" si="700"/>
        <v>0</v>
      </c>
      <c r="DW57" s="17">
        <f t="shared" si="701"/>
        <v>0</v>
      </c>
      <c r="DX57" s="17">
        <v>0</v>
      </c>
      <c r="DY57" s="17">
        <v>0</v>
      </c>
      <c r="DZ57" s="17">
        <v>0</v>
      </c>
      <c r="EA57" s="17">
        <v>0</v>
      </c>
      <c r="EB57" s="17">
        <v>0</v>
      </c>
      <c r="EC57" s="17">
        <f t="shared" si="43"/>
        <v>0</v>
      </c>
      <c r="ED57" s="16">
        <f t="shared" si="702"/>
        <v>0</v>
      </c>
      <c r="EE57" s="16">
        <f t="shared" si="703"/>
        <v>0</v>
      </c>
      <c r="EF57" s="16">
        <f t="shared" si="704"/>
        <v>0</v>
      </c>
      <c r="EG57" s="16">
        <f t="shared" si="705"/>
        <v>0</v>
      </c>
      <c r="EH57" s="16">
        <f t="shared" si="706"/>
        <v>0</v>
      </c>
      <c r="EI57" s="17">
        <f t="shared" si="707"/>
        <v>0</v>
      </c>
      <c r="EJ57" s="17">
        <v>0</v>
      </c>
      <c r="EK57" s="17">
        <v>0</v>
      </c>
      <c r="EL57" s="17">
        <v>0</v>
      </c>
      <c r="EM57" s="17">
        <v>0</v>
      </c>
      <c r="EN57" s="17">
        <v>0</v>
      </c>
      <c r="EO57" s="17">
        <f t="shared" si="44"/>
        <v>0</v>
      </c>
    </row>
    <row r="58" spans="1:145" x14ac:dyDescent="0.35">
      <c r="A58" s="24" t="s">
        <v>24</v>
      </c>
      <c r="B58" s="25" t="s">
        <v>165</v>
      </c>
      <c r="C58" s="25"/>
      <c r="D58" s="26">
        <f>D59</f>
        <v>75725556</v>
      </c>
      <c r="E58" s="26">
        <f t="shared" ref="E58:J58" si="1094">E59</f>
        <v>75725556</v>
      </c>
      <c r="F58" s="26">
        <f t="shared" si="1094"/>
        <v>68153000</v>
      </c>
      <c r="G58" s="26">
        <f t="shared" si="1094"/>
        <v>7572556</v>
      </c>
      <c r="H58" s="26">
        <f t="shared" si="1094"/>
        <v>7572556</v>
      </c>
      <c r="I58" s="26">
        <f t="shared" si="1094"/>
        <v>7572556</v>
      </c>
      <c r="J58" s="26">
        <f t="shared" si="1094"/>
        <v>0</v>
      </c>
      <c r="K58" s="26">
        <f t="shared" ref="K58" si="1095">K59</f>
        <v>0</v>
      </c>
      <c r="L58" s="26">
        <f t="shared" ref="L58" si="1096">L59</f>
        <v>0</v>
      </c>
      <c r="M58" s="26">
        <f t="shared" ref="M58" si="1097">M59</f>
        <v>0</v>
      </c>
      <c r="N58" s="26">
        <f t="shared" ref="N58" si="1098">N59</f>
        <v>0</v>
      </c>
      <c r="O58" s="26">
        <f t="shared" ref="O58" si="1099">O59</f>
        <v>0</v>
      </c>
      <c r="P58" s="26">
        <f t="shared" ref="P58" si="1100">P59</f>
        <v>0</v>
      </c>
      <c r="Q58" s="26">
        <f t="shared" ref="Q58" si="1101">Q59</f>
        <v>0</v>
      </c>
      <c r="R58" s="26">
        <f t="shared" ref="R58" si="1102">R59</f>
        <v>0</v>
      </c>
      <c r="S58" s="26">
        <f t="shared" ref="S58" si="1103">S59</f>
        <v>0</v>
      </c>
      <c r="T58" s="26">
        <f t="shared" ref="T58" si="1104">T59</f>
        <v>0</v>
      </c>
      <c r="U58" s="26">
        <f t="shared" ref="U58" si="1105">U59</f>
        <v>0</v>
      </c>
      <c r="V58" s="26">
        <f t="shared" ref="V58" si="1106">V59</f>
        <v>0</v>
      </c>
      <c r="W58" s="26">
        <f t="shared" ref="W58" si="1107">W59</f>
        <v>0</v>
      </c>
      <c r="X58" s="26">
        <f t="shared" ref="X58" si="1108">X59</f>
        <v>0</v>
      </c>
      <c r="Y58" s="26">
        <f t="shared" ref="Y58" si="1109">Y59</f>
        <v>0</v>
      </c>
      <c r="Z58" s="26">
        <f t="shared" ref="Z58" si="1110">Z59</f>
        <v>0</v>
      </c>
      <c r="AA58" s="26">
        <f t="shared" ref="AA58" si="1111">AA59</f>
        <v>0</v>
      </c>
      <c r="AB58" s="26">
        <f t="shared" ref="AB58" si="1112">AB59</f>
        <v>0</v>
      </c>
      <c r="AC58" s="26">
        <f t="shared" ref="AC58" si="1113">AC59</f>
        <v>0</v>
      </c>
      <c r="AD58" s="26">
        <f t="shared" ref="AD58" si="1114">AD59</f>
        <v>0</v>
      </c>
      <c r="AE58" s="26">
        <f t="shared" ref="AE58" si="1115">AE59</f>
        <v>0</v>
      </c>
      <c r="AF58" s="26">
        <f t="shared" ref="AF58" si="1116">AF59</f>
        <v>0</v>
      </c>
      <c r="AG58" s="26">
        <f t="shared" ref="AG58" si="1117">AG59</f>
        <v>0</v>
      </c>
      <c r="AH58" s="26">
        <f t="shared" ref="AH58" si="1118">AH59</f>
        <v>68153000</v>
      </c>
      <c r="AI58" s="26">
        <f t="shared" ref="AI58" si="1119">AI59</f>
        <v>68153000</v>
      </c>
      <c r="AJ58" s="26">
        <f t="shared" ref="AJ58" si="1120">AJ59</f>
        <v>0</v>
      </c>
      <c r="AK58" s="26">
        <f t="shared" ref="AK58" si="1121">AK59</f>
        <v>7572556</v>
      </c>
      <c r="AL58" s="26">
        <f t="shared" ref="AL58" si="1122">AL59</f>
        <v>7572556</v>
      </c>
      <c r="AM58" s="26">
        <f t="shared" ref="AM58" si="1123">AM59</f>
        <v>0</v>
      </c>
      <c r="AN58" s="26">
        <f t="shared" ref="AN58" si="1124">AN59</f>
        <v>7572556</v>
      </c>
      <c r="AO58" s="26">
        <f t="shared" ref="AO58" si="1125">AO59</f>
        <v>7572556</v>
      </c>
      <c r="AP58" s="26">
        <f t="shared" ref="AP58" si="1126">AP59</f>
        <v>0</v>
      </c>
      <c r="AQ58" s="26">
        <f t="shared" ref="AQ58" si="1127">AQ59</f>
        <v>7572556</v>
      </c>
      <c r="AR58" s="26">
        <f t="shared" ref="AR58" si="1128">AR59</f>
        <v>7572556</v>
      </c>
      <c r="AS58" s="26">
        <f t="shared" ref="AS58" si="1129">AS59</f>
        <v>0</v>
      </c>
      <c r="AT58" s="26">
        <f t="shared" ref="AT58" si="1130">AT59</f>
        <v>0</v>
      </c>
      <c r="AU58" s="26">
        <f t="shared" ref="AU58" si="1131">AU59</f>
        <v>0</v>
      </c>
      <c r="AV58" s="26">
        <f t="shared" ref="AV58" si="1132">AV59</f>
        <v>0</v>
      </c>
      <c r="AW58" s="26">
        <f t="shared" ref="AW58" si="1133">AW59</f>
        <v>0</v>
      </c>
      <c r="AX58" s="26">
        <f t="shared" ref="AX58" si="1134">AX59</f>
        <v>0</v>
      </c>
      <c r="AY58" s="26">
        <f t="shared" ref="AY58" si="1135">AY59</f>
        <v>0</v>
      </c>
      <c r="AZ58" s="26">
        <f t="shared" ref="AZ58" si="1136">AZ59</f>
        <v>75725556</v>
      </c>
      <c r="BA58" s="26">
        <f t="shared" ref="BA58" si="1137">BA59</f>
        <v>0</v>
      </c>
      <c r="BB58" s="26">
        <f t="shared" ref="BB58" si="1138">BB59</f>
        <v>0</v>
      </c>
      <c r="BC58" s="26">
        <f t="shared" ref="BC58" si="1139">BC59</f>
        <v>0</v>
      </c>
      <c r="BD58" s="26">
        <f t="shared" ref="BD58" si="1140">BD59</f>
        <v>0</v>
      </c>
      <c r="BE58" s="26">
        <f t="shared" ref="BE58" si="1141">BE59</f>
        <v>0</v>
      </c>
      <c r="BF58" s="26">
        <f t="shared" ref="BF58" si="1142">BF59</f>
        <v>0</v>
      </c>
      <c r="BG58" s="26">
        <f t="shared" ref="BG58" si="1143">BG59</f>
        <v>0</v>
      </c>
      <c r="BH58" s="26">
        <f t="shared" ref="BH58" si="1144">BH59</f>
        <v>0</v>
      </c>
      <c r="BI58" s="26">
        <f t="shared" ref="BI58" si="1145">BI59</f>
        <v>0</v>
      </c>
      <c r="BJ58" s="26">
        <f t="shared" ref="BJ58" si="1146">BJ59</f>
        <v>0</v>
      </c>
      <c r="BK58" s="26">
        <f t="shared" ref="BK58" si="1147">BK59</f>
        <v>0</v>
      </c>
      <c r="BL58" s="26">
        <f t="shared" ref="BL58" si="1148">BL59</f>
        <v>0</v>
      </c>
      <c r="BM58" s="26">
        <f t="shared" ref="BM58" si="1149">BM59</f>
        <v>0</v>
      </c>
      <c r="BN58" s="26">
        <f t="shared" ref="BN58" si="1150">BN59</f>
        <v>0</v>
      </c>
      <c r="BO58" s="26">
        <f t="shared" ref="BO58" si="1151">BO59</f>
        <v>0</v>
      </c>
      <c r="BP58" s="26">
        <f t="shared" ref="BP58" si="1152">BP59</f>
        <v>0</v>
      </c>
      <c r="BQ58" s="26">
        <f t="shared" ref="BQ58" si="1153">BQ59</f>
        <v>0</v>
      </c>
      <c r="BR58" s="26">
        <f t="shared" ref="BR58" si="1154">BR59</f>
        <v>0</v>
      </c>
      <c r="BS58" s="26">
        <f t="shared" ref="BS58" si="1155">BS59</f>
        <v>0</v>
      </c>
      <c r="BT58" s="26">
        <f t="shared" ref="BT58" si="1156">BT59</f>
        <v>0</v>
      </c>
      <c r="BU58" s="26">
        <f t="shared" ref="BU58" si="1157">BU59</f>
        <v>0</v>
      </c>
      <c r="BV58" s="26">
        <f t="shared" ref="BV58" si="1158">BV59</f>
        <v>0</v>
      </c>
      <c r="BW58" s="26">
        <f t="shared" ref="BW58" si="1159">BW59</f>
        <v>0</v>
      </c>
      <c r="BX58" s="26">
        <f t="shared" ref="BX58" si="1160">BX59</f>
        <v>0</v>
      </c>
      <c r="BY58" s="26">
        <f t="shared" ref="BY58" si="1161">BY59</f>
        <v>0</v>
      </c>
      <c r="BZ58" s="26">
        <f t="shared" ref="BZ58" si="1162">BZ59</f>
        <v>0</v>
      </c>
      <c r="CA58" s="26">
        <f t="shared" ref="CA58" si="1163">CA59</f>
        <v>0</v>
      </c>
      <c r="CB58" s="26">
        <f t="shared" ref="CB58" si="1164">CB59</f>
        <v>0</v>
      </c>
      <c r="CC58" s="26">
        <f t="shared" ref="CC58" si="1165">CC59</f>
        <v>0</v>
      </c>
      <c r="CD58" s="26">
        <f t="shared" ref="CD58" si="1166">CD59</f>
        <v>0</v>
      </c>
      <c r="CE58" s="26">
        <f t="shared" ref="CE58" si="1167">CE59</f>
        <v>0</v>
      </c>
      <c r="CF58" s="26">
        <f t="shared" ref="CF58" si="1168">CF59</f>
        <v>0</v>
      </c>
      <c r="CG58" s="26">
        <f t="shared" ref="CG58" si="1169">CG59</f>
        <v>0</v>
      </c>
      <c r="CH58" s="26">
        <f t="shared" ref="CH58" si="1170">CH59</f>
        <v>0</v>
      </c>
      <c r="CI58" s="26">
        <f t="shared" ref="CI58" si="1171">CI59</f>
        <v>0</v>
      </c>
      <c r="CJ58" s="26">
        <f t="shared" ref="CJ58" si="1172">CJ59</f>
        <v>0</v>
      </c>
      <c r="CK58" s="26">
        <f t="shared" ref="CK58" si="1173">CK59</f>
        <v>0</v>
      </c>
      <c r="CL58" s="26">
        <f t="shared" ref="CL58" si="1174">CL59</f>
        <v>0</v>
      </c>
      <c r="CM58" s="26">
        <f t="shared" ref="CM58" si="1175">CM59</f>
        <v>0</v>
      </c>
      <c r="CN58" s="26">
        <f t="shared" ref="CN58" si="1176">CN59</f>
        <v>0</v>
      </c>
      <c r="CO58" s="26">
        <f t="shared" ref="CO58" si="1177">CO59</f>
        <v>0</v>
      </c>
      <c r="CP58" s="26">
        <f t="shared" ref="CP58" si="1178">CP59</f>
        <v>0</v>
      </c>
      <c r="CQ58" s="26">
        <f t="shared" ref="CQ58" si="1179">CQ59</f>
        <v>0</v>
      </c>
      <c r="CR58" s="26">
        <f t="shared" ref="CR58" si="1180">CR59</f>
        <v>0</v>
      </c>
      <c r="CT58" s="10">
        <f t="shared" si="37"/>
        <v>0</v>
      </c>
      <c r="CU58" s="10">
        <f t="shared" si="38"/>
        <v>0</v>
      </c>
      <c r="CV58" s="10">
        <f t="shared" si="39"/>
        <v>0</v>
      </c>
      <c r="CW58" s="10">
        <f t="shared" si="40"/>
        <v>0</v>
      </c>
      <c r="CX58" s="10">
        <f t="shared" si="678"/>
        <v>0</v>
      </c>
      <c r="CY58" s="10">
        <f t="shared" si="679"/>
        <v>0</v>
      </c>
      <c r="CZ58" s="10">
        <f t="shared" si="680"/>
        <v>0</v>
      </c>
      <c r="DA58" s="10">
        <f t="shared" si="681"/>
        <v>0</v>
      </c>
      <c r="DB58" s="10">
        <f t="shared" si="682"/>
        <v>0</v>
      </c>
      <c r="DC58" s="10">
        <f t="shared" si="683"/>
        <v>0</v>
      </c>
      <c r="DD58" s="10">
        <f t="shared" si="684"/>
        <v>0</v>
      </c>
      <c r="DE58" s="10">
        <f t="shared" si="41"/>
        <v>0</v>
      </c>
      <c r="DF58" s="10">
        <f t="shared" si="685"/>
        <v>0.89999999471776737</v>
      </c>
      <c r="DG58" s="10">
        <f t="shared" si="686"/>
        <v>0.10000000528223259</v>
      </c>
      <c r="DH58" s="10">
        <f t="shared" si="687"/>
        <v>0.10000000528223259</v>
      </c>
      <c r="DI58" s="10">
        <f t="shared" si="688"/>
        <v>0</v>
      </c>
      <c r="DJ58" s="10">
        <f t="shared" si="689"/>
        <v>0</v>
      </c>
      <c r="DK58" s="10">
        <f t="shared" si="690"/>
        <v>1</v>
      </c>
      <c r="DL58" s="10">
        <f t="shared" si="691"/>
        <v>0</v>
      </c>
      <c r="DM58" s="10">
        <f t="shared" si="692"/>
        <v>0</v>
      </c>
      <c r="DN58" s="10">
        <f t="shared" si="693"/>
        <v>0</v>
      </c>
      <c r="DO58" s="10">
        <f t="shared" si="694"/>
        <v>0</v>
      </c>
      <c r="DP58" s="10">
        <f t="shared" si="695"/>
        <v>0</v>
      </c>
      <c r="DQ58" s="10">
        <f t="shared" si="42"/>
        <v>0</v>
      </c>
      <c r="DR58" s="10">
        <f t="shared" si="696"/>
        <v>0</v>
      </c>
      <c r="DS58" s="10">
        <f t="shared" si="697"/>
        <v>0</v>
      </c>
      <c r="DT58" s="10">
        <f t="shared" si="698"/>
        <v>0</v>
      </c>
      <c r="DU58" s="10">
        <f t="shared" si="699"/>
        <v>0</v>
      </c>
      <c r="DV58" s="10">
        <f t="shared" si="700"/>
        <v>0</v>
      </c>
      <c r="DW58" s="10">
        <f t="shared" si="701"/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f t="shared" si="43"/>
        <v>0</v>
      </c>
      <c r="ED58" s="10">
        <f t="shared" si="702"/>
        <v>0</v>
      </c>
      <c r="EE58" s="10">
        <f t="shared" si="703"/>
        <v>0</v>
      </c>
      <c r="EF58" s="10">
        <f t="shared" si="704"/>
        <v>0</v>
      </c>
      <c r="EG58" s="10">
        <f t="shared" si="705"/>
        <v>0</v>
      </c>
      <c r="EH58" s="10">
        <f t="shared" si="706"/>
        <v>0</v>
      </c>
      <c r="EI58" s="10">
        <f t="shared" si="707"/>
        <v>0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10">
        <f t="shared" si="44"/>
        <v>0</v>
      </c>
    </row>
    <row r="59" spans="1:145" x14ac:dyDescent="0.35">
      <c r="A59" s="27" t="s">
        <v>24</v>
      </c>
      <c r="B59" s="28" t="s">
        <v>15</v>
      </c>
      <c r="C59" s="28" t="s">
        <v>15</v>
      </c>
      <c r="D59" s="37">
        <f>E59+L59</f>
        <v>75725556</v>
      </c>
      <c r="E59" s="37">
        <f>F59+G59</f>
        <v>75725556</v>
      </c>
      <c r="F59" s="35">
        <f>M59+AH59+BC59+BX59</f>
        <v>68153000</v>
      </c>
      <c r="G59" s="37">
        <f>H59+K59</f>
        <v>7572556</v>
      </c>
      <c r="H59" s="37">
        <f>I59+J59</f>
        <v>7572556</v>
      </c>
      <c r="I59" s="35">
        <f>V59+AQ59+BL59+CG59</f>
        <v>7572556</v>
      </c>
      <c r="J59" s="35">
        <f>Y59+AT59+BO59+CJ59</f>
        <v>0</v>
      </c>
      <c r="K59" s="36">
        <f>AB59+AW59+BR59+CM59</f>
        <v>0</v>
      </c>
      <c r="L59" s="30">
        <v>0</v>
      </c>
      <c r="M59" s="37">
        <f>N59+O59</f>
        <v>0</v>
      </c>
      <c r="N59" s="30">
        <v>0</v>
      </c>
      <c r="O59" s="30">
        <v>0</v>
      </c>
      <c r="P59" s="37">
        <f>Q59+R59</f>
        <v>0</v>
      </c>
      <c r="Q59" s="30">
        <f>T59+AC59</f>
        <v>0</v>
      </c>
      <c r="R59" s="30">
        <f>U59+AD59</f>
        <v>0</v>
      </c>
      <c r="S59" s="37">
        <f>T59+U59</f>
        <v>0</v>
      </c>
      <c r="T59" s="30">
        <f>W59+Z59</f>
        <v>0</v>
      </c>
      <c r="U59" s="30">
        <f t="shared" ref="U59" si="1181">X59+AA59</f>
        <v>0</v>
      </c>
      <c r="V59" s="37">
        <f>W59+X59</f>
        <v>0</v>
      </c>
      <c r="W59" s="30">
        <v>0</v>
      </c>
      <c r="X59" s="30">
        <v>0</v>
      </c>
      <c r="Y59" s="37">
        <f>Z59+AA59</f>
        <v>0</v>
      </c>
      <c r="Z59" s="30">
        <v>0</v>
      </c>
      <c r="AA59" s="30">
        <v>0</v>
      </c>
      <c r="AB59" s="37">
        <f>AC59+AD59</f>
        <v>0</v>
      </c>
      <c r="AC59" s="30">
        <v>0</v>
      </c>
      <c r="AD59" s="30">
        <v>0</v>
      </c>
      <c r="AE59" s="30">
        <f>N59+Q59</f>
        <v>0</v>
      </c>
      <c r="AF59" s="30">
        <f>O59+R59</f>
        <v>0</v>
      </c>
      <c r="AG59" s="30">
        <v>0</v>
      </c>
      <c r="AH59" s="37">
        <f>AI59+AJ59</f>
        <v>68153000</v>
      </c>
      <c r="AI59" s="30">
        <v>68153000</v>
      </c>
      <c r="AJ59" s="30">
        <v>0</v>
      </c>
      <c r="AK59" s="37">
        <f>AL59+AM59</f>
        <v>7572556</v>
      </c>
      <c r="AL59" s="30">
        <f>AO59+AX59</f>
        <v>7572556</v>
      </c>
      <c r="AM59" s="30">
        <f>AP59+AY59</f>
        <v>0</v>
      </c>
      <c r="AN59" s="37">
        <f>AO59+AP59</f>
        <v>7572556</v>
      </c>
      <c r="AO59" s="30">
        <f>AR59+AU59</f>
        <v>7572556</v>
      </c>
      <c r="AP59" s="30">
        <f>AS59+AV59</f>
        <v>0</v>
      </c>
      <c r="AQ59" s="37">
        <f>AR59+AS59</f>
        <v>7572556</v>
      </c>
      <c r="AR59" s="30">
        <v>7572556</v>
      </c>
      <c r="AS59" s="30">
        <v>0</v>
      </c>
      <c r="AT59" s="37">
        <f t="shared" si="677"/>
        <v>0</v>
      </c>
      <c r="AU59" s="30">
        <v>0</v>
      </c>
      <c r="AV59" s="30">
        <v>0</v>
      </c>
      <c r="AW59" s="37">
        <f>AX59+AY59</f>
        <v>0</v>
      </c>
      <c r="AX59" s="30">
        <v>0</v>
      </c>
      <c r="AY59" s="30">
        <v>0</v>
      </c>
      <c r="AZ59" s="30">
        <f t="shared" ref="AZ59" si="1182">AI59+AL59</f>
        <v>75725556</v>
      </c>
      <c r="BA59" s="30">
        <f t="shared" ref="BA59" si="1183">AJ59+AM59</f>
        <v>0</v>
      </c>
      <c r="BB59" s="30">
        <v>0</v>
      </c>
      <c r="BC59" s="37">
        <f>BD59+BE59</f>
        <v>0</v>
      </c>
      <c r="BD59" s="30">
        <v>0</v>
      </c>
      <c r="BE59" s="30">
        <v>0</v>
      </c>
      <c r="BF59" s="37">
        <f>BG59+BH59</f>
        <v>0</v>
      </c>
      <c r="BG59" s="30">
        <f>BJ59+BS59</f>
        <v>0</v>
      </c>
      <c r="BH59" s="30">
        <f>BK59+BT59</f>
        <v>0</v>
      </c>
      <c r="BI59" s="37">
        <f>BJ59+BK59</f>
        <v>0</v>
      </c>
      <c r="BJ59" s="30">
        <f>BM59+BP59</f>
        <v>0</v>
      </c>
      <c r="BK59" s="30">
        <f>BN59+BQ59</f>
        <v>0</v>
      </c>
      <c r="BL59" s="37">
        <f>BM59+BN59</f>
        <v>0</v>
      </c>
      <c r="BM59" s="30">
        <v>0</v>
      </c>
      <c r="BN59" s="30">
        <v>0</v>
      </c>
      <c r="BO59" s="37">
        <f>BP59+BQ59</f>
        <v>0</v>
      </c>
      <c r="BP59" s="30">
        <v>0</v>
      </c>
      <c r="BQ59" s="30">
        <v>0</v>
      </c>
      <c r="BR59" s="37">
        <f>BS59+BT59</f>
        <v>0</v>
      </c>
      <c r="BS59" s="30">
        <v>0</v>
      </c>
      <c r="BT59" s="30">
        <v>0</v>
      </c>
      <c r="BU59" s="30">
        <f>BD59+BG59</f>
        <v>0</v>
      </c>
      <c r="BV59" s="30">
        <f>BE59+BH59</f>
        <v>0</v>
      </c>
      <c r="BW59" s="30">
        <v>0</v>
      </c>
      <c r="BX59" s="37">
        <f>BY59+BZ59</f>
        <v>0</v>
      </c>
      <c r="BY59" s="30">
        <v>0</v>
      </c>
      <c r="BZ59" s="30">
        <v>0</v>
      </c>
      <c r="CA59" s="37">
        <f>CB59+CC59</f>
        <v>0</v>
      </c>
      <c r="CB59" s="30">
        <f>CE59+CN59</f>
        <v>0</v>
      </c>
      <c r="CC59" s="30">
        <f>CF59+CO59</f>
        <v>0</v>
      </c>
      <c r="CD59" s="37">
        <f>CE59+CF59</f>
        <v>0</v>
      </c>
      <c r="CE59" s="30">
        <f>CH59+CK59</f>
        <v>0</v>
      </c>
      <c r="CF59" s="30">
        <f>CI59+CL59</f>
        <v>0</v>
      </c>
      <c r="CG59" s="37">
        <f>CH59+CI59</f>
        <v>0</v>
      </c>
      <c r="CH59" s="30">
        <v>0</v>
      </c>
      <c r="CI59" s="30">
        <v>0</v>
      </c>
      <c r="CJ59" s="37">
        <f>CK59+CL59</f>
        <v>0</v>
      </c>
      <c r="CK59" s="30">
        <v>0</v>
      </c>
      <c r="CL59" s="30">
        <v>0</v>
      </c>
      <c r="CM59" s="37">
        <f>CN59+CO59</f>
        <v>0</v>
      </c>
      <c r="CN59" s="30">
        <v>0</v>
      </c>
      <c r="CO59" s="30">
        <v>0</v>
      </c>
      <c r="CP59" s="30">
        <f>BY59+CB59</f>
        <v>0</v>
      </c>
      <c r="CQ59" s="30">
        <f>BZ59+CC59</f>
        <v>0</v>
      </c>
      <c r="CR59" s="30">
        <v>0</v>
      </c>
      <c r="CT59" s="16">
        <f t="shared" si="37"/>
        <v>0</v>
      </c>
      <c r="CU59" s="16">
        <f t="shared" si="38"/>
        <v>0</v>
      </c>
      <c r="CV59" s="16">
        <f t="shared" si="39"/>
        <v>0</v>
      </c>
      <c r="CW59" s="16">
        <f t="shared" si="40"/>
        <v>0</v>
      </c>
      <c r="CX59" s="16">
        <f t="shared" si="678"/>
        <v>0</v>
      </c>
      <c r="CY59" s="17">
        <f t="shared" si="679"/>
        <v>0</v>
      </c>
      <c r="CZ59" s="17">
        <f t="shared" si="680"/>
        <v>0</v>
      </c>
      <c r="DA59" s="17">
        <f t="shared" si="681"/>
        <v>0</v>
      </c>
      <c r="DB59" s="17">
        <f t="shared" si="682"/>
        <v>0</v>
      </c>
      <c r="DC59" s="17">
        <f t="shared" si="683"/>
        <v>0</v>
      </c>
      <c r="DD59" s="17">
        <f t="shared" si="684"/>
        <v>0</v>
      </c>
      <c r="DE59" s="17">
        <f t="shared" si="41"/>
        <v>0</v>
      </c>
      <c r="DF59" s="16">
        <f t="shared" si="685"/>
        <v>0.89999999471776737</v>
      </c>
      <c r="DG59" s="16">
        <f t="shared" si="686"/>
        <v>0.10000000528223259</v>
      </c>
      <c r="DH59" s="16">
        <f t="shared" si="687"/>
        <v>0.10000000528223259</v>
      </c>
      <c r="DI59" s="16">
        <f t="shared" si="688"/>
        <v>0</v>
      </c>
      <c r="DJ59" s="16">
        <f t="shared" si="689"/>
        <v>0</v>
      </c>
      <c r="DK59" s="17">
        <f t="shared" si="690"/>
        <v>1</v>
      </c>
      <c r="DL59" s="17">
        <f t="shared" si="691"/>
        <v>0</v>
      </c>
      <c r="DM59" s="17">
        <f t="shared" si="692"/>
        <v>0</v>
      </c>
      <c r="DN59" s="17">
        <f t="shared" si="693"/>
        <v>0</v>
      </c>
      <c r="DO59" s="17">
        <f t="shared" si="694"/>
        <v>0</v>
      </c>
      <c r="DP59" s="17">
        <f t="shared" si="695"/>
        <v>0</v>
      </c>
      <c r="DQ59" s="17">
        <f t="shared" si="42"/>
        <v>0</v>
      </c>
      <c r="DR59" s="16">
        <f t="shared" si="696"/>
        <v>0</v>
      </c>
      <c r="DS59" s="16">
        <f t="shared" si="697"/>
        <v>0</v>
      </c>
      <c r="DT59" s="16">
        <f t="shared" si="698"/>
        <v>0</v>
      </c>
      <c r="DU59" s="16">
        <f t="shared" si="699"/>
        <v>0</v>
      </c>
      <c r="DV59" s="16">
        <f t="shared" si="700"/>
        <v>0</v>
      </c>
      <c r="DW59" s="17">
        <f t="shared" si="701"/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f t="shared" si="43"/>
        <v>0</v>
      </c>
      <c r="ED59" s="16">
        <f t="shared" si="702"/>
        <v>0</v>
      </c>
      <c r="EE59" s="16">
        <f t="shared" si="703"/>
        <v>0</v>
      </c>
      <c r="EF59" s="16">
        <f t="shared" si="704"/>
        <v>0</v>
      </c>
      <c r="EG59" s="16">
        <f t="shared" si="705"/>
        <v>0</v>
      </c>
      <c r="EH59" s="16">
        <f t="shared" si="706"/>
        <v>0</v>
      </c>
      <c r="EI59" s="17">
        <f t="shared" si="707"/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0</v>
      </c>
      <c r="EO59" s="17">
        <f t="shared" si="44"/>
        <v>0</v>
      </c>
    </row>
    <row r="60" spans="1:145" ht="39" x14ac:dyDescent="0.35">
      <c r="A60" s="21" t="s">
        <v>64</v>
      </c>
      <c r="B60" s="22" t="s">
        <v>164</v>
      </c>
      <c r="C60" s="22"/>
      <c r="D60" s="23">
        <f>D61</f>
        <v>474743184</v>
      </c>
      <c r="E60" s="23">
        <f t="shared" ref="E60:J60" si="1184">E61</f>
        <v>474743184</v>
      </c>
      <c r="F60" s="23">
        <f t="shared" si="1184"/>
        <v>400413611</v>
      </c>
      <c r="G60" s="23">
        <f t="shared" si="1184"/>
        <v>74329573</v>
      </c>
      <c r="H60" s="23">
        <f t="shared" si="1184"/>
        <v>74329573</v>
      </c>
      <c r="I60" s="23">
        <f t="shared" si="1184"/>
        <v>43015817</v>
      </c>
      <c r="J60" s="23">
        <f t="shared" si="1184"/>
        <v>31313756</v>
      </c>
      <c r="K60" s="23">
        <f t="shared" ref="K60:K61" si="1185">K61</f>
        <v>0</v>
      </c>
      <c r="L60" s="23">
        <f t="shared" ref="L60:L61" si="1186">L61</f>
        <v>0</v>
      </c>
      <c r="M60" s="23">
        <f t="shared" ref="M60:M61" si="1187">M61</f>
        <v>400413611</v>
      </c>
      <c r="N60" s="23">
        <f t="shared" ref="N60:N61" si="1188">N61</f>
        <v>397641975</v>
      </c>
      <c r="O60" s="23">
        <f t="shared" ref="O60:O61" si="1189">O61</f>
        <v>2771636</v>
      </c>
      <c r="P60" s="23">
        <f t="shared" ref="P60:P61" si="1190">P61</f>
        <v>74329573</v>
      </c>
      <c r="Q60" s="23">
        <f t="shared" ref="Q60:Q61" si="1191">Q61</f>
        <v>70172119</v>
      </c>
      <c r="R60" s="23">
        <f t="shared" ref="R60:R61" si="1192">R61</f>
        <v>4157454</v>
      </c>
      <c r="S60" s="23">
        <f t="shared" ref="S60:S61" si="1193">S61</f>
        <v>74329573</v>
      </c>
      <c r="T60" s="23">
        <f t="shared" ref="T60:T61" si="1194">T61</f>
        <v>70172119</v>
      </c>
      <c r="U60" s="23">
        <f t="shared" ref="U60:U61" si="1195">U61</f>
        <v>4157454</v>
      </c>
      <c r="V60" s="23">
        <f t="shared" ref="V60:V61" si="1196">V61</f>
        <v>43015817</v>
      </c>
      <c r="W60" s="23">
        <f t="shared" ref="W60:W61" si="1197">W61</f>
        <v>39262727</v>
      </c>
      <c r="X60" s="23">
        <f t="shared" ref="X60:X61" si="1198">X61</f>
        <v>3753090</v>
      </c>
      <c r="Y60" s="23">
        <f t="shared" ref="Y60:Y61" si="1199">Y61</f>
        <v>31313756</v>
      </c>
      <c r="Z60" s="23">
        <f t="shared" ref="Z60:Z61" si="1200">Z61</f>
        <v>30909392</v>
      </c>
      <c r="AA60" s="23">
        <f t="shared" ref="AA60:AA61" si="1201">AA61</f>
        <v>404364</v>
      </c>
      <c r="AB60" s="23">
        <f t="shared" ref="AB60:AB61" si="1202">AB61</f>
        <v>0</v>
      </c>
      <c r="AC60" s="23">
        <f t="shared" ref="AC60:AC61" si="1203">AC61</f>
        <v>0</v>
      </c>
      <c r="AD60" s="23">
        <f t="shared" ref="AD60:AD61" si="1204">AD61</f>
        <v>0</v>
      </c>
      <c r="AE60" s="23">
        <f t="shared" ref="AE60:AE61" si="1205">AE61</f>
        <v>467814094</v>
      </c>
      <c r="AF60" s="23">
        <f t="shared" ref="AF60:AF61" si="1206">AF61</f>
        <v>6929090</v>
      </c>
      <c r="AG60" s="23">
        <f t="shared" ref="AG60:AG61" si="1207">AG61</f>
        <v>0</v>
      </c>
      <c r="AH60" s="23">
        <f t="shared" ref="AH60:AH61" si="1208">AH61</f>
        <v>0</v>
      </c>
      <c r="AI60" s="23">
        <f t="shared" ref="AI60:AI61" si="1209">AI61</f>
        <v>0</v>
      </c>
      <c r="AJ60" s="23">
        <f t="shared" ref="AJ60:AJ61" si="1210">AJ61</f>
        <v>0</v>
      </c>
      <c r="AK60" s="23">
        <f t="shared" ref="AK60:AK61" si="1211">AK61</f>
        <v>0</v>
      </c>
      <c r="AL60" s="23">
        <f t="shared" ref="AL60:AL61" si="1212">AL61</f>
        <v>0</v>
      </c>
      <c r="AM60" s="23">
        <f t="shared" ref="AM60:AM61" si="1213">AM61</f>
        <v>0</v>
      </c>
      <c r="AN60" s="23">
        <f t="shared" ref="AN60:AN61" si="1214">AN61</f>
        <v>0</v>
      </c>
      <c r="AO60" s="23">
        <f t="shared" ref="AO60:AO61" si="1215">AO61</f>
        <v>0</v>
      </c>
      <c r="AP60" s="23">
        <f t="shared" ref="AP60:AP61" si="1216">AP61</f>
        <v>0</v>
      </c>
      <c r="AQ60" s="23">
        <f t="shared" ref="AQ60:AQ61" si="1217">AQ61</f>
        <v>0</v>
      </c>
      <c r="AR60" s="23">
        <f t="shared" ref="AR60:AR61" si="1218">AR61</f>
        <v>0</v>
      </c>
      <c r="AS60" s="23">
        <f t="shared" ref="AS60:AS61" si="1219">AS61</f>
        <v>0</v>
      </c>
      <c r="AT60" s="23">
        <f t="shared" ref="AT60:AT61" si="1220">AT61</f>
        <v>0</v>
      </c>
      <c r="AU60" s="23">
        <f t="shared" ref="AU60:AU61" si="1221">AU61</f>
        <v>0</v>
      </c>
      <c r="AV60" s="23">
        <f t="shared" ref="AV60:AV61" si="1222">AV61</f>
        <v>0</v>
      </c>
      <c r="AW60" s="23">
        <f t="shared" ref="AW60:AW61" si="1223">AW61</f>
        <v>0</v>
      </c>
      <c r="AX60" s="23">
        <f t="shared" ref="AX60:AX61" si="1224">AX61</f>
        <v>0</v>
      </c>
      <c r="AY60" s="23">
        <f t="shared" ref="AY60:AY61" si="1225">AY61</f>
        <v>0</v>
      </c>
      <c r="AZ60" s="23">
        <f t="shared" ref="AZ60:AZ61" si="1226">AZ61</f>
        <v>0</v>
      </c>
      <c r="BA60" s="23">
        <f t="shared" ref="BA60:BA61" si="1227">BA61</f>
        <v>0</v>
      </c>
      <c r="BB60" s="23">
        <f t="shared" ref="BB60:BB61" si="1228">BB61</f>
        <v>0</v>
      </c>
      <c r="BC60" s="23">
        <f t="shared" ref="BC60:BC61" si="1229">BC61</f>
        <v>0</v>
      </c>
      <c r="BD60" s="23">
        <f t="shared" ref="BD60:BD61" si="1230">BD61</f>
        <v>0</v>
      </c>
      <c r="BE60" s="23">
        <f t="shared" ref="BE60:BE61" si="1231">BE61</f>
        <v>0</v>
      </c>
      <c r="BF60" s="23">
        <f t="shared" ref="BF60:BF61" si="1232">BF61</f>
        <v>0</v>
      </c>
      <c r="BG60" s="23">
        <f t="shared" ref="BG60:BG61" si="1233">BG61</f>
        <v>0</v>
      </c>
      <c r="BH60" s="23">
        <f t="shared" ref="BH60:BH61" si="1234">BH61</f>
        <v>0</v>
      </c>
      <c r="BI60" s="23">
        <f t="shared" ref="BI60:BI61" si="1235">BI61</f>
        <v>0</v>
      </c>
      <c r="BJ60" s="23">
        <f t="shared" ref="BJ60:BJ61" si="1236">BJ61</f>
        <v>0</v>
      </c>
      <c r="BK60" s="23">
        <f t="shared" ref="BK60:BK61" si="1237">BK61</f>
        <v>0</v>
      </c>
      <c r="BL60" s="23">
        <f t="shared" ref="BL60:BL61" si="1238">BL61</f>
        <v>0</v>
      </c>
      <c r="BM60" s="23">
        <f t="shared" ref="BM60:BM61" si="1239">BM61</f>
        <v>0</v>
      </c>
      <c r="BN60" s="23">
        <f t="shared" ref="BN60:BN61" si="1240">BN61</f>
        <v>0</v>
      </c>
      <c r="BO60" s="23">
        <f t="shared" ref="BO60:BO61" si="1241">BO61</f>
        <v>0</v>
      </c>
      <c r="BP60" s="23">
        <f t="shared" ref="BP60:BP61" si="1242">BP61</f>
        <v>0</v>
      </c>
      <c r="BQ60" s="23">
        <f t="shared" ref="BQ60:BQ61" si="1243">BQ61</f>
        <v>0</v>
      </c>
      <c r="BR60" s="23">
        <f t="shared" ref="BR60:BR61" si="1244">BR61</f>
        <v>0</v>
      </c>
      <c r="BS60" s="23">
        <f t="shared" ref="BS60:BS61" si="1245">BS61</f>
        <v>0</v>
      </c>
      <c r="BT60" s="23">
        <f t="shared" ref="BT60:BT61" si="1246">BT61</f>
        <v>0</v>
      </c>
      <c r="BU60" s="23">
        <f t="shared" ref="BU60:BU61" si="1247">BU61</f>
        <v>0</v>
      </c>
      <c r="BV60" s="23">
        <f t="shared" ref="BV60:BV61" si="1248">BV61</f>
        <v>0</v>
      </c>
      <c r="BW60" s="23">
        <f t="shared" ref="BW60:BW61" si="1249">BW61</f>
        <v>0</v>
      </c>
      <c r="BX60" s="23">
        <f t="shared" ref="BX60:BX61" si="1250">BX61</f>
        <v>0</v>
      </c>
      <c r="BY60" s="23">
        <f t="shared" ref="BY60:BY61" si="1251">BY61</f>
        <v>0</v>
      </c>
      <c r="BZ60" s="23">
        <f t="shared" ref="BZ60:BZ61" si="1252">BZ61</f>
        <v>0</v>
      </c>
      <c r="CA60" s="23">
        <f t="shared" ref="CA60:CA61" si="1253">CA61</f>
        <v>0</v>
      </c>
      <c r="CB60" s="23">
        <f t="shared" ref="CB60:CB61" si="1254">CB61</f>
        <v>0</v>
      </c>
      <c r="CC60" s="23">
        <f t="shared" ref="CC60:CC61" si="1255">CC61</f>
        <v>0</v>
      </c>
      <c r="CD60" s="23">
        <f t="shared" ref="CD60:CD61" si="1256">CD61</f>
        <v>0</v>
      </c>
      <c r="CE60" s="23">
        <f t="shared" ref="CE60:CE61" si="1257">CE61</f>
        <v>0</v>
      </c>
      <c r="CF60" s="23">
        <f t="shared" ref="CF60:CF61" si="1258">CF61</f>
        <v>0</v>
      </c>
      <c r="CG60" s="23">
        <f t="shared" ref="CG60:CG61" si="1259">CG61</f>
        <v>0</v>
      </c>
      <c r="CH60" s="23">
        <f t="shared" ref="CH60:CH61" si="1260">CH61</f>
        <v>0</v>
      </c>
      <c r="CI60" s="23">
        <f t="shared" ref="CI60:CI61" si="1261">CI61</f>
        <v>0</v>
      </c>
      <c r="CJ60" s="23">
        <f t="shared" ref="CJ60:CJ61" si="1262">CJ61</f>
        <v>0</v>
      </c>
      <c r="CK60" s="23">
        <f t="shared" ref="CK60:CK61" si="1263">CK61</f>
        <v>0</v>
      </c>
      <c r="CL60" s="23">
        <f t="shared" ref="CL60:CL61" si="1264">CL61</f>
        <v>0</v>
      </c>
      <c r="CM60" s="23">
        <f t="shared" ref="CM60:CM61" si="1265">CM61</f>
        <v>0</v>
      </c>
      <c r="CN60" s="23">
        <f t="shared" ref="CN60:CN61" si="1266">CN61</f>
        <v>0</v>
      </c>
      <c r="CO60" s="23">
        <f t="shared" ref="CO60:CO61" si="1267">CO61</f>
        <v>0</v>
      </c>
      <c r="CP60" s="23">
        <f t="shared" ref="CP60:CP61" si="1268">CP61</f>
        <v>0</v>
      </c>
      <c r="CQ60" s="23">
        <f t="shared" ref="CQ60:CQ61" si="1269">CQ61</f>
        <v>0</v>
      </c>
      <c r="CR60" s="23">
        <f t="shared" ref="CR60:CR61" si="1270">CR61</f>
        <v>0</v>
      </c>
      <c r="CT60" s="9">
        <f t="shared" si="37"/>
        <v>0.84999998952575384</v>
      </c>
      <c r="CU60" s="9">
        <f t="shared" si="38"/>
        <v>0.15000001047424621</v>
      </c>
      <c r="CV60" s="9">
        <f t="shared" si="39"/>
        <v>8.3928054976471059E-2</v>
      </c>
      <c r="CW60" s="9">
        <f t="shared" si="40"/>
        <v>6.6071955497775142E-2</v>
      </c>
      <c r="CX60" s="9">
        <f t="shared" si="678"/>
        <v>0</v>
      </c>
      <c r="CY60" s="9">
        <f t="shared" si="679"/>
        <v>1</v>
      </c>
      <c r="CZ60" s="9">
        <f t="shared" si="680"/>
        <v>0.4</v>
      </c>
      <c r="DA60" s="9">
        <f t="shared" si="681"/>
        <v>0.6</v>
      </c>
      <c r="DB60" s="9">
        <f t="shared" si="682"/>
        <v>0.54164255335116152</v>
      </c>
      <c r="DC60" s="9">
        <f t="shared" si="683"/>
        <v>5.8357446648838449E-2</v>
      </c>
      <c r="DD60" s="9">
        <f t="shared" si="684"/>
        <v>0</v>
      </c>
      <c r="DE60" s="9">
        <f t="shared" si="41"/>
        <v>1</v>
      </c>
      <c r="DF60" s="9">
        <f t="shared" si="685"/>
        <v>0</v>
      </c>
      <c r="DG60" s="9">
        <f t="shared" si="686"/>
        <v>0</v>
      </c>
      <c r="DH60" s="9">
        <f t="shared" si="687"/>
        <v>0</v>
      </c>
      <c r="DI60" s="9">
        <f t="shared" si="688"/>
        <v>0</v>
      </c>
      <c r="DJ60" s="9">
        <f t="shared" si="689"/>
        <v>0</v>
      </c>
      <c r="DK60" s="9">
        <f t="shared" si="690"/>
        <v>0</v>
      </c>
      <c r="DL60" s="9">
        <f t="shared" si="691"/>
        <v>0</v>
      </c>
      <c r="DM60" s="9">
        <f t="shared" si="692"/>
        <v>0</v>
      </c>
      <c r="DN60" s="9">
        <f t="shared" si="693"/>
        <v>0</v>
      </c>
      <c r="DO60" s="9">
        <f t="shared" si="694"/>
        <v>0</v>
      </c>
      <c r="DP60" s="9">
        <f t="shared" si="695"/>
        <v>0</v>
      </c>
      <c r="DQ60" s="9">
        <f t="shared" si="42"/>
        <v>0</v>
      </c>
      <c r="DR60" s="9">
        <f t="shared" si="696"/>
        <v>0</v>
      </c>
      <c r="DS60" s="9">
        <f t="shared" si="697"/>
        <v>0</v>
      </c>
      <c r="DT60" s="9">
        <f t="shared" si="698"/>
        <v>0</v>
      </c>
      <c r="DU60" s="9">
        <f t="shared" si="699"/>
        <v>0</v>
      </c>
      <c r="DV60" s="9">
        <f t="shared" si="700"/>
        <v>0</v>
      </c>
      <c r="DW60" s="9">
        <f t="shared" si="701"/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f t="shared" si="43"/>
        <v>0</v>
      </c>
      <c r="ED60" s="9">
        <f t="shared" si="702"/>
        <v>0</v>
      </c>
      <c r="EE60" s="9">
        <f t="shared" si="703"/>
        <v>0</v>
      </c>
      <c r="EF60" s="9">
        <f t="shared" si="704"/>
        <v>0</v>
      </c>
      <c r="EG60" s="9">
        <f t="shared" si="705"/>
        <v>0</v>
      </c>
      <c r="EH60" s="9">
        <f t="shared" si="706"/>
        <v>0</v>
      </c>
      <c r="EI60" s="9">
        <f t="shared" si="707"/>
        <v>0</v>
      </c>
      <c r="EJ60" s="9">
        <v>0</v>
      </c>
      <c r="EK60" s="9">
        <v>0</v>
      </c>
      <c r="EL60" s="9">
        <v>0</v>
      </c>
      <c r="EM60" s="9">
        <v>0</v>
      </c>
      <c r="EN60" s="9">
        <v>0</v>
      </c>
      <c r="EO60" s="9">
        <f t="shared" si="44"/>
        <v>0</v>
      </c>
    </row>
    <row r="61" spans="1:145" x14ac:dyDescent="0.35">
      <c r="A61" s="24" t="s">
        <v>25</v>
      </c>
      <c r="B61" s="25" t="s">
        <v>165</v>
      </c>
      <c r="C61" s="25"/>
      <c r="D61" s="26">
        <f>D62</f>
        <v>474743184</v>
      </c>
      <c r="E61" s="26">
        <f t="shared" ref="E61:J61" si="1271">E62</f>
        <v>474743184</v>
      </c>
      <c r="F61" s="26">
        <f t="shared" si="1271"/>
        <v>400413611</v>
      </c>
      <c r="G61" s="26">
        <f t="shared" si="1271"/>
        <v>74329573</v>
      </c>
      <c r="H61" s="26">
        <f t="shared" si="1271"/>
        <v>74329573</v>
      </c>
      <c r="I61" s="26">
        <f t="shared" si="1271"/>
        <v>43015817</v>
      </c>
      <c r="J61" s="26">
        <f t="shared" si="1271"/>
        <v>31313756</v>
      </c>
      <c r="K61" s="26">
        <f t="shared" si="1185"/>
        <v>0</v>
      </c>
      <c r="L61" s="26">
        <f t="shared" si="1186"/>
        <v>0</v>
      </c>
      <c r="M61" s="26">
        <f t="shared" si="1187"/>
        <v>400413611</v>
      </c>
      <c r="N61" s="26">
        <f t="shared" si="1188"/>
        <v>397641975</v>
      </c>
      <c r="O61" s="26">
        <f t="shared" si="1189"/>
        <v>2771636</v>
      </c>
      <c r="P61" s="26">
        <f t="shared" si="1190"/>
        <v>74329573</v>
      </c>
      <c r="Q61" s="26">
        <f t="shared" si="1191"/>
        <v>70172119</v>
      </c>
      <c r="R61" s="26">
        <f t="shared" si="1192"/>
        <v>4157454</v>
      </c>
      <c r="S61" s="26">
        <f t="shared" si="1193"/>
        <v>74329573</v>
      </c>
      <c r="T61" s="26">
        <f t="shared" si="1194"/>
        <v>70172119</v>
      </c>
      <c r="U61" s="26">
        <f t="shared" si="1195"/>
        <v>4157454</v>
      </c>
      <c r="V61" s="26">
        <f t="shared" si="1196"/>
        <v>43015817</v>
      </c>
      <c r="W61" s="26">
        <f t="shared" si="1197"/>
        <v>39262727</v>
      </c>
      <c r="X61" s="26">
        <f t="shared" si="1198"/>
        <v>3753090</v>
      </c>
      <c r="Y61" s="26">
        <f t="shared" si="1199"/>
        <v>31313756</v>
      </c>
      <c r="Z61" s="26">
        <f t="shared" si="1200"/>
        <v>30909392</v>
      </c>
      <c r="AA61" s="26">
        <f t="shared" si="1201"/>
        <v>404364</v>
      </c>
      <c r="AB61" s="26">
        <f t="shared" si="1202"/>
        <v>0</v>
      </c>
      <c r="AC61" s="26">
        <f t="shared" si="1203"/>
        <v>0</v>
      </c>
      <c r="AD61" s="26">
        <f t="shared" si="1204"/>
        <v>0</v>
      </c>
      <c r="AE61" s="26">
        <f t="shared" si="1205"/>
        <v>467814094</v>
      </c>
      <c r="AF61" s="26">
        <f t="shared" si="1206"/>
        <v>6929090</v>
      </c>
      <c r="AG61" s="26">
        <f t="shared" si="1207"/>
        <v>0</v>
      </c>
      <c r="AH61" s="26">
        <f t="shared" si="1208"/>
        <v>0</v>
      </c>
      <c r="AI61" s="26">
        <f t="shared" si="1209"/>
        <v>0</v>
      </c>
      <c r="AJ61" s="26">
        <f t="shared" si="1210"/>
        <v>0</v>
      </c>
      <c r="AK61" s="26">
        <f t="shared" si="1211"/>
        <v>0</v>
      </c>
      <c r="AL61" s="26">
        <f t="shared" si="1212"/>
        <v>0</v>
      </c>
      <c r="AM61" s="26">
        <f t="shared" si="1213"/>
        <v>0</v>
      </c>
      <c r="AN61" s="26">
        <f t="shared" si="1214"/>
        <v>0</v>
      </c>
      <c r="AO61" s="26">
        <f t="shared" si="1215"/>
        <v>0</v>
      </c>
      <c r="AP61" s="26">
        <f t="shared" si="1216"/>
        <v>0</v>
      </c>
      <c r="AQ61" s="26">
        <f t="shared" si="1217"/>
        <v>0</v>
      </c>
      <c r="AR61" s="26">
        <f t="shared" si="1218"/>
        <v>0</v>
      </c>
      <c r="AS61" s="26">
        <f t="shared" si="1219"/>
        <v>0</v>
      </c>
      <c r="AT61" s="26">
        <f t="shared" si="1220"/>
        <v>0</v>
      </c>
      <c r="AU61" s="26">
        <f t="shared" si="1221"/>
        <v>0</v>
      </c>
      <c r="AV61" s="26">
        <f t="shared" si="1222"/>
        <v>0</v>
      </c>
      <c r="AW61" s="26">
        <f t="shared" si="1223"/>
        <v>0</v>
      </c>
      <c r="AX61" s="26">
        <f t="shared" si="1224"/>
        <v>0</v>
      </c>
      <c r="AY61" s="26">
        <f t="shared" si="1225"/>
        <v>0</v>
      </c>
      <c r="AZ61" s="26">
        <f t="shared" si="1226"/>
        <v>0</v>
      </c>
      <c r="BA61" s="26">
        <f t="shared" si="1227"/>
        <v>0</v>
      </c>
      <c r="BB61" s="26">
        <f t="shared" si="1228"/>
        <v>0</v>
      </c>
      <c r="BC61" s="26">
        <f t="shared" si="1229"/>
        <v>0</v>
      </c>
      <c r="BD61" s="26">
        <f t="shared" si="1230"/>
        <v>0</v>
      </c>
      <c r="BE61" s="26">
        <f t="shared" si="1231"/>
        <v>0</v>
      </c>
      <c r="BF61" s="26">
        <f t="shared" si="1232"/>
        <v>0</v>
      </c>
      <c r="BG61" s="26">
        <f t="shared" si="1233"/>
        <v>0</v>
      </c>
      <c r="BH61" s="26">
        <f t="shared" si="1234"/>
        <v>0</v>
      </c>
      <c r="BI61" s="26">
        <f t="shared" si="1235"/>
        <v>0</v>
      </c>
      <c r="BJ61" s="26">
        <f t="shared" si="1236"/>
        <v>0</v>
      </c>
      <c r="BK61" s="26">
        <f t="shared" si="1237"/>
        <v>0</v>
      </c>
      <c r="BL61" s="26">
        <f t="shared" si="1238"/>
        <v>0</v>
      </c>
      <c r="BM61" s="26">
        <f t="shared" si="1239"/>
        <v>0</v>
      </c>
      <c r="BN61" s="26">
        <f t="shared" si="1240"/>
        <v>0</v>
      </c>
      <c r="BO61" s="26">
        <f t="shared" si="1241"/>
        <v>0</v>
      </c>
      <c r="BP61" s="26">
        <f t="shared" si="1242"/>
        <v>0</v>
      </c>
      <c r="BQ61" s="26">
        <f t="shared" si="1243"/>
        <v>0</v>
      </c>
      <c r="BR61" s="26">
        <f t="shared" si="1244"/>
        <v>0</v>
      </c>
      <c r="BS61" s="26">
        <f t="shared" si="1245"/>
        <v>0</v>
      </c>
      <c r="BT61" s="26">
        <f t="shared" si="1246"/>
        <v>0</v>
      </c>
      <c r="BU61" s="26">
        <f t="shared" si="1247"/>
        <v>0</v>
      </c>
      <c r="BV61" s="26">
        <f t="shared" si="1248"/>
        <v>0</v>
      </c>
      <c r="BW61" s="26">
        <f t="shared" si="1249"/>
        <v>0</v>
      </c>
      <c r="BX61" s="26">
        <f t="shared" si="1250"/>
        <v>0</v>
      </c>
      <c r="BY61" s="26">
        <f t="shared" si="1251"/>
        <v>0</v>
      </c>
      <c r="BZ61" s="26">
        <f t="shared" si="1252"/>
        <v>0</v>
      </c>
      <c r="CA61" s="26">
        <f t="shared" si="1253"/>
        <v>0</v>
      </c>
      <c r="CB61" s="26">
        <f t="shared" si="1254"/>
        <v>0</v>
      </c>
      <c r="CC61" s="26">
        <f t="shared" si="1255"/>
        <v>0</v>
      </c>
      <c r="CD61" s="26">
        <f t="shared" si="1256"/>
        <v>0</v>
      </c>
      <c r="CE61" s="26">
        <f t="shared" si="1257"/>
        <v>0</v>
      </c>
      <c r="CF61" s="26">
        <f t="shared" si="1258"/>
        <v>0</v>
      </c>
      <c r="CG61" s="26">
        <f t="shared" si="1259"/>
        <v>0</v>
      </c>
      <c r="CH61" s="26">
        <f t="shared" si="1260"/>
        <v>0</v>
      </c>
      <c r="CI61" s="26">
        <f t="shared" si="1261"/>
        <v>0</v>
      </c>
      <c r="CJ61" s="26">
        <f t="shared" si="1262"/>
        <v>0</v>
      </c>
      <c r="CK61" s="26">
        <f t="shared" si="1263"/>
        <v>0</v>
      </c>
      <c r="CL61" s="26">
        <f t="shared" si="1264"/>
        <v>0</v>
      </c>
      <c r="CM61" s="26">
        <f t="shared" si="1265"/>
        <v>0</v>
      </c>
      <c r="CN61" s="26">
        <f t="shared" si="1266"/>
        <v>0</v>
      </c>
      <c r="CO61" s="26">
        <f t="shared" si="1267"/>
        <v>0</v>
      </c>
      <c r="CP61" s="26">
        <f t="shared" si="1268"/>
        <v>0</v>
      </c>
      <c r="CQ61" s="26">
        <f t="shared" si="1269"/>
        <v>0</v>
      </c>
      <c r="CR61" s="26">
        <f t="shared" si="1270"/>
        <v>0</v>
      </c>
      <c r="CT61" s="10">
        <f t="shared" si="37"/>
        <v>0.84999998952575384</v>
      </c>
      <c r="CU61" s="10">
        <f t="shared" si="38"/>
        <v>0.15000001047424621</v>
      </c>
      <c r="CV61" s="10">
        <f t="shared" si="39"/>
        <v>8.3928054976471059E-2</v>
      </c>
      <c r="CW61" s="10">
        <f t="shared" si="40"/>
        <v>6.6071955497775142E-2</v>
      </c>
      <c r="CX61" s="10">
        <f t="shared" si="678"/>
        <v>0</v>
      </c>
      <c r="CY61" s="10">
        <f t="shared" si="679"/>
        <v>1</v>
      </c>
      <c r="CZ61" s="10">
        <f t="shared" si="680"/>
        <v>0.4</v>
      </c>
      <c r="DA61" s="10">
        <f t="shared" si="681"/>
        <v>0.6</v>
      </c>
      <c r="DB61" s="10">
        <f t="shared" si="682"/>
        <v>0.54164255335116152</v>
      </c>
      <c r="DC61" s="10">
        <f t="shared" si="683"/>
        <v>5.8357446648838449E-2</v>
      </c>
      <c r="DD61" s="10">
        <f t="shared" si="684"/>
        <v>0</v>
      </c>
      <c r="DE61" s="10">
        <f t="shared" si="41"/>
        <v>1</v>
      </c>
      <c r="DF61" s="10">
        <f t="shared" si="685"/>
        <v>0</v>
      </c>
      <c r="DG61" s="10">
        <f t="shared" si="686"/>
        <v>0</v>
      </c>
      <c r="DH61" s="10">
        <f t="shared" si="687"/>
        <v>0</v>
      </c>
      <c r="DI61" s="10">
        <f t="shared" si="688"/>
        <v>0</v>
      </c>
      <c r="DJ61" s="10">
        <f t="shared" si="689"/>
        <v>0</v>
      </c>
      <c r="DK61" s="10">
        <f t="shared" si="690"/>
        <v>0</v>
      </c>
      <c r="DL61" s="10">
        <f t="shared" si="691"/>
        <v>0</v>
      </c>
      <c r="DM61" s="10">
        <f t="shared" si="692"/>
        <v>0</v>
      </c>
      <c r="DN61" s="10">
        <f t="shared" si="693"/>
        <v>0</v>
      </c>
      <c r="DO61" s="10">
        <f t="shared" si="694"/>
        <v>0</v>
      </c>
      <c r="DP61" s="10">
        <f t="shared" si="695"/>
        <v>0</v>
      </c>
      <c r="DQ61" s="10">
        <f t="shared" si="42"/>
        <v>0</v>
      </c>
      <c r="DR61" s="10">
        <f t="shared" si="696"/>
        <v>0</v>
      </c>
      <c r="DS61" s="10">
        <f t="shared" si="697"/>
        <v>0</v>
      </c>
      <c r="DT61" s="10">
        <f t="shared" si="698"/>
        <v>0</v>
      </c>
      <c r="DU61" s="10">
        <f t="shared" si="699"/>
        <v>0</v>
      </c>
      <c r="DV61" s="10">
        <f t="shared" si="700"/>
        <v>0</v>
      </c>
      <c r="DW61" s="10">
        <f t="shared" si="701"/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f t="shared" si="43"/>
        <v>0</v>
      </c>
      <c r="ED61" s="10">
        <f t="shared" si="702"/>
        <v>0</v>
      </c>
      <c r="EE61" s="10">
        <f t="shared" si="703"/>
        <v>0</v>
      </c>
      <c r="EF61" s="10">
        <f t="shared" si="704"/>
        <v>0</v>
      </c>
      <c r="EG61" s="10">
        <f t="shared" si="705"/>
        <v>0</v>
      </c>
      <c r="EH61" s="10">
        <f t="shared" si="706"/>
        <v>0</v>
      </c>
      <c r="EI61" s="10">
        <f t="shared" si="707"/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f t="shared" si="44"/>
        <v>0</v>
      </c>
    </row>
    <row r="62" spans="1:145" x14ac:dyDescent="0.35">
      <c r="A62" s="27" t="s">
        <v>25</v>
      </c>
      <c r="B62" s="28" t="s">
        <v>2</v>
      </c>
      <c r="C62" s="28" t="s">
        <v>2</v>
      </c>
      <c r="D62" s="37">
        <f>E62+L62</f>
        <v>474743184</v>
      </c>
      <c r="E62" s="37">
        <f>F62+G62</f>
        <v>474743184</v>
      </c>
      <c r="F62" s="35">
        <f>M62+AH62+BC62+BX62</f>
        <v>400413611</v>
      </c>
      <c r="G62" s="37">
        <f>H62+K62</f>
        <v>74329573</v>
      </c>
      <c r="H62" s="37">
        <f>I62+J62</f>
        <v>74329573</v>
      </c>
      <c r="I62" s="35">
        <f>V62+AQ62+BL62+CG62</f>
        <v>43015817</v>
      </c>
      <c r="J62" s="35">
        <f>Y62+AT62+BO62+CJ62</f>
        <v>31313756</v>
      </c>
      <c r="K62" s="36">
        <f>AB62+AW62+BR62+CM62</f>
        <v>0</v>
      </c>
      <c r="L62" s="30">
        <v>0</v>
      </c>
      <c r="M62" s="37">
        <f>N62+O62</f>
        <v>400413611</v>
      </c>
      <c r="N62" s="30">
        <v>397641975</v>
      </c>
      <c r="O62" s="30">
        <v>2771636</v>
      </c>
      <c r="P62" s="37">
        <f>Q62+R62</f>
        <v>74329573</v>
      </c>
      <c r="Q62" s="30">
        <f>T62+AC62</f>
        <v>70172119</v>
      </c>
      <c r="R62" s="30">
        <f>U62+AD62</f>
        <v>4157454</v>
      </c>
      <c r="S62" s="37">
        <f>T62+U62</f>
        <v>74329573</v>
      </c>
      <c r="T62" s="30">
        <f>W62+Z62</f>
        <v>70172119</v>
      </c>
      <c r="U62" s="30">
        <f t="shared" ref="U62" si="1272">X62+AA62</f>
        <v>4157454</v>
      </c>
      <c r="V62" s="37">
        <f>W62+X62</f>
        <v>43015817</v>
      </c>
      <c r="W62" s="30">
        <v>39262727</v>
      </c>
      <c r="X62" s="30">
        <v>3753090</v>
      </c>
      <c r="Y62" s="37">
        <f>Z62+AA62</f>
        <v>31313756</v>
      </c>
      <c r="Z62" s="30">
        <v>30909392</v>
      </c>
      <c r="AA62" s="30">
        <v>404364</v>
      </c>
      <c r="AB62" s="37">
        <f>AC62+AD62</f>
        <v>0</v>
      </c>
      <c r="AC62" s="30">
        <v>0</v>
      </c>
      <c r="AD62" s="30">
        <v>0</v>
      </c>
      <c r="AE62" s="30">
        <f>N62+Q62</f>
        <v>467814094</v>
      </c>
      <c r="AF62" s="30">
        <f>O62+R62</f>
        <v>6929090</v>
      </c>
      <c r="AG62" s="30">
        <v>0</v>
      </c>
      <c r="AH62" s="37">
        <f>AI62+AJ62</f>
        <v>0</v>
      </c>
      <c r="AI62" s="30">
        <v>0</v>
      </c>
      <c r="AJ62" s="30">
        <v>0</v>
      </c>
      <c r="AK62" s="37">
        <f>AL62+AM62</f>
        <v>0</v>
      </c>
      <c r="AL62" s="30">
        <f>AO62+AX62</f>
        <v>0</v>
      </c>
      <c r="AM62" s="30">
        <f>AP62+AY62</f>
        <v>0</v>
      </c>
      <c r="AN62" s="37">
        <f>AO62+AP62</f>
        <v>0</v>
      </c>
      <c r="AO62" s="30">
        <f>AR62+AU62</f>
        <v>0</v>
      </c>
      <c r="AP62" s="30">
        <f>AS62+AV62</f>
        <v>0</v>
      </c>
      <c r="AQ62" s="37">
        <f>AR62+AS62</f>
        <v>0</v>
      </c>
      <c r="AR62" s="30">
        <v>0</v>
      </c>
      <c r="AS62" s="30">
        <v>0</v>
      </c>
      <c r="AT62" s="37">
        <f t="shared" ref="AT62" si="1273">AU62+AV62</f>
        <v>0</v>
      </c>
      <c r="AU62" s="30">
        <v>0</v>
      </c>
      <c r="AV62" s="30">
        <v>0</v>
      </c>
      <c r="AW62" s="37">
        <f>AX62+AY62</f>
        <v>0</v>
      </c>
      <c r="AX62" s="30">
        <v>0</v>
      </c>
      <c r="AY62" s="30">
        <v>0</v>
      </c>
      <c r="AZ62" s="30">
        <f t="shared" ref="AZ62" si="1274">AI62+AL62</f>
        <v>0</v>
      </c>
      <c r="BA62" s="30">
        <f t="shared" ref="BA62" si="1275">AJ62+AM62</f>
        <v>0</v>
      </c>
      <c r="BB62" s="30">
        <v>0</v>
      </c>
      <c r="BC62" s="37">
        <f>BD62+BE62</f>
        <v>0</v>
      </c>
      <c r="BD62" s="30">
        <v>0</v>
      </c>
      <c r="BE62" s="30">
        <v>0</v>
      </c>
      <c r="BF62" s="37">
        <f>BG62+BH62</f>
        <v>0</v>
      </c>
      <c r="BG62" s="30">
        <f>BJ62+BS62</f>
        <v>0</v>
      </c>
      <c r="BH62" s="30">
        <f>BK62+BT62</f>
        <v>0</v>
      </c>
      <c r="BI62" s="37">
        <f>BJ62+BK62</f>
        <v>0</v>
      </c>
      <c r="BJ62" s="30">
        <f>BM62+BP62</f>
        <v>0</v>
      </c>
      <c r="BK62" s="30">
        <f>BN62+BQ62</f>
        <v>0</v>
      </c>
      <c r="BL62" s="37">
        <f>BM62+BN62</f>
        <v>0</v>
      </c>
      <c r="BM62" s="30">
        <v>0</v>
      </c>
      <c r="BN62" s="30">
        <v>0</v>
      </c>
      <c r="BO62" s="37">
        <f>BP62+BQ62</f>
        <v>0</v>
      </c>
      <c r="BP62" s="30">
        <v>0</v>
      </c>
      <c r="BQ62" s="30">
        <v>0</v>
      </c>
      <c r="BR62" s="37">
        <f>BS62+BT62</f>
        <v>0</v>
      </c>
      <c r="BS62" s="30">
        <v>0</v>
      </c>
      <c r="BT62" s="30">
        <v>0</v>
      </c>
      <c r="BU62" s="30">
        <f>BD62+BG62</f>
        <v>0</v>
      </c>
      <c r="BV62" s="30">
        <f>BE62+BH62</f>
        <v>0</v>
      </c>
      <c r="BW62" s="30">
        <v>0</v>
      </c>
      <c r="BX62" s="37">
        <f>BY62+BZ62</f>
        <v>0</v>
      </c>
      <c r="BY62" s="30">
        <v>0</v>
      </c>
      <c r="BZ62" s="30">
        <v>0</v>
      </c>
      <c r="CA62" s="37">
        <f>CB62+CC62</f>
        <v>0</v>
      </c>
      <c r="CB62" s="30">
        <f>CE62+CN62</f>
        <v>0</v>
      </c>
      <c r="CC62" s="30">
        <f>CF62+CO62</f>
        <v>0</v>
      </c>
      <c r="CD62" s="37">
        <f>CE62+CF62</f>
        <v>0</v>
      </c>
      <c r="CE62" s="30">
        <f>CH62+CK62</f>
        <v>0</v>
      </c>
      <c r="CF62" s="30">
        <f>CI62+CL62</f>
        <v>0</v>
      </c>
      <c r="CG62" s="37">
        <f>CH62+CI62</f>
        <v>0</v>
      </c>
      <c r="CH62" s="30">
        <v>0</v>
      </c>
      <c r="CI62" s="30">
        <v>0</v>
      </c>
      <c r="CJ62" s="37">
        <f>CK62+CL62</f>
        <v>0</v>
      </c>
      <c r="CK62" s="30">
        <v>0</v>
      </c>
      <c r="CL62" s="30">
        <v>0</v>
      </c>
      <c r="CM62" s="37">
        <f>CN62+CO62</f>
        <v>0</v>
      </c>
      <c r="CN62" s="30">
        <v>0</v>
      </c>
      <c r="CO62" s="30">
        <v>0</v>
      </c>
      <c r="CP62" s="30">
        <f>BY62+CB62</f>
        <v>0</v>
      </c>
      <c r="CQ62" s="30">
        <f>BZ62+CC62</f>
        <v>0</v>
      </c>
      <c r="CR62" s="30">
        <v>0</v>
      </c>
      <c r="CT62" s="16">
        <f t="shared" si="37"/>
        <v>0.84999998952575384</v>
      </c>
      <c r="CU62" s="16">
        <f t="shared" si="38"/>
        <v>0.15000001047424621</v>
      </c>
      <c r="CV62" s="16">
        <f t="shared" si="39"/>
        <v>8.3928054976471059E-2</v>
      </c>
      <c r="CW62" s="16">
        <f t="shared" si="40"/>
        <v>6.6071955497775142E-2</v>
      </c>
      <c r="CX62" s="16">
        <f t="shared" si="678"/>
        <v>0</v>
      </c>
      <c r="CY62" s="17">
        <f t="shared" si="679"/>
        <v>1</v>
      </c>
      <c r="CZ62" s="17">
        <f t="shared" si="680"/>
        <v>0.4</v>
      </c>
      <c r="DA62" s="17">
        <f t="shared" si="681"/>
        <v>0.6</v>
      </c>
      <c r="DB62" s="17">
        <f t="shared" si="682"/>
        <v>0.54164255335116152</v>
      </c>
      <c r="DC62" s="17">
        <f t="shared" si="683"/>
        <v>5.8357446648838449E-2</v>
      </c>
      <c r="DD62" s="17">
        <f t="shared" si="684"/>
        <v>0</v>
      </c>
      <c r="DE62" s="17">
        <f t="shared" si="41"/>
        <v>1</v>
      </c>
      <c r="DF62" s="16">
        <f t="shared" si="685"/>
        <v>0</v>
      </c>
      <c r="DG62" s="16">
        <f t="shared" si="686"/>
        <v>0</v>
      </c>
      <c r="DH62" s="16">
        <f t="shared" si="687"/>
        <v>0</v>
      </c>
      <c r="DI62" s="16">
        <f t="shared" si="688"/>
        <v>0</v>
      </c>
      <c r="DJ62" s="16">
        <f t="shared" si="689"/>
        <v>0</v>
      </c>
      <c r="DK62" s="17">
        <f t="shared" si="690"/>
        <v>0</v>
      </c>
      <c r="DL62" s="17">
        <f t="shared" si="691"/>
        <v>0</v>
      </c>
      <c r="DM62" s="17">
        <f t="shared" si="692"/>
        <v>0</v>
      </c>
      <c r="DN62" s="17">
        <f t="shared" si="693"/>
        <v>0</v>
      </c>
      <c r="DO62" s="17">
        <f t="shared" si="694"/>
        <v>0</v>
      </c>
      <c r="DP62" s="17">
        <f t="shared" si="695"/>
        <v>0</v>
      </c>
      <c r="DQ62" s="17">
        <f t="shared" si="42"/>
        <v>0</v>
      </c>
      <c r="DR62" s="16">
        <f t="shared" si="696"/>
        <v>0</v>
      </c>
      <c r="DS62" s="16">
        <f t="shared" si="697"/>
        <v>0</v>
      </c>
      <c r="DT62" s="16">
        <f t="shared" si="698"/>
        <v>0</v>
      </c>
      <c r="DU62" s="16">
        <f t="shared" si="699"/>
        <v>0</v>
      </c>
      <c r="DV62" s="16">
        <f t="shared" si="700"/>
        <v>0</v>
      </c>
      <c r="DW62" s="17">
        <f t="shared" si="701"/>
        <v>0</v>
      </c>
      <c r="DX62" s="17">
        <v>0</v>
      </c>
      <c r="DY62" s="17">
        <v>0</v>
      </c>
      <c r="DZ62" s="17">
        <v>0</v>
      </c>
      <c r="EA62" s="17">
        <v>0</v>
      </c>
      <c r="EB62" s="17">
        <v>0</v>
      </c>
      <c r="EC62" s="17">
        <f t="shared" si="43"/>
        <v>0</v>
      </c>
      <c r="ED62" s="16">
        <f t="shared" si="702"/>
        <v>0</v>
      </c>
      <c r="EE62" s="16">
        <f t="shared" si="703"/>
        <v>0</v>
      </c>
      <c r="EF62" s="16">
        <f t="shared" si="704"/>
        <v>0</v>
      </c>
      <c r="EG62" s="16">
        <f t="shared" si="705"/>
        <v>0</v>
      </c>
      <c r="EH62" s="16">
        <f t="shared" si="706"/>
        <v>0</v>
      </c>
      <c r="EI62" s="17">
        <f t="shared" si="707"/>
        <v>0</v>
      </c>
      <c r="EJ62" s="17">
        <v>0</v>
      </c>
      <c r="EK62" s="17">
        <v>0</v>
      </c>
      <c r="EL62" s="17">
        <v>0</v>
      </c>
      <c r="EM62" s="17">
        <v>0</v>
      </c>
      <c r="EN62" s="17">
        <v>0</v>
      </c>
      <c r="EO62" s="17">
        <f t="shared" si="44"/>
        <v>0</v>
      </c>
    </row>
    <row r="63" spans="1:145" x14ac:dyDescent="0.35">
      <c r="A63" s="21" t="s">
        <v>65</v>
      </c>
      <c r="B63" s="22" t="s">
        <v>164</v>
      </c>
      <c r="C63" s="22"/>
      <c r="D63" s="23">
        <f>D64</f>
        <v>629511775</v>
      </c>
      <c r="E63" s="23">
        <f t="shared" ref="E63:J63" si="1276">E64</f>
        <v>629511775</v>
      </c>
      <c r="F63" s="23">
        <f t="shared" si="1276"/>
        <v>440658241.99999994</v>
      </c>
      <c r="G63" s="23">
        <f t="shared" si="1276"/>
        <v>188853533</v>
      </c>
      <c r="H63" s="23">
        <f t="shared" si="1276"/>
        <v>62951178</v>
      </c>
      <c r="I63" s="23">
        <f t="shared" si="1276"/>
        <v>51853179</v>
      </c>
      <c r="J63" s="23">
        <f t="shared" si="1276"/>
        <v>11097999</v>
      </c>
      <c r="K63" s="23">
        <f t="shared" ref="K63" si="1277">K64</f>
        <v>125902355</v>
      </c>
      <c r="L63" s="23">
        <f t="shared" ref="L63" si="1278">L64</f>
        <v>0</v>
      </c>
      <c r="M63" s="23">
        <f t="shared" ref="M63" si="1279">M64</f>
        <v>0</v>
      </c>
      <c r="N63" s="23">
        <f t="shared" ref="N63" si="1280">N64</f>
        <v>0</v>
      </c>
      <c r="O63" s="23">
        <f t="shared" ref="O63" si="1281">O64</f>
        <v>0</v>
      </c>
      <c r="P63" s="23">
        <f t="shared" ref="P63" si="1282">P64</f>
        <v>0</v>
      </c>
      <c r="Q63" s="23">
        <f t="shared" ref="Q63" si="1283">Q64</f>
        <v>0</v>
      </c>
      <c r="R63" s="23">
        <f t="shared" ref="R63" si="1284">R64</f>
        <v>0</v>
      </c>
      <c r="S63" s="23">
        <f t="shared" ref="S63" si="1285">S64</f>
        <v>0</v>
      </c>
      <c r="T63" s="23">
        <f t="shared" ref="T63" si="1286">T64</f>
        <v>0</v>
      </c>
      <c r="U63" s="23">
        <f t="shared" ref="U63" si="1287">U64</f>
        <v>0</v>
      </c>
      <c r="V63" s="23">
        <f t="shared" ref="V63" si="1288">V64</f>
        <v>0</v>
      </c>
      <c r="W63" s="23">
        <f t="shared" ref="W63" si="1289">W64</f>
        <v>0</v>
      </c>
      <c r="X63" s="23">
        <f t="shared" ref="X63" si="1290">X64</f>
        <v>0</v>
      </c>
      <c r="Y63" s="23">
        <f t="shared" ref="Y63" si="1291">Y64</f>
        <v>0</v>
      </c>
      <c r="Z63" s="23">
        <f t="shared" ref="Z63" si="1292">Z64</f>
        <v>0</v>
      </c>
      <c r="AA63" s="23">
        <f t="shared" ref="AA63" si="1293">AA64</f>
        <v>0</v>
      </c>
      <c r="AB63" s="23">
        <f t="shared" ref="AB63" si="1294">AB64</f>
        <v>0</v>
      </c>
      <c r="AC63" s="23">
        <f t="shared" ref="AC63" si="1295">AC64</f>
        <v>0</v>
      </c>
      <c r="AD63" s="23">
        <f t="shared" ref="AD63" si="1296">AD64</f>
        <v>0</v>
      </c>
      <c r="AE63" s="23">
        <f t="shared" ref="AE63" si="1297">AE64</f>
        <v>0</v>
      </c>
      <c r="AF63" s="23">
        <f t="shared" ref="AF63" si="1298">AF64</f>
        <v>0</v>
      </c>
      <c r="AG63" s="23">
        <f t="shared" ref="AG63" si="1299">AG64</f>
        <v>0</v>
      </c>
      <c r="AH63" s="23">
        <f t="shared" ref="AH63" si="1300">AH64</f>
        <v>0</v>
      </c>
      <c r="AI63" s="23">
        <f t="shared" ref="AI63" si="1301">AI64</f>
        <v>0</v>
      </c>
      <c r="AJ63" s="23">
        <f t="shared" ref="AJ63" si="1302">AJ64</f>
        <v>0</v>
      </c>
      <c r="AK63" s="23">
        <f t="shared" ref="AK63" si="1303">AK64</f>
        <v>0</v>
      </c>
      <c r="AL63" s="23">
        <f t="shared" ref="AL63" si="1304">AL64</f>
        <v>0</v>
      </c>
      <c r="AM63" s="23">
        <f t="shared" ref="AM63" si="1305">AM64</f>
        <v>0</v>
      </c>
      <c r="AN63" s="23">
        <f t="shared" ref="AN63" si="1306">AN64</f>
        <v>0</v>
      </c>
      <c r="AO63" s="23">
        <f t="shared" ref="AO63" si="1307">AO64</f>
        <v>0</v>
      </c>
      <c r="AP63" s="23">
        <f t="shared" ref="AP63" si="1308">AP64</f>
        <v>0</v>
      </c>
      <c r="AQ63" s="23">
        <f t="shared" ref="AQ63" si="1309">AQ64</f>
        <v>0</v>
      </c>
      <c r="AR63" s="23">
        <f t="shared" ref="AR63" si="1310">AR64</f>
        <v>0</v>
      </c>
      <c r="AS63" s="23">
        <f t="shared" ref="AS63" si="1311">AS64</f>
        <v>0</v>
      </c>
      <c r="AT63" s="23">
        <f t="shared" ref="AT63" si="1312">AT64</f>
        <v>0</v>
      </c>
      <c r="AU63" s="23">
        <f t="shared" ref="AU63" si="1313">AU64</f>
        <v>0</v>
      </c>
      <c r="AV63" s="23">
        <f t="shared" ref="AV63" si="1314">AV64</f>
        <v>0</v>
      </c>
      <c r="AW63" s="23">
        <f t="shared" ref="AW63" si="1315">AW64</f>
        <v>0</v>
      </c>
      <c r="AX63" s="23">
        <f t="shared" ref="AX63" si="1316">AX64</f>
        <v>0</v>
      </c>
      <c r="AY63" s="23">
        <f t="shared" ref="AY63" si="1317">AY64</f>
        <v>0</v>
      </c>
      <c r="AZ63" s="23">
        <f t="shared" ref="AZ63" si="1318">AZ64</f>
        <v>0</v>
      </c>
      <c r="BA63" s="23">
        <f t="shared" ref="BA63" si="1319">BA64</f>
        <v>0</v>
      </c>
      <c r="BB63" s="23">
        <f t="shared" ref="BB63" si="1320">BB64</f>
        <v>0</v>
      </c>
      <c r="BC63" s="23">
        <f t="shared" ref="BC63" si="1321">BC64</f>
        <v>440658241.99999994</v>
      </c>
      <c r="BD63" s="23">
        <f t="shared" ref="BD63" si="1322">BD64</f>
        <v>440658241.99999994</v>
      </c>
      <c r="BE63" s="23">
        <f t="shared" ref="BE63" si="1323">BE64</f>
        <v>0</v>
      </c>
      <c r="BF63" s="23">
        <f t="shared" ref="BF63" si="1324">BF64</f>
        <v>188853533</v>
      </c>
      <c r="BG63" s="23">
        <f t="shared" ref="BG63" si="1325">BG64</f>
        <v>188853533</v>
      </c>
      <c r="BH63" s="23">
        <f t="shared" ref="BH63" si="1326">BH64</f>
        <v>0</v>
      </c>
      <c r="BI63" s="23">
        <f t="shared" ref="BI63" si="1327">BI64</f>
        <v>62951178</v>
      </c>
      <c r="BJ63" s="23">
        <f t="shared" ref="BJ63" si="1328">BJ64</f>
        <v>62951178</v>
      </c>
      <c r="BK63" s="23">
        <f t="shared" ref="BK63" si="1329">BK64</f>
        <v>0</v>
      </c>
      <c r="BL63" s="23">
        <f t="shared" ref="BL63" si="1330">BL64</f>
        <v>51853179</v>
      </c>
      <c r="BM63" s="23">
        <f t="shared" ref="BM63" si="1331">BM64</f>
        <v>51853179</v>
      </c>
      <c r="BN63" s="23">
        <f t="shared" ref="BN63" si="1332">BN64</f>
        <v>0</v>
      </c>
      <c r="BO63" s="23">
        <f t="shared" ref="BO63" si="1333">BO64</f>
        <v>11097999</v>
      </c>
      <c r="BP63" s="23">
        <f t="shared" ref="BP63" si="1334">BP64</f>
        <v>11097999</v>
      </c>
      <c r="BQ63" s="23">
        <f t="shared" ref="BQ63" si="1335">BQ64</f>
        <v>0</v>
      </c>
      <c r="BR63" s="23">
        <f t="shared" ref="BR63" si="1336">BR64</f>
        <v>125902355</v>
      </c>
      <c r="BS63" s="23">
        <f t="shared" ref="BS63" si="1337">BS64</f>
        <v>125902355</v>
      </c>
      <c r="BT63" s="23">
        <f t="shared" ref="BT63" si="1338">BT64</f>
        <v>0</v>
      </c>
      <c r="BU63" s="23">
        <f t="shared" ref="BU63" si="1339">BU64</f>
        <v>629511775</v>
      </c>
      <c r="BV63" s="23">
        <f t="shared" ref="BV63" si="1340">BV64</f>
        <v>0</v>
      </c>
      <c r="BW63" s="23">
        <f t="shared" ref="BW63" si="1341">BW64</f>
        <v>0</v>
      </c>
      <c r="BX63" s="23">
        <f t="shared" ref="BX63" si="1342">BX64</f>
        <v>0</v>
      </c>
      <c r="BY63" s="23">
        <f t="shared" ref="BY63" si="1343">BY64</f>
        <v>0</v>
      </c>
      <c r="BZ63" s="23">
        <f t="shared" ref="BZ63" si="1344">BZ64</f>
        <v>0</v>
      </c>
      <c r="CA63" s="23">
        <f t="shared" ref="CA63" si="1345">CA64</f>
        <v>0</v>
      </c>
      <c r="CB63" s="23">
        <f t="shared" ref="CB63" si="1346">CB64</f>
        <v>0</v>
      </c>
      <c r="CC63" s="23">
        <f t="shared" ref="CC63" si="1347">CC64</f>
        <v>0</v>
      </c>
      <c r="CD63" s="23">
        <f t="shared" ref="CD63" si="1348">CD64</f>
        <v>0</v>
      </c>
      <c r="CE63" s="23">
        <f t="shared" ref="CE63" si="1349">CE64</f>
        <v>0</v>
      </c>
      <c r="CF63" s="23">
        <f t="shared" ref="CF63" si="1350">CF64</f>
        <v>0</v>
      </c>
      <c r="CG63" s="23">
        <f t="shared" ref="CG63" si="1351">CG64</f>
        <v>0</v>
      </c>
      <c r="CH63" s="23">
        <f t="shared" ref="CH63" si="1352">CH64</f>
        <v>0</v>
      </c>
      <c r="CI63" s="23">
        <f t="shared" ref="CI63" si="1353">CI64</f>
        <v>0</v>
      </c>
      <c r="CJ63" s="23">
        <f t="shared" ref="CJ63" si="1354">CJ64</f>
        <v>0</v>
      </c>
      <c r="CK63" s="23">
        <f t="shared" ref="CK63" si="1355">CK64</f>
        <v>0</v>
      </c>
      <c r="CL63" s="23">
        <f t="shared" ref="CL63" si="1356">CL64</f>
        <v>0</v>
      </c>
      <c r="CM63" s="23">
        <f t="shared" ref="CM63" si="1357">CM64</f>
        <v>0</v>
      </c>
      <c r="CN63" s="23">
        <f t="shared" ref="CN63" si="1358">CN64</f>
        <v>0</v>
      </c>
      <c r="CO63" s="23">
        <f t="shared" ref="CO63" si="1359">CO64</f>
        <v>0</v>
      </c>
      <c r="CP63" s="23">
        <f t="shared" ref="CP63" si="1360">CP64</f>
        <v>0</v>
      </c>
      <c r="CQ63" s="23">
        <f t="shared" ref="CQ63" si="1361">CQ64</f>
        <v>0</v>
      </c>
      <c r="CR63" s="23">
        <f t="shared" ref="CR63" si="1362">CR64</f>
        <v>0</v>
      </c>
      <c r="CT63" s="9">
        <f t="shared" si="37"/>
        <v>0</v>
      </c>
      <c r="CU63" s="9">
        <f t="shared" si="38"/>
        <v>0</v>
      </c>
      <c r="CV63" s="9">
        <f t="shared" si="39"/>
        <v>0</v>
      </c>
      <c r="CW63" s="9">
        <f t="shared" si="40"/>
        <v>0</v>
      </c>
      <c r="CX63" s="9">
        <f t="shared" si="678"/>
        <v>0</v>
      </c>
      <c r="CY63" s="9">
        <f t="shared" si="679"/>
        <v>0</v>
      </c>
      <c r="CZ63" s="9">
        <f t="shared" si="680"/>
        <v>0</v>
      </c>
      <c r="DA63" s="9">
        <f t="shared" si="681"/>
        <v>0</v>
      </c>
      <c r="DB63" s="9">
        <f t="shared" si="682"/>
        <v>0</v>
      </c>
      <c r="DC63" s="9">
        <f t="shared" si="683"/>
        <v>0</v>
      </c>
      <c r="DD63" s="9">
        <f t="shared" si="684"/>
        <v>0</v>
      </c>
      <c r="DE63" s="9">
        <f t="shared" si="41"/>
        <v>0</v>
      </c>
      <c r="DF63" s="9">
        <f t="shared" si="685"/>
        <v>0</v>
      </c>
      <c r="DG63" s="9">
        <f t="shared" si="686"/>
        <v>0</v>
      </c>
      <c r="DH63" s="9">
        <f t="shared" si="687"/>
        <v>0</v>
      </c>
      <c r="DI63" s="9">
        <f t="shared" si="688"/>
        <v>0</v>
      </c>
      <c r="DJ63" s="9">
        <f t="shared" si="689"/>
        <v>0</v>
      </c>
      <c r="DK63" s="9">
        <f t="shared" si="690"/>
        <v>0</v>
      </c>
      <c r="DL63" s="9">
        <f t="shared" si="691"/>
        <v>0</v>
      </c>
      <c r="DM63" s="9">
        <f t="shared" si="692"/>
        <v>0</v>
      </c>
      <c r="DN63" s="9">
        <f t="shared" si="693"/>
        <v>0</v>
      </c>
      <c r="DO63" s="9">
        <f t="shared" si="694"/>
        <v>0</v>
      </c>
      <c r="DP63" s="9">
        <f t="shared" si="695"/>
        <v>0</v>
      </c>
      <c r="DQ63" s="9">
        <f t="shared" si="42"/>
        <v>0</v>
      </c>
      <c r="DR63" s="9">
        <f t="shared" si="696"/>
        <v>0.69999999920573364</v>
      </c>
      <c r="DS63" s="9">
        <f t="shared" si="697"/>
        <v>0.30000000079426631</v>
      </c>
      <c r="DT63" s="9">
        <f t="shared" si="698"/>
        <v>8.237046717672597E-2</v>
      </c>
      <c r="DU63" s="9">
        <f t="shared" si="699"/>
        <v>1.7629533617540355E-2</v>
      </c>
      <c r="DV63" s="9">
        <f t="shared" si="700"/>
        <v>0.2</v>
      </c>
      <c r="DW63" s="9">
        <f t="shared" si="701"/>
        <v>1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f t="shared" si="43"/>
        <v>0</v>
      </c>
      <c r="ED63" s="9">
        <f t="shared" si="702"/>
        <v>0</v>
      </c>
      <c r="EE63" s="9">
        <f t="shared" si="703"/>
        <v>0</v>
      </c>
      <c r="EF63" s="9">
        <f t="shared" si="704"/>
        <v>0</v>
      </c>
      <c r="EG63" s="9">
        <f t="shared" si="705"/>
        <v>0</v>
      </c>
      <c r="EH63" s="9">
        <f t="shared" si="706"/>
        <v>0</v>
      </c>
      <c r="EI63" s="9">
        <f t="shared" si="707"/>
        <v>0</v>
      </c>
      <c r="EJ63" s="9">
        <v>0</v>
      </c>
      <c r="EK63" s="9">
        <v>0</v>
      </c>
      <c r="EL63" s="9">
        <v>0</v>
      </c>
      <c r="EM63" s="9">
        <v>0</v>
      </c>
      <c r="EN63" s="9">
        <v>0</v>
      </c>
      <c r="EO63" s="9">
        <f t="shared" si="44"/>
        <v>0</v>
      </c>
    </row>
    <row r="64" spans="1:145" x14ac:dyDescent="0.35">
      <c r="A64" s="24" t="s">
        <v>183</v>
      </c>
      <c r="B64" s="25" t="s">
        <v>165</v>
      </c>
      <c r="C64" s="25"/>
      <c r="D64" s="26">
        <f>D65+D66+D67+D68+D69</f>
        <v>629511775</v>
      </c>
      <c r="E64" s="26">
        <f t="shared" ref="E64:J64" si="1363">E65+E66+E67+E68+E69</f>
        <v>629511775</v>
      </c>
      <c r="F64" s="26">
        <f t="shared" si="1363"/>
        <v>440658241.99999994</v>
      </c>
      <c r="G64" s="26">
        <f t="shared" si="1363"/>
        <v>188853533</v>
      </c>
      <c r="H64" s="26">
        <f t="shared" si="1363"/>
        <v>62951178</v>
      </c>
      <c r="I64" s="26">
        <f t="shared" si="1363"/>
        <v>51853179</v>
      </c>
      <c r="J64" s="26">
        <f t="shared" si="1363"/>
        <v>11097999</v>
      </c>
      <c r="K64" s="26">
        <f t="shared" ref="K64" si="1364">K65+K66+K67+K68+K69</f>
        <v>125902355</v>
      </c>
      <c r="L64" s="26">
        <f t="shared" ref="L64" si="1365">L65+L66+L67+L68+L69</f>
        <v>0</v>
      </c>
      <c r="M64" s="26">
        <f t="shared" ref="M64" si="1366">M65+M66+M67+M68+M69</f>
        <v>0</v>
      </c>
      <c r="N64" s="26">
        <f t="shared" ref="N64" si="1367">N65+N66+N67+N68+N69</f>
        <v>0</v>
      </c>
      <c r="O64" s="26">
        <f t="shared" ref="O64" si="1368">O65+O66+O67+O68+O69</f>
        <v>0</v>
      </c>
      <c r="P64" s="26">
        <f t="shared" ref="P64" si="1369">P65+P66+P67+P68+P69</f>
        <v>0</v>
      </c>
      <c r="Q64" s="26">
        <f t="shared" ref="Q64" si="1370">Q65+Q66+Q67+Q68+Q69</f>
        <v>0</v>
      </c>
      <c r="R64" s="26">
        <f t="shared" ref="R64" si="1371">R65+R66+R67+R68+R69</f>
        <v>0</v>
      </c>
      <c r="S64" s="26">
        <f t="shared" ref="S64" si="1372">S65+S66+S67+S68+S69</f>
        <v>0</v>
      </c>
      <c r="T64" s="26">
        <f t="shared" ref="T64" si="1373">T65+T66+T67+T68+T69</f>
        <v>0</v>
      </c>
      <c r="U64" s="26">
        <f t="shared" ref="U64" si="1374">U65+U66+U67+U68+U69</f>
        <v>0</v>
      </c>
      <c r="V64" s="26">
        <f t="shared" ref="V64" si="1375">V65+V66+V67+V68+V69</f>
        <v>0</v>
      </c>
      <c r="W64" s="26">
        <f t="shared" ref="W64" si="1376">W65+W66+W67+W68+W69</f>
        <v>0</v>
      </c>
      <c r="X64" s="26">
        <f t="shared" ref="X64" si="1377">X65+X66+X67+X68+X69</f>
        <v>0</v>
      </c>
      <c r="Y64" s="26">
        <f t="shared" ref="Y64" si="1378">Y65+Y66+Y67+Y68+Y69</f>
        <v>0</v>
      </c>
      <c r="Z64" s="26">
        <f t="shared" ref="Z64" si="1379">Z65+Z66+Z67+Z68+Z69</f>
        <v>0</v>
      </c>
      <c r="AA64" s="26">
        <f t="shared" ref="AA64" si="1380">AA65+AA66+AA67+AA68+AA69</f>
        <v>0</v>
      </c>
      <c r="AB64" s="26">
        <f t="shared" ref="AB64" si="1381">AB65+AB66+AB67+AB68+AB69</f>
        <v>0</v>
      </c>
      <c r="AC64" s="26">
        <f t="shared" ref="AC64" si="1382">AC65+AC66+AC67+AC68+AC69</f>
        <v>0</v>
      </c>
      <c r="AD64" s="26">
        <f t="shared" ref="AD64" si="1383">AD65+AD66+AD67+AD68+AD69</f>
        <v>0</v>
      </c>
      <c r="AE64" s="26">
        <f t="shared" ref="AE64" si="1384">AE65+AE66+AE67+AE68+AE69</f>
        <v>0</v>
      </c>
      <c r="AF64" s="26">
        <f t="shared" ref="AF64" si="1385">AF65+AF66+AF67+AF68+AF69</f>
        <v>0</v>
      </c>
      <c r="AG64" s="26">
        <f t="shared" ref="AG64" si="1386">AG65+AG66+AG67+AG68+AG69</f>
        <v>0</v>
      </c>
      <c r="AH64" s="26">
        <f t="shared" ref="AH64" si="1387">AH65+AH66+AH67+AH68+AH69</f>
        <v>0</v>
      </c>
      <c r="AI64" s="26">
        <f t="shared" ref="AI64" si="1388">AI65+AI66+AI67+AI68+AI69</f>
        <v>0</v>
      </c>
      <c r="AJ64" s="26">
        <f t="shared" ref="AJ64" si="1389">AJ65+AJ66+AJ67+AJ68+AJ69</f>
        <v>0</v>
      </c>
      <c r="AK64" s="26">
        <f t="shared" ref="AK64" si="1390">AK65+AK66+AK67+AK68+AK69</f>
        <v>0</v>
      </c>
      <c r="AL64" s="26">
        <f t="shared" ref="AL64" si="1391">AL65+AL66+AL67+AL68+AL69</f>
        <v>0</v>
      </c>
      <c r="AM64" s="26">
        <f t="shared" ref="AM64" si="1392">AM65+AM66+AM67+AM68+AM69</f>
        <v>0</v>
      </c>
      <c r="AN64" s="26">
        <f t="shared" ref="AN64" si="1393">AN65+AN66+AN67+AN68+AN69</f>
        <v>0</v>
      </c>
      <c r="AO64" s="26">
        <f t="shared" ref="AO64" si="1394">AO65+AO66+AO67+AO68+AO69</f>
        <v>0</v>
      </c>
      <c r="AP64" s="26">
        <f t="shared" ref="AP64" si="1395">AP65+AP66+AP67+AP68+AP69</f>
        <v>0</v>
      </c>
      <c r="AQ64" s="26">
        <f t="shared" ref="AQ64" si="1396">AQ65+AQ66+AQ67+AQ68+AQ69</f>
        <v>0</v>
      </c>
      <c r="AR64" s="26">
        <f t="shared" ref="AR64" si="1397">AR65+AR66+AR67+AR68+AR69</f>
        <v>0</v>
      </c>
      <c r="AS64" s="26">
        <f t="shared" ref="AS64" si="1398">AS65+AS66+AS67+AS68+AS69</f>
        <v>0</v>
      </c>
      <c r="AT64" s="26">
        <f t="shared" ref="AT64" si="1399">AT65+AT66+AT67+AT68+AT69</f>
        <v>0</v>
      </c>
      <c r="AU64" s="26">
        <f t="shared" ref="AU64" si="1400">AU65+AU66+AU67+AU68+AU69</f>
        <v>0</v>
      </c>
      <c r="AV64" s="26">
        <f t="shared" ref="AV64" si="1401">AV65+AV66+AV67+AV68+AV69</f>
        <v>0</v>
      </c>
      <c r="AW64" s="26">
        <f t="shared" ref="AW64" si="1402">AW65+AW66+AW67+AW68+AW69</f>
        <v>0</v>
      </c>
      <c r="AX64" s="26">
        <f t="shared" ref="AX64" si="1403">AX65+AX66+AX67+AX68+AX69</f>
        <v>0</v>
      </c>
      <c r="AY64" s="26">
        <f t="shared" ref="AY64" si="1404">AY65+AY66+AY67+AY68+AY69</f>
        <v>0</v>
      </c>
      <c r="AZ64" s="26">
        <f t="shared" ref="AZ64" si="1405">AZ65+AZ66+AZ67+AZ68+AZ69</f>
        <v>0</v>
      </c>
      <c r="BA64" s="26">
        <f t="shared" ref="BA64" si="1406">BA65+BA66+BA67+BA68+BA69</f>
        <v>0</v>
      </c>
      <c r="BB64" s="26">
        <f t="shared" ref="BB64" si="1407">BB65+BB66+BB67+BB68+BB69</f>
        <v>0</v>
      </c>
      <c r="BC64" s="26">
        <f t="shared" ref="BC64" si="1408">BC65+BC66+BC67+BC68+BC69</f>
        <v>440658241.99999994</v>
      </c>
      <c r="BD64" s="26">
        <f t="shared" ref="BD64" si="1409">BD65+BD66+BD67+BD68+BD69</f>
        <v>440658241.99999994</v>
      </c>
      <c r="BE64" s="26">
        <f t="shared" ref="BE64" si="1410">BE65+BE66+BE67+BE68+BE69</f>
        <v>0</v>
      </c>
      <c r="BF64" s="26">
        <f t="shared" ref="BF64" si="1411">BF65+BF66+BF67+BF68+BF69</f>
        <v>188853533</v>
      </c>
      <c r="BG64" s="26">
        <f t="shared" ref="BG64" si="1412">BG65+BG66+BG67+BG68+BG69</f>
        <v>188853533</v>
      </c>
      <c r="BH64" s="26">
        <f t="shared" ref="BH64" si="1413">BH65+BH66+BH67+BH68+BH69</f>
        <v>0</v>
      </c>
      <c r="BI64" s="26">
        <f t="shared" ref="BI64" si="1414">BI65+BI66+BI67+BI68+BI69</f>
        <v>62951178</v>
      </c>
      <c r="BJ64" s="26">
        <f t="shared" ref="BJ64" si="1415">BJ65+BJ66+BJ67+BJ68+BJ69</f>
        <v>62951178</v>
      </c>
      <c r="BK64" s="26">
        <f t="shared" ref="BK64" si="1416">BK65+BK66+BK67+BK68+BK69</f>
        <v>0</v>
      </c>
      <c r="BL64" s="26">
        <f t="shared" ref="BL64" si="1417">BL65+BL66+BL67+BL68+BL69</f>
        <v>51853179</v>
      </c>
      <c r="BM64" s="26">
        <f t="shared" ref="BM64" si="1418">BM65+BM66+BM67+BM68+BM69</f>
        <v>51853179</v>
      </c>
      <c r="BN64" s="26">
        <f t="shared" ref="BN64" si="1419">BN65+BN66+BN67+BN68+BN69</f>
        <v>0</v>
      </c>
      <c r="BO64" s="26">
        <f t="shared" ref="BO64" si="1420">BO65+BO66+BO67+BO68+BO69</f>
        <v>11097999</v>
      </c>
      <c r="BP64" s="26">
        <f t="shared" ref="BP64" si="1421">BP65+BP66+BP67+BP68+BP69</f>
        <v>11097999</v>
      </c>
      <c r="BQ64" s="26">
        <f t="shared" ref="BQ64" si="1422">BQ65+BQ66+BQ67+BQ68+BQ69</f>
        <v>0</v>
      </c>
      <c r="BR64" s="26">
        <f t="shared" ref="BR64" si="1423">BR65+BR66+BR67+BR68+BR69</f>
        <v>125902355</v>
      </c>
      <c r="BS64" s="26">
        <f t="shared" ref="BS64" si="1424">BS65+BS66+BS67+BS68+BS69</f>
        <v>125902355</v>
      </c>
      <c r="BT64" s="26">
        <f t="shared" ref="BT64" si="1425">BT65+BT66+BT67+BT68+BT69</f>
        <v>0</v>
      </c>
      <c r="BU64" s="26">
        <f t="shared" ref="BU64" si="1426">BU65+BU66+BU67+BU68+BU69</f>
        <v>629511775</v>
      </c>
      <c r="BV64" s="26">
        <f t="shared" ref="BV64" si="1427">BV65+BV66+BV67+BV68+BV69</f>
        <v>0</v>
      </c>
      <c r="BW64" s="26">
        <f t="shared" ref="BW64" si="1428">BW65+BW66+BW67+BW68+BW69</f>
        <v>0</v>
      </c>
      <c r="BX64" s="26">
        <f t="shared" ref="BX64" si="1429">BX65+BX66+BX67+BX68+BX69</f>
        <v>0</v>
      </c>
      <c r="BY64" s="26">
        <f t="shared" ref="BY64" si="1430">BY65+BY66+BY67+BY68+BY69</f>
        <v>0</v>
      </c>
      <c r="BZ64" s="26">
        <f t="shared" ref="BZ64" si="1431">BZ65+BZ66+BZ67+BZ68+BZ69</f>
        <v>0</v>
      </c>
      <c r="CA64" s="26">
        <f t="shared" ref="CA64" si="1432">CA65+CA66+CA67+CA68+CA69</f>
        <v>0</v>
      </c>
      <c r="CB64" s="26">
        <f t="shared" ref="CB64" si="1433">CB65+CB66+CB67+CB68+CB69</f>
        <v>0</v>
      </c>
      <c r="CC64" s="26">
        <f t="shared" ref="CC64" si="1434">CC65+CC66+CC67+CC68+CC69</f>
        <v>0</v>
      </c>
      <c r="CD64" s="26">
        <f t="shared" ref="CD64" si="1435">CD65+CD66+CD67+CD68+CD69</f>
        <v>0</v>
      </c>
      <c r="CE64" s="26">
        <f t="shared" ref="CE64" si="1436">CE65+CE66+CE67+CE68+CE69</f>
        <v>0</v>
      </c>
      <c r="CF64" s="26">
        <f t="shared" ref="CF64" si="1437">CF65+CF66+CF67+CF68+CF69</f>
        <v>0</v>
      </c>
      <c r="CG64" s="26">
        <f t="shared" ref="CG64" si="1438">CG65+CG66+CG67+CG68+CG69</f>
        <v>0</v>
      </c>
      <c r="CH64" s="26">
        <f t="shared" ref="CH64" si="1439">CH65+CH66+CH67+CH68+CH69</f>
        <v>0</v>
      </c>
      <c r="CI64" s="26">
        <f t="shared" ref="CI64" si="1440">CI65+CI66+CI67+CI68+CI69</f>
        <v>0</v>
      </c>
      <c r="CJ64" s="26">
        <f t="shared" ref="CJ64" si="1441">CJ65+CJ66+CJ67+CJ68+CJ69</f>
        <v>0</v>
      </c>
      <c r="CK64" s="26">
        <f t="shared" ref="CK64" si="1442">CK65+CK66+CK67+CK68+CK69</f>
        <v>0</v>
      </c>
      <c r="CL64" s="26">
        <f t="shared" ref="CL64" si="1443">CL65+CL66+CL67+CL68+CL69</f>
        <v>0</v>
      </c>
      <c r="CM64" s="26">
        <f t="shared" ref="CM64" si="1444">CM65+CM66+CM67+CM68+CM69</f>
        <v>0</v>
      </c>
      <c r="CN64" s="26">
        <f t="shared" ref="CN64" si="1445">CN65+CN66+CN67+CN68+CN69</f>
        <v>0</v>
      </c>
      <c r="CO64" s="26">
        <f t="shared" ref="CO64" si="1446">CO65+CO66+CO67+CO68+CO69</f>
        <v>0</v>
      </c>
      <c r="CP64" s="26">
        <f t="shared" ref="CP64" si="1447">CP65+CP66+CP67+CP68+CP69</f>
        <v>0</v>
      </c>
      <c r="CQ64" s="26">
        <f t="shared" ref="CQ64" si="1448">CQ65+CQ66+CQ67+CQ68+CQ69</f>
        <v>0</v>
      </c>
      <c r="CR64" s="26">
        <f t="shared" ref="CR64" si="1449">CR65+CR66+CR67+CR68+CR69</f>
        <v>0</v>
      </c>
      <c r="CT64" s="10">
        <f t="shared" si="37"/>
        <v>0</v>
      </c>
      <c r="CU64" s="10">
        <f t="shared" si="38"/>
        <v>0</v>
      </c>
      <c r="CV64" s="10">
        <f t="shared" si="39"/>
        <v>0</v>
      </c>
      <c r="CW64" s="10">
        <f t="shared" si="40"/>
        <v>0</v>
      </c>
      <c r="CX64" s="10">
        <f t="shared" si="678"/>
        <v>0</v>
      </c>
      <c r="CY64" s="10">
        <f t="shared" si="679"/>
        <v>0</v>
      </c>
      <c r="CZ64" s="10">
        <f t="shared" si="680"/>
        <v>0</v>
      </c>
      <c r="DA64" s="10">
        <f t="shared" si="681"/>
        <v>0</v>
      </c>
      <c r="DB64" s="10">
        <f t="shared" si="682"/>
        <v>0</v>
      </c>
      <c r="DC64" s="10">
        <f t="shared" si="683"/>
        <v>0</v>
      </c>
      <c r="DD64" s="10">
        <f t="shared" si="684"/>
        <v>0</v>
      </c>
      <c r="DE64" s="10">
        <f t="shared" si="41"/>
        <v>0</v>
      </c>
      <c r="DF64" s="10">
        <f t="shared" si="685"/>
        <v>0</v>
      </c>
      <c r="DG64" s="10">
        <f t="shared" si="686"/>
        <v>0</v>
      </c>
      <c r="DH64" s="10">
        <f t="shared" si="687"/>
        <v>0</v>
      </c>
      <c r="DI64" s="10">
        <f t="shared" si="688"/>
        <v>0</v>
      </c>
      <c r="DJ64" s="10">
        <f t="shared" si="689"/>
        <v>0</v>
      </c>
      <c r="DK64" s="10">
        <f t="shared" si="690"/>
        <v>0</v>
      </c>
      <c r="DL64" s="10">
        <f t="shared" si="691"/>
        <v>0</v>
      </c>
      <c r="DM64" s="10">
        <f t="shared" si="692"/>
        <v>0</v>
      </c>
      <c r="DN64" s="10">
        <f t="shared" si="693"/>
        <v>0</v>
      </c>
      <c r="DO64" s="10">
        <f t="shared" si="694"/>
        <v>0</v>
      </c>
      <c r="DP64" s="10">
        <f t="shared" si="695"/>
        <v>0</v>
      </c>
      <c r="DQ64" s="10">
        <f t="shared" si="42"/>
        <v>0</v>
      </c>
      <c r="DR64" s="10">
        <f t="shared" si="696"/>
        <v>0.69999999920573364</v>
      </c>
      <c r="DS64" s="10">
        <f t="shared" si="697"/>
        <v>0.30000000079426631</v>
      </c>
      <c r="DT64" s="10">
        <f t="shared" si="698"/>
        <v>8.237046717672597E-2</v>
      </c>
      <c r="DU64" s="10">
        <f t="shared" si="699"/>
        <v>1.7629533617540355E-2</v>
      </c>
      <c r="DV64" s="10">
        <f t="shared" si="700"/>
        <v>0.2</v>
      </c>
      <c r="DW64" s="10">
        <f t="shared" si="701"/>
        <v>1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10">
        <f t="shared" si="43"/>
        <v>0</v>
      </c>
      <c r="ED64" s="10">
        <f t="shared" si="702"/>
        <v>0</v>
      </c>
      <c r="EE64" s="10">
        <f t="shared" si="703"/>
        <v>0</v>
      </c>
      <c r="EF64" s="10">
        <f t="shared" si="704"/>
        <v>0</v>
      </c>
      <c r="EG64" s="10">
        <f t="shared" si="705"/>
        <v>0</v>
      </c>
      <c r="EH64" s="10">
        <f t="shared" si="706"/>
        <v>0</v>
      </c>
      <c r="EI64" s="10">
        <f t="shared" si="707"/>
        <v>0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10">
        <f t="shared" si="44"/>
        <v>0</v>
      </c>
    </row>
    <row r="65" spans="1:145" x14ac:dyDescent="0.35">
      <c r="A65" s="27" t="s">
        <v>183</v>
      </c>
      <c r="B65" s="28" t="s">
        <v>1</v>
      </c>
      <c r="C65" s="28" t="s">
        <v>1</v>
      </c>
      <c r="D65" s="37">
        <f>E65+L65</f>
        <v>201743670</v>
      </c>
      <c r="E65" s="37">
        <f>F65+G65</f>
        <v>201743670</v>
      </c>
      <c r="F65" s="35">
        <f>M65+AH65+BC65+BX65</f>
        <v>131541420</v>
      </c>
      <c r="G65" s="37">
        <f>H65+K65</f>
        <v>70202250</v>
      </c>
      <c r="H65" s="37">
        <f>I65+J65</f>
        <v>12758215</v>
      </c>
      <c r="I65" s="35">
        <f>V65+AQ65+BL65+CG65</f>
        <v>10940237</v>
      </c>
      <c r="J65" s="35">
        <f>Y65+AT65+BO65+CJ65</f>
        <v>1817978</v>
      </c>
      <c r="K65" s="36">
        <f>AB65+AW65+BR65+CM65</f>
        <v>57444035</v>
      </c>
      <c r="L65" s="30">
        <v>0</v>
      </c>
      <c r="M65" s="37">
        <f>N65+O65</f>
        <v>0</v>
      </c>
      <c r="N65" s="30">
        <v>0</v>
      </c>
      <c r="O65" s="30">
        <v>0</v>
      </c>
      <c r="P65" s="37">
        <f>Q65+R65</f>
        <v>0</v>
      </c>
      <c r="Q65" s="30">
        <f t="shared" ref="Q65:R69" si="1450">T65+AC65</f>
        <v>0</v>
      </c>
      <c r="R65" s="30">
        <f t="shared" si="1450"/>
        <v>0</v>
      </c>
      <c r="S65" s="37">
        <f>T65+U65</f>
        <v>0</v>
      </c>
      <c r="T65" s="30">
        <f>W65+Z65</f>
        <v>0</v>
      </c>
      <c r="U65" s="30">
        <f t="shared" ref="U65:U69" si="1451">X65+AA65</f>
        <v>0</v>
      </c>
      <c r="V65" s="37">
        <f>W65+X65</f>
        <v>0</v>
      </c>
      <c r="W65" s="30">
        <v>0</v>
      </c>
      <c r="X65" s="30">
        <v>0</v>
      </c>
      <c r="Y65" s="37">
        <f>Z65+AA65</f>
        <v>0</v>
      </c>
      <c r="Z65" s="30">
        <v>0</v>
      </c>
      <c r="AA65" s="30">
        <v>0</v>
      </c>
      <c r="AB65" s="37">
        <f>AC65+AD65</f>
        <v>0</v>
      </c>
      <c r="AC65" s="30">
        <v>0</v>
      </c>
      <c r="AD65" s="30">
        <v>0</v>
      </c>
      <c r="AE65" s="30">
        <f t="shared" ref="AE65:AF69" si="1452">N65+Q65</f>
        <v>0</v>
      </c>
      <c r="AF65" s="30">
        <f t="shared" si="1452"/>
        <v>0</v>
      </c>
      <c r="AG65" s="30">
        <v>0</v>
      </c>
      <c r="AH65" s="37">
        <f>AI65+AJ65</f>
        <v>0</v>
      </c>
      <c r="AI65" s="30">
        <v>0</v>
      </c>
      <c r="AJ65" s="30">
        <v>0</v>
      </c>
      <c r="AK65" s="37">
        <f>AL65+AM65</f>
        <v>0</v>
      </c>
      <c r="AL65" s="30">
        <f t="shared" ref="AL65:AM69" si="1453">AO65+AX65</f>
        <v>0</v>
      </c>
      <c r="AM65" s="30">
        <f t="shared" si="1453"/>
        <v>0</v>
      </c>
      <c r="AN65" s="37">
        <f>AO65+AP65</f>
        <v>0</v>
      </c>
      <c r="AO65" s="30">
        <f t="shared" ref="AO65:AP69" si="1454">AR65+AU65</f>
        <v>0</v>
      </c>
      <c r="AP65" s="30">
        <f t="shared" si="1454"/>
        <v>0</v>
      </c>
      <c r="AQ65" s="37">
        <f>AR65+AS65</f>
        <v>0</v>
      </c>
      <c r="AR65" s="30">
        <v>0</v>
      </c>
      <c r="AS65" s="30">
        <v>0</v>
      </c>
      <c r="AT65" s="37">
        <f t="shared" ref="AT65:AT69" si="1455">AU65+AV65</f>
        <v>0</v>
      </c>
      <c r="AU65" s="30">
        <v>0</v>
      </c>
      <c r="AV65" s="30">
        <v>0</v>
      </c>
      <c r="AW65" s="37">
        <f>AX65+AY65</f>
        <v>0</v>
      </c>
      <c r="AX65" s="30">
        <v>0</v>
      </c>
      <c r="AY65" s="30">
        <v>0</v>
      </c>
      <c r="AZ65" s="30">
        <f t="shared" ref="AZ65:AZ69" si="1456">AI65+AL65</f>
        <v>0</v>
      </c>
      <c r="BA65" s="30">
        <f t="shared" ref="BA65:BA69" si="1457">AJ65+AM65</f>
        <v>0</v>
      </c>
      <c r="BB65" s="30">
        <v>0</v>
      </c>
      <c r="BC65" s="37">
        <f>BD65+BE65</f>
        <v>131541420</v>
      </c>
      <c r="BD65" s="30">
        <v>131541420</v>
      </c>
      <c r="BE65" s="30">
        <v>0</v>
      </c>
      <c r="BF65" s="37">
        <f>BG65+BH65</f>
        <v>70202250</v>
      </c>
      <c r="BG65" s="30">
        <f t="shared" ref="BG65:BH69" si="1458">BJ65+BS65</f>
        <v>70202250</v>
      </c>
      <c r="BH65" s="30">
        <f t="shared" si="1458"/>
        <v>0</v>
      </c>
      <c r="BI65" s="37">
        <f>BJ65+BK65</f>
        <v>12758215</v>
      </c>
      <c r="BJ65" s="30">
        <f t="shared" ref="BJ65:BK69" si="1459">BM65+BP65</f>
        <v>12758215</v>
      </c>
      <c r="BK65" s="30">
        <f t="shared" si="1459"/>
        <v>0</v>
      </c>
      <c r="BL65" s="37">
        <f>BM65+BN65</f>
        <v>10940237</v>
      </c>
      <c r="BM65" s="30">
        <v>10940237</v>
      </c>
      <c r="BN65" s="30">
        <v>0</v>
      </c>
      <c r="BO65" s="37">
        <f>BP65+BQ65</f>
        <v>1817978</v>
      </c>
      <c r="BP65" s="30">
        <v>1817978</v>
      </c>
      <c r="BQ65" s="30">
        <v>0</v>
      </c>
      <c r="BR65" s="37">
        <f>BS65+BT65</f>
        <v>57444035</v>
      </c>
      <c r="BS65" s="30">
        <v>57444035</v>
      </c>
      <c r="BT65" s="30">
        <v>0</v>
      </c>
      <c r="BU65" s="30">
        <f t="shared" ref="BU65:BV69" si="1460">BD65+BG65</f>
        <v>201743670</v>
      </c>
      <c r="BV65" s="30">
        <f t="shared" si="1460"/>
        <v>0</v>
      </c>
      <c r="BW65" s="30">
        <v>0</v>
      </c>
      <c r="BX65" s="37">
        <f>BY65+BZ65</f>
        <v>0</v>
      </c>
      <c r="BY65" s="30">
        <v>0</v>
      </c>
      <c r="BZ65" s="30">
        <v>0</v>
      </c>
      <c r="CA65" s="37">
        <f>CB65+CC65</f>
        <v>0</v>
      </c>
      <c r="CB65" s="30">
        <f t="shared" ref="CB65:CC69" si="1461">CE65+CN65</f>
        <v>0</v>
      </c>
      <c r="CC65" s="30">
        <f t="shared" si="1461"/>
        <v>0</v>
      </c>
      <c r="CD65" s="37">
        <f>CE65+CF65</f>
        <v>0</v>
      </c>
      <c r="CE65" s="30">
        <f t="shared" ref="CE65:CF69" si="1462">CH65+CK65</f>
        <v>0</v>
      </c>
      <c r="CF65" s="30">
        <f t="shared" si="1462"/>
        <v>0</v>
      </c>
      <c r="CG65" s="37">
        <f>CH65+CI65</f>
        <v>0</v>
      </c>
      <c r="CH65" s="30">
        <v>0</v>
      </c>
      <c r="CI65" s="30">
        <v>0</v>
      </c>
      <c r="CJ65" s="37">
        <f>CK65+CL65</f>
        <v>0</v>
      </c>
      <c r="CK65" s="30">
        <v>0</v>
      </c>
      <c r="CL65" s="30">
        <v>0</v>
      </c>
      <c r="CM65" s="37">
        <f>CN65+CO65</f>
        <v>0</v>
      </c>
      <c r="CN65" s="30">
        <v>0</v>
      </c>
      <c r="CO65" s="30">
        <v>0</v>
      </c>
      <c r="CP65" s="30">
        <f t="shared" ref="CP65:CQ69" si="1463">BY65+CB65</f>
        <v>0</v>
      </c>
      <c r="CQ65" s="30">
        <f t="shared" si="1463"/>
        <v>0</v>
      </c>
      <c r="CR65" s="30">
        <v>0</v>
      </c>
      <c r="CT65" s="16">
        <f t="shared" si="37"/>
        <v>0</v>
      </c>
      <c r="CU65" s="16">
        <f t="shared" si="38"/>
        <v>0</v>
      </c>
      <c r="CV65" s="16">
        <f t="shared" si="39"/>
        <v>0</v>
      </c>
      <c r="CW65" s="16">
        <f t="shared" si="40"/>
        <v>0</v>
      </c>
      <c r="CX65" s="16">
        <f t="shared" si="678"/>
        <v>0</v>
      </c>
      <c r="CY65" s="17">
        <f t="shared" si="679"/>
        <v>0</v>
      </c>
      <c r="CZ65" s="17">
        <f t="shared" si="680"/>
        <v>0</v>
      </c>
      <c r="DA65" s="17">
        <f t="shared" si="681"/>
        <v>0</v>
      </c>
      <c r="DB65" s="17">
        <f t="shared" si="682"/>
        <v>0</v>
      </c>
      <c r="DC65" s="17">
        <f t="shared" si="683"/>
        <v>0</v>
      </c>
      <c r="DD65" s="17">
        <f t="shared" si="684"/>
        <v>0</v>
      </c>
      <c r="DE65" s="17">
        <f t="shared" si="41"/>
        <v>0</v>
      </c>
      <c r="DF65" s="16">
        <f t="shared" si="685"/>
        <v>0</v>
      </c>
      <c r="DG65" s="16">
        <f t="shared" si="686"/>
        <v>0</v>
      </c>
      <c r="DH65" s="16">
        <f t="shared" si="687"/>
        <v>0</v>
      </c>
      <c r="DI65" s="16">
        <f t="shared" si="688"/>
        <v>0</v>
      </c>
      <c r="DJ65" s="16">
        <f t="shared" si="689"/>
        <v>0</v>
      </c>
      <c r="DK65" s="17">
        <f t="shared" si="690"/>
        <v>0</v>
      </c>
      <c r="DL65" s="17">
        <f t="shared" si="691"/>
        <v>0</v>
      </c>
      <c r="DM65" s="17">
        <f t="shared" si="692"/>
        <v>0</v>
      </c>
      <c r="DN65" s="17">
        <f t="shared" si="693"/>
        <v>0</v>
      </c>
      <c r="DO65" s="17">
        <f t="shared" si="694"/>
        <v>0</v>
      </c>
      <c r="DP65" s="17">
        <f t="shared" si="695"/>
        <v>0</v>
      </c>
      <c r="DQ65" s="17">
        <f t="shared" si="42"/>
        <v>0</v>
      </c>
      <c r="DR65" s="16">
        <f t="shared" si="696"/>
        <v>0.65202253929454146</v>
      </c>
      <c r="DS65" s="16">
        <f t="shared" si="697"/>
        <v>0.34797746070545854</v>
      </c>
      <c r="DT65" s="16">
        <f t="shared" si="698"/>
        <v>5.4228402804410172E-2</v>
      </c>
      <c r="DU65" s="16">
        <f t="shared" si="699"/>
        <v>9.0113261050520192E-3</v>
      </c>
      <c r="DV65" s="16">
        <f t="shared" si="700"/>
        <v>0.28473773179599637</v>
      </c>
      <c r="DW65" s="17">
        <f t="shared" si="701"/>
        <v>1</v>
      </c>
      <c r="DX65" s="17">
        <v>0</v>
      </c>
      <c r="DY65" s="17">
        <v>0</v>
      </c>
      <c r="DZ65" s="17">
        <v>0</v>
      </c>
      <c r="EA65" s="17">
        <v>0</v>
      </c>
      <c r="EB65" s="17">
        <v>0</v>
      </c>
      <c r="EC65" s="17">
        <f t="shared" si="43"/>
        <v>0</v>
      </c>
      <c r="ED65" s="16">
        <f t="shared" si="702"/>
        <v>0</v>
      </c>
      <c r="EE65" s="16">
        <f t="shared" si="703"/>
        <v>0</v>
      </c>
      <c r="EF65" s="16">
        <f t="shared" si="704"/>
        <v>0</v>
      </c>
      <c r="EG65" s="16">
        <f t="shared" si="705"/>
        <v>0</v>
      </c>
      <c r="EH65" s="16">
        <f t="shared" si="706"/>
        <v>0</v>
      </c>
      <c r="EI65" s="17">
        <f t="shared" si="707"/>
        <v>0</v>
      </c>
      <c r="EJ65" s="17">
        <v>0</v>
      </c>
      <c r="EK65" s="17">
        <v>0</v>
      </c>
      <c r="EL65" s="17">
        <v>0</v>
      </c>
      <c r="EM65" s="17">
        <v>0</v>
      </c>
      <c r="EN65" s="17">
        <v>0</v>
      </c>
      <c r="EO65" s="17">
        <f t="shared" si="44"/>
        <v>0</v>
      </c>
    </row>
    <row r="66" spans="1:145" x14ac:dyDescent="0.35">
      <c r="A66" s="27" t="s">
        <v>183</v>
      </c>
      <c r="B66" s="28" t="s">
        <v>2</v>
      </c>
      <c r="C66" s="28" t="s">
        <v>2</v>
      </c>
      <c r="D66" s="37">
        <f>E66+L66</f>
        <v>324723061.99999994</v>
      </c>
      <c r="E66" s="37">
        <f>F66+G66</f>
        <v>324723061.99999994</v>
      </c>
      <c r="F66" s="35">
        <f>M66+AH66+BC66+BX66</f>
        <v>226693617.99999994</v>
      </c>
      <c r="G66" s="37">
        <f>H66+K66</f>
        <v>98029444</v>
      </c>
      <c r="H66" s="37">
        <f>I66+J66</f>
        <v>34879462</v>
      </c>
      <c r="I66" s="35">
        <f>V66+AQ66+BL66+CG66</f>
        <v>26668042</v>
      </c>
      <c r="J66" s="35">
        <f>Y66+AT66+BO66+CJ66</f>
        <v>8211420</v>
      </c>
      <c r="K66" s="36">
        <f>AB66+AW66+BR66+CM66</f>
        <v>63149982</v>
      </c>
      <c r="L66" s="30">
        <v>0</v>
      </c>
      <c r="M66" s="37">
        <f>N66+O66</f>
        <v>0</v>
      </c>
      <c r="N66" s="30">
        <v>0</v>
      </c>
      <c r="O66" s="30">
        <v>0</v>
      </c>
      <c r="P66" s="37">
        <f>Q66+R66</f>
        <v>0</v>
      </c>
      <c r="Q66" s="30">
        <f t="shared" si="1450"/>
        <v>0</v>
      </c>
      <c r="R66" s="30">
        <f t="shared" si="1450"/>
        <v>0</v>
      </c>
      <c r="S66" s="37">
        <f>T66+U66</f>
        <v>0</v>
      </c>
      <c r="T66" s="30">
        <f>W66+Z66</f>
        <v>0</v>
      </c>
      <c r="U66" s="30">
        <f t="shared" si="1451"/>
        <v>0</v>
      </c>
      <c r="V66" s="37">
        <f>W66+X66</f>
        <v>0</v>
      </c>
      <c r="W66" s="30">
        <v>0</v>
      </c>
      <c r="X66" s="30">
        <v>0</v>
      </c>
      <c r="Y66" s="37">
        <f>Z66+AA66</f>
        <v>0</v>
      </c>
      <c r="Z66" s="30">
        <v>0</v>
      </c>
      <c r="AA66" s="30">
        <v>0</v>
      </c>
      <c r="AB66" s="37">
        <f>AC66+AD66</f>
        <v>0</v>
      </c>
      <c r="AC66" s="30">
        <v>0</v>
      </c>
      <c r="AD66" s="30">
        <v>0</v>
      </c>
      <c r="AE66" s="30">
        <f t="shared" si="1452"/>
        <v>0</v>
      </c>
      <c r="AF66" s="30">
        <f t="shared" si="1452"/>
        <v>0</v>
      </c>
      <c r="AG66" s="30">
        <v>0</v>
      </c>
      <c r="AH66" s="37">
        <f>AI66+AJ66</f>
        <v>0</v>
      </c>
      <c r="AI66" s="30">
        <v>0</v>
      </c>
      <c r="AJ66" s="30">
        <v>0</v>
      </c>
      <c r="AK66" s="37">
        <f>AL66+AM66</f>
        <v>0</v>
      </c>
      <c r="AL66" s="30">
        <f t="shared" si="1453"/>
        <v>0</v>
      </c>
      <c r="AM66" s="30">
        <f t="shared" si="1453"/>
        <v>0</v>
      </c>
      <c r="AN66" s="37">
        <f>AO66+AP66</f>
        <v>0</v>
      </c>
      <c r="AO66" s="30">
        <f t="shared" si="1454"/>
        <v>0</v>
      </c>
      <c r="AP66" s="30">
        <f t="shared" si="1454"/>
        <v>0</v>
      </c>
      <c r="AQ66" s="37">
        <f>AR66+AS66</f>
        <v>0</v>
      </c>
      <c r="AR66" s="30">
        <v>0</v>
      </c>
      <c r="AS66" s="30">
        <v>0</v>
      </c>
      <c r="AT66" s="37">
        <f t="shared" si="1455"/>
        <v>0</v>
      </c>
      <c r="AU66" s="30">
        <v>0</v>
      </c>
      <c r="AV66" s="30">
        <v>0</v>
      </c>
      <c r="AW66" s="37">
        <f>AX66+AY66</f>
        <v>0</v>
      </c>
      <c r="AX66" s="30">
        <v>0</v>
      </c>
      <c r="AY66" s="30">
        <v>0</v>
      </c>
      <c r="AZ66" s="30">
        <f t="shared" si="1456"/>
        <v>0</v>
      </c>
      <c r="BA66" s="30">
        <f t="shared" si="1457"/>
        <v>0</v>
      </c>
      <c r="BB66" s="30">
        <v>0</v>
      </c>
      <c r="BC66" s="37">
        <f>BD66+BE66</f>
        <v>226693617.99999994</v>
      </c>
      <c r="BD66" s="30">
        <v>226693617.99999994</v>
      </c>
      <c r="BE66" s="30">
        <v>0</v>
      </c>
      <c r="BF66" s="37">
        <f>BG66+BH66</f>
        <v>98029444</v>
      </c>
      <c r="BG66" s="30">
        <f t="shared" si="1458"/>
        <v>98029444</v>
      </c>
      <c r="BH66" s="30">
        <f t="shared" si="1458"/>
        <v>0</v>
      </c>
      <c r="BI66" s="37">
        <f>BJ66+BK66</f>
        <v>34879462</v>
      </c>
      <c r="BJ66" s="30">
        <f t="shared" si="1459"/>
        <v>34879462</v>
      </c>
      <c r="BK66" s="30">
        <f t="shared" si="1459"/>
        <v>0</v>
      </c>
      <c r="BL66" s="37">
        <f>BM66+BN66</f>
        <v>26668042</v>
      </c>
      <c r="BM66" s="30">
        <v>26668042</v>
      </c>
      <c r="BN66" s="30">
        <v>0</v>
      </c>
      <c r="BO66" s="37">
        <f>BP66+BQ66</f>
        <v>8211420</v>
      </c>
      <c r="BP66" s="30">
        <v>8211420</v>
      </c>
      <c r="BQ66" s="30">
        <v>0</v>
      </c>
      <c r="BR66" s="37">
        <f>BS66+BT66</f>
        <v>63149982</v>
      </c>
      <c r="BS66" s="30">
        <v>63149982</v>
      </c>
      <c r="BT66" s="30">
        <v>0</v>
      </c>
      <c r="BU66" s="30">
        <f t="shared" si="1460"/>
        <v>324723061.99999994</v>
      </c>
      <c r="BV66" s="30">
        <f t="shared" si="1460"/>
        <v>0</v>
      </c>
      <c r="BW66" s="30">
        <v>0</v>
      </c>
      <c r="BX66" s="37">
        <f>BY66+BZ66</f>
        <v>0</v>
      </c>
      <c r="BY66" s="30">
        <v>0</v>
      </c>
      <c r="BZ66" s="30">
        <v>0</v>
      </c>
      <c r="CA66" s="37">
        <f>CB66+CC66</f>
        <v>0</v>
      </c>
      <c r="CB66" s="30">
        <f t="shared" si="1461"/>
        <v>0</v>
      </c>
      <c r="CC66" s="30">
        <f t="shared" si="1461"/>
        <v>0</v>
      </c>
      <c r="CD66" s="37">
        <f>CE66+CF66</f>
        <v>0</v>
      </c>
      <c r="CE66" s="30">
        <f t="shared" si="1462"/>
        <v>0</v>
      </c>
      <c r="CF66" s="30">
        <f t="shared" si="1462"/>
        <v>0</v>
      </c>
      <c r="CG66" s="37">
        <f>CH66+CI66</f>
        <v>0</v>
      </c>
      <c r="CH66" s="30">
        <v>0</v>
      </c>
      <c r="CI66" s="30">
        <v>0</v>
      </c>
      <c r="CJ66" s="37">
        <f>CK66+CL66</f>
        <v>0</v>
      </c>
      <c r="CK66" s="30">
        <v>0</v>
      </c>
      <c r="CL66" s="30">
        <v>0</v>
      </c>
      <c r="CM66" s="37">
        <f>CN66+CO66</f>
        <v>0</v>
      </c>
      <c r="CN66" s="30">
        <v>0</v>
      </c>
      <c r="CO66" s="30">
        <v>0</v>
      </c>
      <c r="CP66" s="30">
        <f t="shared" si="1463"/>
        <v>0</v>
      </c>
      <c r="CQ66" s="30">
        <f t="shared" si="1463"/>
        <v>0</v>
      </c>
      <c r="CR66" s="30">
        <v>0</v>
      </c>
      <c r="CT66" s="16">
        <f t="shared" si="37"/>
        <v>0</v>
      </c>
      <c r="CU66" s="16">
        <f t="shared" si="38"/>
        <v>0</v>
      </c>
      <c r="CV66" s="16">
        <f t="shared" si="39"/>
        <v>0</v>
      </c>
      <c r="CW66" s="16">
        <f t="shared" si="40"/>
        <v>0</v>
      </c>
      <c r="CX66" s="16">
        <f t="shared" si="678"/>
        <v>0</v>
      </c>
      <c r="CY66" s="17">
        <f t="shared" si="679"/>
        <v>0</v>
      </c>
      <c r="CZ66" s="17">
        <f t="shared" si="680"/>
        <v>0</v>
      </c>
      <c r="DA66" s="17">
        <f t="shared" si="681"/>
        <v>0</v>
      </c>
      <c r="DB66" s="17">
        <f t="shared" si="682"/>
        <v>0</v>
      </c>
      <c r="DC66" s="17">
        <f t="shared" si="683"/>
        <v>0</v>
      </c>
      <c r="DD66" s="17">
        <f t="shared" si="684"/>
        <v>0</v>
      </c>
      <c r="DE66" s="17">
        <f t="shared" si="41"/>
        <v>0</v>
      </c>
      <c r="DF66" s="16">
        <f t="shared" si="685"/>
        <v>0</v>
      </c>
      <c r="DG66" s="16">
        <f t="shared" si="686"/>
        <v>0</v>
      </c>
      <c r="DH66" s="16">
        <f t="shared" si="687"/>
        <v>0</v>
      </c>
      <c r="DI66" s="16">
        <f t="shared" si="688"/>
        <v>0</v>
      </c>
      <c r="DJ66" s="16">
        <f t="shared" si="689"/>
        <v>0</v>
      </c>
      <c r="DK66" s="17">
        <f t="shared" si="690"/>
        <v>0</v>
      </c>
      <c r="DL66" s="17">
        <f t="shared" si="691"/>
        <v>0</v>
      </c>
      <c r="DM66" s="17">
        <f t="shared" si="692"/>
        <v>0</v>
      </c>
      <c r="DN66" s="17">
        <f t="shared" si="693"/>
        <v>0</v>
      </c>
      <c r="DO66" s="17">
        <f t="shared" si="694"/>
        <v>0</v>
      </c>
      <c r="DP66" s="17">
        <f t="shared" si="695"/>
        <v>0</v>
      </c>
      <c r="DQ66" s="17">
        <f t="shared" si="42"/>
        <v>0</v>
      </c>
      <c r="DR66" s="16">
        <f t="shared" si="696"/>
        <v>0.69811369911263021</v>
      </c>
      <c r="DS66" s="16">
        <f t="shared" si="697"/>
        <v>0.30188630088736973</v>
      </c>
      <c r="DT66" s="16">
        <f t="shared" si="698"/>
        <v>8.2125494369722357E-2</v>
      </c>
      <c r="DU66" s="16">
        <f t="shared" si="699"/>
        <v>2.5287455561132894E-2</v>
      </c>
      <c r="DV66" s="16">
        <f t="shared" si="700"/>
        <v>0.1944733509565145</v>
      </c>
      <c r="DW66" s="17">
        <f t="shared" si="701"/>
        <v>1</v>
      </c>
      <c r="DX66" s="17">
        <v>0</v>
      </c>
      <c r="DY66" s="17">
        <v>0</v>
      </c>
      <c r="DZ66" s="17">
        <v>0</v>
      </c>
      <c r="EA66" s="17">
        <v>0</v>
      </c>
      <c r="EB66" s="17">
        <v>0</v>
      </c>
      <c r="EC66" s="17">
        <f t="shared" si="43"/>
        <v>0</v>
      </c>
      <c r="ED66" s="16">
        <f t="shared" si="702"/>
        <v>0</v>
      </c>
      <c r="EE66" s="16">
        <f t="shared" si="703"/>
        <v>0</v>
      </c>
      <c r="EF66" s="16">
        <f t="shared" si="704"/>
        <v>0</v>
      </c>
      <c r="EG66" s="16">
        <f t="shared" si="705"/>
        <v>0</v>
      </c>
      <c r="EH66" s="16">
        <f t="shared" si="706"/>
        <v>0</v>
      </c>
      <c r="EI66" s="17">
        <f t="shared" si="707"/>
        <v>0</v>
      </c>
      <c r="EJ66" s="17">
        <v>0</v>
      </c>
      <c r="EK66" s="17">
        <v>0</v>
      </c>
      <c r="EL66" s="17">
        <v>0</v>
      </c>
      <c r="EM66" s="17">
        <v>0</v>
      </c>
      <c r="EN66" s="17">
        <v>0</v>
      </c>
      <c r="EO66" s="17">
        <f t="shared" si="44"/>
        <v>0</v>
      </c>
    </row>
    <row r="67" spans="1:145" x14ac:dyDescent="0.35">
      <c r="A67" s="27" t="s">
        <v>183</v>
      </c>
      <c r="B67" s="28" t="s">
        <v>15</v>
      </c>
      <c r="C67" s="28" t="s">
        <v>15</v>
      </c>
      <c r="D67" s="37">
        <f>E67+L67</f>
        <v>35447421</v>
      </c>
      <c r="E67" s="37">
        <f>F67+G67</f>
        <v>35447421</v>
      </c>
      <c r="F67" s="35">
        <f>M67+AH67+BC67+BX67</f>
        <v>29538310</v>
      </c>
      <c r="G67" s="37">
        <f>H67+K67</f>
        <v>5909111</v>
      </c>
      <c r="H67" s="37">
        <f>I67+J67</f>
        <v>5149025</v>
      </c>
      <c r="I67" s="35">
        <f>V67+AQ67+BL67+CG67</f>
        <v>4786045</v>
      </c>
      <c r="J67" s="35">
        <f>Y67+AT67+BO67+CJ67</f>
        <v>362980</v>
      </c>
      <c r="K67" s="36">
        <f>AB67+AW67+BR67+CM67</f>
        <v>760086</v>
      </c>
      <c r="L67" s="30">
        <v>0</v>
      </c>
      <c r="M67" s="37">
        <f>N67+O67</f>
        <v>0</v>
      </c>
      <c r="N67" s="30">
        <v>0</v>
      </c>
      <c r="O67" s="30">
        <v>0</v>
      </c>
      <c r="P67" s="37">
        <f>Q67+R67</f>
        <v>0</v>
      </c>
      <c r="Q67" s="30">
        <f t="shared" si="1450"/>
        <v>0</v>
      </c>
      <c r="R67" s="30">
        <f t="shared" si="1450"/>
        <v>0</v>
      </c>
      <c r="S67" s="37">
        <f>T67+U67</f>
        <v>0</v>
      </c>
      <c r="T67" s="30">
        <f>W67+Z67</f>
        <v>0</v>
      </c>
      <c r="U67" s="30">
        <f t="shared" si="1451"/>
        <v>0</v>
      </c>
      <c r="V67" s="37">
        <f>W67+X67</f>
        <v>0</v>
      </c>
      <c r="W67" s="30">
        <v>0</v>
      </c>
      <c r="X67" s="30">
        <v>0</v>
      </c>
      <c r="Y67" s="37">
        <f>Z67+AA67</f>
        <v>0</v>
      </c>
      <c r="Z67" s="30">
        <v>0</v>
      </c>
      <c r="AA67" s="30">
        <v>0</v>
      </c>
      <c r="AB67" s="37">
        <f>AC67+AD67</f>
        <v>0</v>
      </c>
      <c r="AC67" s="30">
        <v>0</v>
      </c>
      <c r="AD67" s="30">
        <v>0</v>
      </c>
      <c r="AE67" s="30">
        <f t="shared" si="1452"/>
        <v>0</v>
      </c>
      <c r="AF67" s="30">
        <f t="shared" si="1452"/>
        <v>0</v>
      </c>
      <c r="AG67" s="30">
        <v>0</v>
      </c>
      <c r="AH67" s="37">
        <f>AI67+AJ67</f>
        <v>0</v>
      </c>
      <c r="AI67" s="30">
        <v>0</v>
      </c>
      <c r="AJ67" s="30">
        <v>0</v>
      </c>
      <c r="AK67" s="37">
        <f>AL67+AM67</f>
        <v>0</v>
      </c>
      <c r="AL67" s="30">
        <f t="shared" si="1453"/>
        <v>0</v>
      </c>
      <c r="AM67" s="30">
        <f t="shared" si="1453"/>
        <v>0</v>
      </c>
      <c r="AN67" s="37">
        <f>AO67+AP67</f>
        <v>0</v>
      </c>
      <c r="AO67" s="30">
        <f t="shared" si="1454"/>
        <v>0</v>
      </c>
      <c r="AP67" s="30">
        <f t="shared" si="1454"/>
        <v>0</v>
      </c>
      <c r="AQ67" s="37">
        <f>AR67+AS67</f>
        <v>0</v>
      </c>
      <c r="AR67" s="30">
        <v>0</v>
      </c>
      <c r="AS67" s="30">
        <v>0</v>
      </c>
      <c r="AT67" s="37">
        <f t="shared" si="1455"/>
        <v>0</v>
      </c>
      <c r="AU67" s="30">
        <v>0</v>
      </c>
      <c r="AV67" s="30">
        <v>0</v>
      </c>
      <c r="AW67" s="37">
        <f>AX67+AY67</f>
        <v>0</v>
      </c>
      <c r="AX67" s="30">
        <v>0</v>
      </c>
      <c r="AY67" s="30">
        <v>0</v>
      </c>
      <c r="AZ67" s="30">
        <f t="shared" si="1456"/>
        <v>0</v>
      </c>
      <c r="BA67" s="30">
        <f t="shared" si="1457"/>
        <v>0</v>
      </c>
      <c r="BB67" s="30">
        <v>0</v>
      </c>
      <c r="BC67" s="37">
        <f>BD67+BE67</f>
        <v>29538310</v>
      </c>
      <c r="BD67" s="30">
        <v>29538310</v>
      </c>
      <c r="BE67" s="30">
        <v>0</v>
      </c>
      <c r="BF67" s="37">
        <f>BG67+BH67</f>
        <v>5909111</v>
      </c>
      <c r="BG67" s="30">
        <f t="shared" si="1458"/>
        <v>5909111</v>
      </c>
      <c r="BH67" s="30">
        <f t="shared" si="1458"/>
        <v>0</v>
      </c>
      <c r="BI67" s="37">
        <f>BJ67+BK67</f>
        <v>5149025</v>
      </c>
      <c r="BJ67" s="30">
        <f t="shared" si="1459"/>
        <v>5149025</v>
      </c>
      <c r="BK67" s="30">
        <f t="shared" si="1459"/>
        <v>0</v>
      </c>
      <c r="BL67" s="37">
        <f>BM67+BN67</f>
        <v>4786045</v>
      </c>
      <c r="BM67" s="30">
        <v>4786045</v>
      </c>
      <c r="BN67" s="30">
        <v>0</v>
      </c>
      <c r="BO67" s="37">
        <f>BP67+BQ67</f>
        <v>362980</v>
      </c>
      <c r="BP67" s="30">
        <v>362980</v>
      </c>
      <c r="BQ67" s="30">
        <v>0</v>
      </c>
      <c r="BR67" s="37">
        <f>BS67+BT67</f>
        <v>760086</v>
      </c>
      <c r="BS67" s="30">
        <v>760086</v>
      </c>
      <c r="BT67" s="30">
        <v>0</v>
      </c>
      <c r="BU67" s="30">
        <f t="shared" si="1460"/>
        <v>35447421</v>
      </c>
      <c r="BV67" s="30">
        <f t="shared" si="1460"/>
        <v>0</v>
      </c>
      <c r="BW67" s="30">
        <v>0</v>
      </c>
      <c r="BX67" s="37">
        <f>BY67+BZ67</f>
        <v>0</v>
      </c>
      <c r="BY67" s="30">
        <v>0</v>
      </c>
      <c r="BZ67" s="30">
        <v>0</v>
      </c>
      <c r="CA67" s="37">
        <f>CB67+CC67</f>
        <v>0</v>
      </c>
      <c r="CB67" s="30">
        <f t="shared" si="1461"/>
        <v>0</v>
      </c>
      <c r="CC67" s="30">
        <f t="shared" si="1461"/>
        <v>0</v>
      </c>
      <c r="CD67" s="37">
        <f>CE67+CF67</f>
        <v>0</v>
      </c>
      <c r="CE67" s="30">
        <f t="shared" si="1462"/>
        <v>0</v>
      </c>
      <c r="CF67" s="30">
        <f t="shared" si="1462"/>
        <v>0</v>
      </c>
      <c r="CG67" s="37">
        <f>CH67+CI67</f>
        <v>0</v>
      </c>
      <c r="CH67" s="30">
        <v>0</v>
      </c>
      <c r="CI67" s="30">
        <v>0</v>
      </c>
      <c r="CJ67" s="37">
        <f>CK67+CL67</f>
        <v>0</v>
      </c>
      <c r="CK67" s="30">
        <v>0</v>
      </c>
      <c r="CL67" s="30">
        <v>0</v>
      </c>
      <c r="CM67" s="37">
        <f>CN67+CO67</f>
        <v>0</v>
      </c>
      <c r="CN67" s="30">
        <v>0</v>
      </c>
      <c r="CO67" s="30">
        <v>0</v>
      </c>
      <c r="CP67" s="30">
        <f t="shared" si="1463"/>
        <v>0</v>
      </c>
      <c r="CQ67" s="30">
        <f t="shared" si="1463"/>
        <v>0</v>
      </c>
      <c r="CR67" s="30">
        <v>0</v>
      </c>
      <c r="CT67" s="16">
        <f t="shared" si="37"/>
        <v>0</v>
      </c>
      <c r="CU67" s="16">
        <f t="shared" si="38"/>
        <v>0</v>
      </c>
      <c r="CV67" s="16">
        <f t="shared" si="39"/>
        <v>0</v>
      </c>
      <c r="CW67" s="16">
        <f t="shared" si="40"/>
        <v>0</v>
      </c>
      <c r="CX67" s="16">
        <f t="shared" si="678"/>
        <v>0</v>
      </c>
      <c r="CY67" s="17">
        <f t="shared" si="679"/>
        <v>0</v>
      </c>
      <c r="CZ67" s="17">
        <f t="shared" si="680"/>
        <v>0</v>
      </c>
      <c r="DA67" s="17">
        <f t="shared" si="681"/>
        <v>0</v>
      </c>
      <c r="DB67" s="17">
        <f t="shared" si="682"/>
        <v>0</v>
      </c>
      <c r="DC67" s="17">
        <f t="shared" si="683"/>
        <v>0</v>
      </c>
      <c r="DD67" s="17">
        <f t="shared" si="684"/>
        <v>0</v>
      </c>
      <c r="DE67" s="17">
        <f t="shared" si="41"/>
        <v>0</v>
      </c>
      <c r="DF67" s="16">
        <f t="shared" si="685"/>
        <v>0</v>
      </c>
      <c r="DG67" s="16">
        <f t="shared" si="686"/>
        <v>0</v>
      </c>
      <c r="DH67" s="16">
        <f t="shared" si="687"/>
        <v>0</v>
      </c>
      <c r="DI67" s="16">
        <f t="shared" si="688"/>
        <v>0</v>
      </c>
      <c r="DJ67" s="16">
        <f t="shared" si="689"/>
        <v>0</v>
      </c>
      <c r="DK67" s="17">
        <f t="shared" si="690"/>
        <v>0</v>
      </c>
      <c r="DL67" s="17">
        <f t="shared" si="691"/>
        <v>0</v>
      </c>
      <c r="DM67" s="17">
        <f t="shared" si="692"/>
        <v>0</v>
      </c>
      <c r="DN67" s="17">
        <f t="shared" si="693"/>
        <v>0</v>
      </c>
      <c r="DO67" s="17">
        <f t="shared" si="694"/>
        <v>0</v>
      </c>
      <c r="DP67" s="17">
        <f t="shared" si="695"/>
        <v>0</v>
      </c>
      <c r="DQ67" s="17">
        <f t="shared" si="42"/>
        <v>0</v>
      </c>
      <c r="DR67" s="16">
        <f t="shared" si="696"/>
        <v>0.83329926879588789</v>
      </c>
      <c r="DS67" s="16">
        <f t="shared" si="697"/>
        <v>0.16670073120411213</v>
      </c>
      <c r="DT67" s="16">
        <f t="shared" si="698"/>
        <v>0.13501814419728872</v>
      </c>
      <c r="DU67" s="16">
        <f t="shared" si="699"/>
        <v>1.0239955115493452E-2</v>
      </c>
      <c r="DV67" s="16">
        <f t="shared" si="700"/>
        <v>2.1442631891329979E-2</v>
      </c>
      <c r="DW67" s="17">
        <f t="shared" si="701"/>
        <v>1</v>
      </c>
      <c r="DX67" s="17">
        <v>0</v>
      </c>
      <c r="DY67" s="17">
        <v>0</v>
      </c>
      <c r="DZ67" s="17">
        <v>0</v>
      </c>
      <c r="EA67" s="17">
        <v>0</v>
      </c>
      <c r="EB67" s="17">
        <v>0</v>
      </c>
      <c r="EC67" s="17">
        <f t="shared" si="43"/>
        <v>0</v>
      </c>
      <c r="ED67" s="16">
        <f t="shared" si="702"/>
        <v>0</v>
      </c>
      <c r="EE67" s="16">
        <f t="shared" si="703"/>
        <v>0</v>
      </c>
      <c r="EF67" s="16">
        <f t="shared" si="704"/>
        <v>0</v>
      </c>
      <c r="EG67" s="16">
        <f t="shared" si="705"/>
        <v>0</v>
      </c>
      <c r="EH67" s="16">
        <f t="shared" si="706"/>
        <v>0</v>
      </c>
      <c r="EI67" s="17">
        <f t="shared" si="707"/>
        <v>0</v>
      </c>
      <c r="EJ67" s="17">
        <v>0</v>
      </c>
      <c r="EK67" s="17">
        <v>0</v>
      </c>
      <c r="EL67" s="17">
        <v>0</v>
      </c>
      <c r="EM67" s="17">
        <v>0</v>
      </c>
      <c r="EN67" s="17">
        <v>0</v>
      </c>
      <c r="EO67" s="17">
        <f t="shared" si="44"/>
        <v>0</v>
      </c>
    </row>
    <row r="68" spans="1:145" x14ac:dyDescent="0.35">
      <c r="A68" s="27" t="s">
        <v>183</v>
      </c>
      <c r="B68" s="28" t="s">
        <v>10</v>
      </c>
      <c r="C68" s="28" t="s">
        <v>10</v>
      </c>
      <c r="D68" s="37">
        <f>E68+L68</f>
        <v>16427984</v>
      </c>
      <c r="E68" s="37">
        <f>F68+G68</f>
        <v>16427984</v>
      </c>
      <c r="F68" s="35">
        <f>M68+AH68+BC68+BX68</f>
        <v>10556693</v>
      </c>
      <c r="G68" s="37">
        <f>H68+K68</f>
        <v>5871291</v>
      </c>
      <c r="H68" s="37">
        <f>I68+J68</f>
        <v>1323039</v>
      </c>
      <c r="I68" s="35">
        <f>V68+AQ68+BL68+CG68</f>
        <v>617418</v>
      </c>
      <c r="J68" s="35">
        <f>Y68+AT68+BO68+CJ68</f>
        <v>705621</v>
      </c>
      <c r="K68" s="36">
        <f>AB68+AW68+BR68+CM68</f>
        <v>4548252</v>
      </c>
      <c r="L68" s="30">
        <v>0</v>
      </c>
      <c r="M68" s="37">
        <f>N68+O68</f>
        <v>0</v>
      </c>
      <c r="N68" s="30">
        <v>0</v>
      </c>
      <c r="O68" s="30">
        <v>0</v>
      </c>
      <c r="P68" s="37">
        <f>Q68+R68</f>
        <v>0</v>
      </c>
      <c r="Q68" s="30">
        <f t="shared" si="1450"/>
        <v>0</v>
      </c>
      <c r="R68" s="30">
        <f t="shared" si="1450"/>
        <v>0</v>
      </c>
      <c r="S68" s="37">
        <f>T68+U68</f>
        <v>0</v>
      </c>
      <c r="T68" s="30">
        <f>W68+Z68</f>
        <v>0</v>
      </c>
      <c r="U68" s="30">
        <f t="shared" si="1451"/>
        <v>0</v>
      </c>
      <c r="V68" s="37">
        <f>W68+X68</f>
        <v>0</v>
      </c>
      <c r="W68" s="30">
        <v>0</v>
      </c>
      <c r="X68" s="30">
        <v>0</v>
      </c>
      <c r="Y68" s="37">
        <f>Z68+AA68</f>
        <v>0</v>
      </c>
      <c r="Z68" s="30">
        <v>0</v>
      </c>
      <c r="AA68" s="30">
        <v>0</v>
      </c>
      <c r="AB68" s="37">
        <f>AC68+AD68</f>
        <v>0</v>
      </c>
      <c r="AC68" s="30">
        <v>0</v>
      </c>
      <c r="AD68" s="30">
        <v>0</v>
      </c>
      <c r="AE68" s="30">
        <f t="shared" si="1452"/>
        <v>0</v>
      </c>
      <c r="AF68" s="30">
        <f t="shared" si="1452"/>
        <v>0</v>
      </c>
      <c r="AG68" s="30">
        <v>0</v>
      </c>
      <c r="AH68" s="37">
        <f>AI68+AJ68</f>
        <v>0</v>
      </c>
      <c r="AI68" s="30">
        <v>0</v>
      </c>
      <c r="AJ68" s="30">
        <v>0</v>
      </c>
      <c r="AK68" s="37">
        <f>AL68+AM68</f>
        <v>0</v>
      </c>
      <c r="AL68" s="30">
        <f t="shared" si="1453"/>
        <v>0</v>
      </c>
      <c r="AM68" s="30">
        <f t="shared" si="1453"/>
        <v>0</v>
      </c>
      <c r="AN68" s="37">
        <f>AO68+AP68</f>
        <v>0</v>
      </c>
      <c r="AO68" s="30">
        <f t="shared" si="1454"/>
        <v>0</v>
      </c>
      <c r="AP68" s="30">
        <f t="shared" si="1454"/>
        <v>0</v>
      </c>
      <c r="AQ68" s="37">
        <f>AR68+AS68</f>
        <v>0</v>
      </c>
      <c r="AR68" s="30">
        <v>0</v>
      </c>
      <c r="AS68" s="30">
        <v>0</v>
      </c>
      <c r="AT68" s="37">
        <f t="shared" si="1455"/>
        <v>0</v>
      </c>
      <c r="AU68" s="30">
        <v>0</v>
      </c>
      <c r="AV68" s="30">
        <v>0</v>
      </c>
      <c r="AW68" s="37">
        <f>AX68+AY68</f>
        <v>0</v>
      </c>
      <c r="AX68" s="30">
        <v>0</v>
      </c>
      <c r="AY68" s="30">
        <v>0</v>
      </c>
      <c r="AZ68" s="30">
        <f t="shared" si="1456"/>
        <v>0</v>
      </c>
      <c r="BA68" s="30">
        <f t="shared" si="1457"/>
        <v>0</v>
      </c>
      <c r="BB68" s="30">
        <v>0</v>
      </c>
      <c r="BC68" s="37">
        <f>BD68+BE68</f>
        <v>10556693</v>
      </c>
      <c r="BD68" s="30">
        <v>10556693</v>
      </c>
      <c r="BE68" s="30">
        <v>0</v>
      </c>
      <c r="BF68" s="37">
        <f>BG68+BH68</f>
        <v>5871291</v>
      </c>
      <c r="BG68" s="30">
        <f t="shared" si="1458"/>
        <v>5871291</v>
      </c>
      <c r="BH68" s="30">
        <f t="shared" si="1458"/>
        <v>0</v>
      </c>
      <c r="BI68" s="37">
        <f>BJ68+BK68</f>
        <v>1323039</v>
      </c>
      <c r="BJ68" s="30">
        <f t="shared" si="1459"/>
        <v>1323039</v>
      </c>
      <c r="BK68" s="30">
        <f t="shared" si="1459"/>
        <v>0</v>
      </c>
      <c r="BL68" s="37">
        <f>BM68+BN68</f>
        <v>617418</v>
      </c>
      <c r="BM68" s="30">
        <v>617418</v>
      </c>
      <c r="BN68" s="30">
        <v>0</v>
      </c>
      <c r="BO68" s="37">
        <f>BP68+BQ68</f>
        <v>705621</v>
      </c>
      <c r="BP68" s="30">
        <v>705621</v>
      </c>
      <c r="BQ68" s="30">
        <v>0</v>
      </c>
      <c r="BR68" s="37">
        <f>BS68+BT68</f>
        <v>4548252</v>
      </c>
      <c r="BS68" s="30">
        <v>4548252</v>
      </c>
      <c r="BT68" s="30">
        <v>0</v>
      </c>
      <c r="BU68" s="30">
        <f t="shared" si="1460"/>
        <v>16427984</v>
      </c>
      <c r="BV68" s="30">
        <f t="shared" si="1460"/>
        <v>0</v>
      </c>
      <c r="BW68" s="30">
        <v>0</v>
      </c>
      <c r="BX68" s="37">
        <f>BY68+BZ68</f>
        <v>0</v>
      </c>
      <c r="BY68" s="30">
        <v>0</v>
      </c>
      <c r="BZ68" s="30">
        <v>0</v>
      </c>
      <c r="CA68" s="37">
        <f>CB68+CC68</f>
        <v>0</v>
      </c>
      <c r="CB68" s="30">
        <f t="shared" si="1461"/>
        <v>0</v>
      </c>
      <c r="CC68" s="30">
        <f t="shared" si="1461"/>
        <v>0</v>
      </c>
      <c r="CD68" s="37">
        <f>CE68+CF68</f>
        <v>0</v>
      </c>
      <c r="CE68" s="30">
        <f t="shared" si="1462"/>
        <v>0</v>
      </c>
      <c r="CF68" s="30">
        <f t="shared" si="1462"/>
        <v>0</v>
      </c>
      <c r="CG68" s="37">
        <f>CH68+CI68</f>
        <v>0</v>
      </c>
      <c r="CH68" s="30">
        <v>0</v>
      </c>
      <c r="CI68" s="30">
        <v>0</v>
      </c>
      <c r="CJ68" s="37">
        <f>CK68+CL68</f>
        <v>0</v>
      </c>
      <c r="CK68" s="30">
        <v>0</v>
      </c>
      <c r="CL68" s="30">
        <v>0</v>
      </c>
      <c r="CM68" s="37">
        <f>CN68+CO68</f>
        <v>0</v>
      </c>
      <c r="CN68" s="30">
        <v>0</v>
      </c>
      <c r="CO68" s="30">
        <v>0</v>
      </c>
      <c r="CP68" s="30">
        <f t="shared" si="1463"/>
        <v>0</v>
      </c>
      <c r="CQ68" s="30">
        <f t="shared" si="1463"/>
        <v>0</v>
      </c>
      <c r="CR68" s="30">
        <v>0</v>
      </c>
      <c r="CT68" s="16">
        <f t="shared" si="37"/>
        <v>0</v>
      </c>
      <c r="CU68" s="16">
        <f t="shared" si="38"/>
        <v>0</v>
      </c>
      <c r="CV68" s="16">
        <f t="shared" si="39"/>
        <v>0</v>
      </c>
      <c r="CW68" s="16">
        <f t="shared" si="40"/>
        <v>0</v>
      </c>
      <c r="CX68" s="16">
        <f t="shared" si="678"/>
        <v>0</v>
      </c>
      <c r="CY68" s="17">
        <f t="shared" si="679"/>
        <v>0</v>
      </c>
      <c r="CZ68" s="17">
        <f t="shared" si="680"/>
        <v>0</v>
      </c>
      <c r="DA68" s="17">
        <f t="shared" si="681"/>
        <v>0</v>
      </c>
      <c r="DB68" s="17">
        <f t="shared" si="682"/>
        <v>0</v>
      </c>
      <c r="DC68" s="17">
        <f t="shared" si="683"/>
        <v>0</v>
      </c>
      <c r="DD68" s="17">
        <f t="shared" si="684"/>
        <v>0</v>
      </c>
      <c r="DE68" s="17">
        <f t="shared" si="41"/>
        <v>0</v>
      </c>
      <c r="DF68" s="16">
        <f t="shared" si="685"/>
        <v>0</v>
      </c>
      <c r="DG68" s="16">
        <f t="shared" si="686"/>
        <v>0</v>
      </c>
      <c r="DH68" s="16">
        <f t="shared" si="687"/>
        <v>0</v>
      </c>
      <c r="DI68" s="16">
        <f t="shared" si="688"/>
        <v>0</v>
      </c>
      <c r="DJ68" s="16">
        <f t="shared" si="689"/>
        <v>0</v>
      </c>
      <c r="DK68" s="17">
        <f t="shared" si="690"/>
        <v>0</v>
      </c>
      <c r="DL68" s="17">
        <f t="shared" si="691"/>
        <v>0</v>
      </c>
      <c r="DM68" s="17">
        <f t="shared" si="692"/>
        <v>0</v>
      </c>
      <c r="DN68" s="17">
        <f t="shared" si="693"/>
        <v>0</v>
      </c>
      <c r="DO68" s="17">
        <f t="shared" si="694"/>
        <v>0</v>
      </c>
      <c r="DP68" s="17">
        <f t="shared" si="695"/>
        <v>0</v>
      </c>
      <c r="DQ68" s="17">
        <f t="shared" si="42"/>
        <v>0</v>
      </c>
      <c r="DR68" s="16">
        <f t="shared" si="696"/>
        <v>0.64260429033775535</v>
      </c>
      <c r="DS68" s="16">
        <f t="shared" si="697"/>
        <v>0.3573957096622446</v>
      </c>
      <c r="DT68" s="16">
        <f t="shared" si="698"/>
        <v>3.7583309065798945E-2</v>
      </c>
      <c r="DU68" s="16">
        <f t="shared" si="699"/>
        <v>4.2952379305945268E-2</v>
      </c>
      <c r="DV68" s="16">
        <f t="shared" si="700"/>
        <v>0.27686002129050041</v>
      </c>
      <c r="DW68" s="17">
        <f t="shared" si="701"/>
        <v>1</v>
      </c>
      <c r="DX68" s="17">
        <v>0</v>
      </c>
      <c r="DY68" s="17">
        <v>0</v>
      </c>
      <c r="DZ68" s="17">
        <v>0</v>
      </c>
      <c r="EA68" s="17">
        <v>0</v>
      </c>
      <c r="EB68" s="17">
        <v>0</v>
      </c>
      <c r="EC68" s="17">
        <f t="shared" si="43"/>
        <v>0</v>
      </c>
      <c r="ED68" s="16">
        <f t="shared" si="702"/>
        <v>0</v>
      </c>
      <c r="EE68" s="16">
        <f t="shared" si="703"/>
        <v>0</v>
      </c>
      <c r="EF68" s="16">
        <f t="shared" si="704"/>
        <v>0</v>
      </c>
      <c r="EG68" s="16">
        <f t="shared" si="705"/>
        <v>0</v>
      </c>
      <c r="EH68" s="16">
        <f t="shared" si="706"/>
        <v>0</v>
      </c>
      <c r="EI68" s="17">
        <f t="shared" si="707"/>
        <v>0</v>
      </c>
      <c r="EJ68" s="17">
        <v>0</v>
      </c>
      <c r="EK68" s="17">
        <v>0</v>
      </c>
      <c r="EL68" s="17">
        <v>0</v>
      </c>
      <c r="EM68" s="17">
        <v>0</v>
      </c>
      <c r="EN68" s="17">
        <v>0</v>
      </c>
      <c r="EO68" s="17">
        <f t="shared" si="44"/>
        <v>0</v>
      </c>
    </row>
    <row r="69" spans="1:145" x14ac:dyDescent="0.35">
      <c r="A69" s="27" t="s">
        <v>183</v>
      </c>
      <c r="B69" s="28" t="s">
        <v>7</v>
      </c>
      <c r="C69" s="28" t="s">
        <v>2</v>
      </c>
      <c r="D69" s="37">
        <f>E69+L69</f>
        <v>51169638.000000007</v>
      </c>
      <c r="E69" s="37">
        <f>F69+G69</f>
        <v>51169638.000000007</v>
      </c>
      <c r="F69" s="35">
        <f>M69+AH69+BC69+BX69</f>
        <v>42328201.000000007</v>
      </c>
      <c r="G69" s="37">
        <f>H69+K69</f>
        <v>8841437</v>
      </c>
      <c r="H69" s="37">
        <f>I69+J69</f>
        <v>8841437</v>
      </c>
      <c r="I69" s="35">
        <f>V69+AQ69+BL69+CG69</f>
        <v>8841437</v>
      </c>
      <c r="J69" s="35">
        <f>Y69+AT69+BO69+CJ69</f>
        <v>0</v>
      </c>
      <c r="K69" s="36">
        <f>AB69+AW69+BR69+CM69</f>
        <v>0</v>
      </c>
      <c r="L69" s="30">
        <v>0</v>
      </c>
      <c r="M69" s="37">
        <f>N69+O69</f>
        <v>0</v>
      </c>
      <c r="N69" s="30">
        <v>0</v>
      </c>
      <c r="O69" s="30">
        <v>0</v>
      </c>
      <c r="P69" s="37">
        <f>Q69+R69</f>
        <v>0</v>
      </c>
      <c r="Q69" s="30">
        <f t="shared" si="1450"/>
        <v>0</v>
      </c>
      <c r="R69" s="30">
        <f t="shared" si="1450"/>
        <v>0</v>
      </c>
      <c r="S69" s="37">
        <f>T69+U69</f>
        <v>0</v>
      </c>
      <c r="T69" s="30">
        <f>W69+Z69</f>
        <v>0</v>
      </c>
      <c r="U69" s="30">
        <f t="shared" si="1451"/>
        <v>0</v>
      </c>
      <c r="V69" s="37">
        <f>W69+X69</f>
        <v>0</v>
      </c>
      <c r="W69" s="30">
        <v>0</v>
      </c>
      <c r="X69" s="30">
        <v>0</v>
      </c>
      <c r="Y69" s="37">
        <f>Z69+AA69</f>
        <v>0</v>
      </c>
      <c r="Z69" s="30">
        <v>0</v>
      </c>
      <c r="AA69" s="30">
        <v>0</v>
      </c>
      <c r="AB69" s="37">
        <f>AC69+AD69</f>
        <v>0</v>
      </c>
      <c r="AC69" s="30">
        <v>0</v>
      </c>
      <c r="AD69" s="30">
        <v>0</v>
      </c>
      <c r="AE69" s="30">
        <f t="shared" si="1452"/>
        <v>0</v>
      </c>
      <c r="AF69" s="30">
        <f t="shared" si="1452"/>
        <v>0</v>
      </c>
      <c r="AG69" s="30">
        <v>0</v>
      </c>
      <c r="AH69" s="37">
        <f>AI69+AJ69</f>
        <v>0</v>
      </c>
      <c r="AI69" s="30">
        <v>0</v>
      </c>
      <c r="AJ69" s="30">
        <v>0</v>
      </c>
      <c r="AK69" s="37">
        <f>AL69+AM69</f>
        <v>0</v>
      </c>
      <c r="AL69" s="30">
        <f t="shared" si="1453"/>
        <v>0</v>
      </c>
      <c r="AM69" s="30">
        <f t="shared" si="1453"/>
        <v>0</v>
      </c>
      <c r="AN69" s="37">
        <f>AO69+AP69</f>
        <v>0</v>
      </c>
      <c r="AO69" s="30">
        <f t="shared" si="1454"/>
        <v>0</v>
      </c>
      <c r="AP69" s="30">
        <f t="shared" si="1454"/>
        <v>0</v>
      </c>
      <c r="AQ69" s="37">
        <f>AR69+AS69</f>
        <v>0</v>
      </c>
      <c r="AR69" s="30">
        <v>0</v>
      </c>
      <c r="AS69" s="30">
        <v>0</v>
      </c>
      <c r="AT69" s="37">
        <f t="shared" si="1455"/>
        <v>0</v>
      </c>
      <c r="AU69" s="30">
        <v>0</v>
      </c>
      <c r="AV69" s="30">
        <v>0</v>
      </c>
      <c r="AW69" s="37">
        <f>AX69+AY69</f>
        <v>0</v>
      </c>
      <c r="AX69" s="30">
        <v>0</v>
      </c>
      <c r="AY69" s="30">
        <v>0</v>
      </c>
      <c r="AZ69" s="30">
        <f t="shared" si="1456"/>
        <v>0</v>
      </c>
      <c r="BA69" s="30">
        <f t="shared" si="1457"/>
        <v>0</v>
      </c>
      <c r="BB69" s="30">
        <v>0</v>
      </c>
      <c r="BC69" s="37">
        <f>BD69+BE69</f>
        <v>42328201.000000007</v>
      </c>
      <c r="BD69" s="30">
        <v>42328201.000000007</v>
      </c>
      <c r="BE69" s="30">
        <v>0</v>
      </c>
      <c r="BF69" s="37">
        <f>BG69+BH69</f>
        <v>8841437</v>
      </c>
      <c r="BG69" s="30">
        <f t="shared" si="1458"/>
        <v>8841437</v>
      </c>
      <c r="BH69" s="30">
        <f t="shared" si="1458"/>
        <v>0</v>
      </c>
      <c r="BI69" s="37">
        <f>BJ69+BK69</f>
        <v>8841437</v>
      </c>
      <c r="BJ69" s="30">
        <f t="shared" si="1459"/>
        <v>8841437</v>
      </c>
      <c r="BK69" s="30">
        <f t="shared" si="1459"/>
        <v>0</v>
      </c>
      <c r="BL69" s="37">
        <f>BM69+BN69</f>
        <v>8841437</v>
      </c>
      <c r="BM69" s="30">
        <v>8841437</v>
      </c>
      <c r="BN69" s="30">
        <v>0</v>
      </c>
      <c r="BO69" s="37">
        <f>BP69+BQ69</f>
        <v>0</v>
      </c>
      <c r="BP69" s="30">
        <v>0</v>
      </c>
      <c r="BQ69" s="30">
        <v>0</v>
      </c>
      <c r="BR69" s="37">
        <f>BS69+BT69</f>
        <v>0</v>
      </c>
      <c r="BS69" s="30">
        <v>0</v>
      </c>
      <c r="BT69" s="30">
        <v>0</v>
      </c>
      <c r="BU69" s="30">
        <f t="shared" si="1460"/>
        <v>51169638.000000007</v>
      </c>
      <c r="BV69" s="30">
        <f t="shared" si="1460"/>
        <v>0</v>
      </c>
      <c r="BW69" s="30">
        <v>0</v>
      </c>
      <c r="BX69" s="37">
        <f>BY69+BZ69</f>
        <v>0</v>
      </c>
      <c r="BY69" s="30">
        <v>0</v>
      </c>
      <c r="BZ69" s="30">
        <v>0</v>
      </c>
      <c r="CA69" s="37">
        <f>CB69+CC69</f>
        <v>0</v>
      </c>
      <c r="CB69" s="30">
        <f t="shared" si="1461"/>
        <v>0</v>
      </c>
      <c r="CC69" s="30">
        <f t="shared" si="1461"/>
        <v>0</v>
      </c>
      <c r="CD69" s="37">
        <f>CE69+CF69</f>
        <v>0</v>
      </c>
      <c r="CE69" s="30">
        <f t="shared" si="1462"/>
        <v>0</v>
      </c>
      <c r="CF69" s="30">
        <f t="shared" si="1462"/>
        <v>0</v>
      </c>
      <c r="CG69" s="37">
        <f>CH69+CI69</f>
        <v>0</v>
      </c>
      <c r="CH69" s="30">
        <v>0</v>
      </c>
      <c r="CI69" s="30">
        <v>0</v>
      </c>
      <c r="CJ69" s="37">
        <f>CK69+CL69</f>
        <v>0</v>
      </c>
      <c r="CK69" s="30">
        <v>0</v>
      </c>
      <c r="CL69" s="30">
        <v>0</v>
      </c>
      <c r="CM69" s="37">
        <f>CN69+CO69</f>
        <v>0</v>
      </c>
      <c r="CN69" s="30">
        <v>0</v>
      </c>
      <c r="CO69" s="30">
        <v>0</v>
      </c>
      <c r="CP69" s="30">
        <f t="shared" si="1463"/>
        <v>0</v>
      </c>
      <c r="CQ69" s="30">
        <f t="shared" si="1463"/>
        <v>0</v>
      </c>
      <c r="CR69" s="30">
        <v>0</v>
      </c>
      <c r="CT69" s="16">
        <f t="shared" si="37"/>
        <v>0</v>
      </c>
      <c r="CU69" s="16">
        <f t="shared" si="38"/>
        <v>0</v>
      </c>
      <c r="CV69" s="16">
        <f t="shared" si="39"/>
        <v>0</v>
      </c>
      <c r="CW69" s="16">
        <f t="shared" si="40"/>
        <v>0</v>
      </c>
      <c r="CX69" s="16">
        <f t="shared" si="678"/>
        <v>0</v>
      </c>
      <c r="CY69" s="17">
        <f t="shared" si="679"/>
        <v>0</v>
      </c>
      <c r="CZ69" s="17">
        <f t="shared" si="680"/>
        <v>0</v>
      </c>
      <c r="DA69" s="17">
        <f t="shared" si="681"/>
        <v>0</v>
      </c>
      <c r="DB69" s="17">
        <f t="shared" si="682"/>
        <v>0</v>
      </c>
      <c r="DC69" s="17">
        <f t="shared" si="683"/>
        <v>0</v>
      </c>
      <c r="DD69" s="17">
        <f t="shared" si="684"/>
        <v>0</v>
      </c>
      <c r="DE69" s="17">
        <f t="shared" si="41"/>
        <v>0</v>
      </c>
      <c r="DF69" s="16">
        <f t="shared" si="685"/>
        <v>0</v>
      </c>
      <c r="DG69" s="16">
        <f t="shared" si="686"/>
        <v>0</v>
      </c>
      <c r="DH69" s="16">
        <f t="shared" si="687"/>
        <v>0</v>
      </c>
      <c r="DI69" s="16">
        <f t="shared" si="688"/>
        <v>0</v>
      </c>
      <c r="DJ69" s="16">
        <f t="shared" si="689"/>
        <v>0</v>
      </c>
      <c r="DK69" s="17">
        <f t="shared" si="690"/>
        <v>0</v>
      </c>
      <c r="DL69" s="17">
        <f t="shared" si="691"/>
        <v>0</v>
      </c>
      <c r="DM69" s="17">
        <f t="shared" si="692"/>
        <v>0</v>
      </c>
      <c r="DN69" s="17">
        <f t="shared" si="693"/>
        <v>0</v>
      </c>
      <c r="DO69" s="17">
        <f t="shared" si="694"/>
        <v>0</v>
      </c>
      <c r="DP69" s="17">
        <f t="shared" si="695"/>
        <v>0</v>
      </c>
      <c r="DQ69" s="17">
        <f t="shared" si="42"/>
        <v>0</v>
      </c>
      <c r="DR69" s="16">
        <f t="shared" si="696"/>
        <v>0.82721321968312544</v>
      </c>
      <c r="DS69" s="16">
        <f t="shared" si="697"/>
        <v>0.17278678031687461</v>
      </c>
      <c r="DT69" s="16">
        <f t="shared" si="698"/>
        <v>0.17278678031687461</v>
      </c>
      <c r="DU69" s="16">
        <f t="shared" si="699"/>
        <v>0</v>
      </c>
      <c r="DV69" s="16">
        <f t="shared" si="700"/>
        <v>0</v>
      </c>
      <c r="DW69" s="17">
        <f t="shared" si="701"/>
        <v>1</v>
      </c>
      <c r="DX69" s="17">
        <v>0</v>
      </c>
      <c r="DY69" s="17">
        <v>0</v>
      </c>
      <c r="DZ69" s="17">
        <v>0</v>
      </c>
      <c r="EA69" s="17">
        <v>0</v>
      </c>
      <c r="EB69" s="17">
        <v>0</v>
      </c>
      <c r="EC69" s="17">
        <f t="shared" si="43"/>
        <v>0</v>
      </c>
      <c r="ED69" s="16">
        <f t="shared" si="702"/>
        <v>0</v>
      </c>
      <c r="EE69" s="16">
        <f t="shared" si="703"/>
        <v>0</v>
      </c>
      <c r="EF69" s="16">
        <f t="shared" si="704"/>
        <v>0</v>
      </c>
      <c r="EG69" s="16">
        <f t="shared" si="705"/>
        <v>0</v>
      </c>
      <c r="EH69" s="16">
        <f t="shared" si="706"/>
        <v>0</v>
      </c>
      <c r="EI69" s="17">
        <f t="shared" si="707"/>
        <v>0</v>
      </c>
      <c r="EJ69" s="17">
        <v>0</v>
      </c>
      <c r="EK69" s="17">
        <v>0</v>
      </c>
      <c r="EL69" s="17">
        <v>0</v>
      </c>
      <c r="EM69" s="17">
        <v>0</v>
      </c>
      <c r="EN69" s="17">
        <v>0</v>
      </c>
      <c r="EO69" s="17">
        <f t="shared" si="44"/>
        <v>0</v>
      </c>
    </row>
    <row r="70" spans="1:145" x14ac:dyDescent="0.35">
      <c r="A70" s="21" t="s">
        <v>66</v>
      </c>
      <c r="B70" s="22" t="s">
        <v>164</v>
      </c>
      <c r="C70" s="22"/>
      <c r="D70" s="23">
        <f>D71+D73+D75+D77</f>
        <v>574097738</v>
      </c>
      <c r="E70" s="23">
        <f t="shared" ref="E70:I70" si="1464">E71+E73+E75+E77</f>
        <v>546977736</v>
      </c>
      <c r="F70" s="23">
        <f t="shared" si="1464"/>
        <v>410233301</v>
      </c>
      <c r="G70" s="23">
        <f t="shared" si="1464"/>
        <v>136744435</v>
      </c>
      <c r="H70" s="23">
        <f t="shared" si="1464"/>
        <v>136744435</v>
      </c>
      <c r="I70" s="23">
        <f t="shared" si="1464"/>
        <v>131493448</v>
      </c>
      <c r="J70" s="23">
        <f t="shared" ref="J70" si="1465">J71+J73+J75+J77</f>
        <v>5250987</v>
      </c>
      <c r="K70" s="23">
        <f t="shared" ref="K70" si="1466">K71+K73+K75+K77</f>
        <v>0</v>
      </c>
      <c r="L70" s="23">
        <f t="shared" ref="L70" si="1467">L71+L73+L75+L77</f>
        <v>27120002</v>
      </c>
      <c r="M70" s="23">
        <f t="shared" ref="M70" si="1468">M71+M73+M75+M77</f>
        <v>255696315</v>
      </c>
      <c r="N70" s="23">
        <f t="shared" ref="N70" si="1469">N71+N73+N75+N77</f>
        <v>255696315</v>
      </c>
      <c r="O70" s="23">
        <f t="shared" ref="O70" si="1470">O71+O73+O75+O77</f>
        <v>0</v>
      </c>
      <c r="P70" s="23">
        <f t="shared" ref="P70" si="1471">P71+P73+P75+P77</f>
        <v>85232105</v>
      </c>
      <c r="Q70" s="23">
        <f t="shared" ref="Q70" si="1472">Q71+Q73+Q75+Q77</f>
        <v>85232105</v>
      </c>
      <c r="R70" s="23">
        <f t="shared" ref="R70" si="1473">R71+R73+R75+R77</f>
        <v>0</v>
      </c>
      <c r="S70" s="23">
        <f t="shared" ref="S70" si="1474">S71+S73+S75+S77</f>
        <v>85232105</v>
      </c>
      <c r="T70" s="23">
        <f t="shared" ref="T70" si="1475">T71+T73+T75+T77</f>
        <v>85232105</v>
      </c>
      <c r="U70" s="23">
        <f t="shared" ref="U70" si="1476">U71+U73+U75+U77</f>
        <v>0</v>
      </c>
      <c r="V70" s="23">
        <f t="shared" ref="V70" si="1477">V71+V73+V75+V77</f>
        <v>81959192</v>
      </c>
      <c r="W70" s="23">
        <f t="shared" ref="W70" si="1478">W71+W73+W75+W77</f>
        <v>81959192</v>
      </c>
      <c r="X70" s="23">
        <f t="shared" ref="X70" si="1479">X71+X73+X75+X77</f>
        <v>0</v>
      </c>
      <c r="Y70" s="23">
        <f t="shared" ref="Y70" si="1480">Y71+Y73+Y75+Y77</f>
        <v>3272913</v>
      </c>
      <c r="Z70" s="23">
        <f t="shared" ref="Z70" si="1481">Z71+Z73+Z75+Z77</f>
        <v>3272913</v>
      </c>
      <c r="AA70" s="23">
        <f t="shared" ref="AA70" si="1482">AA71+AA73+AA75+AA77</f>
        <v>0</v>
      </c>
      <c r="AB70" s="23">
        <f t="shared" ref="AB70" si="1483">AB71+AB73+AB75+AB77</f>
        <v>0</v>
      </c>
      <c r="AC70" s="23">
        <f t="shared" ref="AC70" si="1484">AC71+AC73+AC75+AC77</f>
        <v>0</v>
      </c>
      <c r="AD70" s="23">
        <f t="shared" ref="AD70" si="1485">AD71+AD73+AD75+AD77</f>
        <v>0</v>
      </c>
      <c r="AE70" s="23">
        <f t="shared" ref="AE70" si="1486">AE71+AE73+AE75+AE77</f>
        <v>340928420</v>
      </c>
      <c r="AF70" s="23">
        <f t="shared" ref="AF70" si="1487">AF71+AF73+AF75+AF77</f>
        <v>0</v>
      </c>
      <c r="AG70" s="23">
        <f t="shared" ref="AG70" si="1488">AG71+AG73+AG75+AG77</f>
        <v>24678465</v>
      </c>
      <c r="AH70" s="23">
        <f t="shared" ref="AH70" si="1489">AH71+AH73+AH75+AH77</f>
        <v>84543983</v>
      </c>
      <c r="AI70" s="23">
        <f t="shared" ref="AI70" si="1490">AI71+AI73+AI75+AI77</f>
        <v>84543983</v>
      </c>
      <c r="AJ70" s="23">
        <f t="shared" ref="AJ70" si="1491">AJ71+AJ73+AJ75+AJ77</f>
        <v>0</v>
      </c>
      <c r="AK70" s="23">
        <f t="shared" ref="AK70" si="1492">AK71+AK73+AK75+AK77</f>
        <v>28181328</v>
      </c>
      <c r="AL70" s="23">
        <f t="shared" ref="AL70" si="1493">AL71+AL73+AL75+AL77</f>
        <v>28181328</v>
      </c>
      <c r="AM70" s="23">
        <f t="shared" ref="AM70" si="1494">AM71+AM73+AM75+AM77</f>
        <v>0</v>
      </c>
      <c r="AN70" s="23">
        <f t="shared" ref="AN70" si="1495">AN71+AN73+AN75+AN77</f>
        <v>28181328</v>
      </c>
      <c r="AO70" s="23">
        <f t="shared" ref="AO70" si="1496">AO71+AO73+AO75+AO77</f>
        <v>28181328</v>
      </c>
      <c r="AP70" s="23">
        <f t="shared" ref="AP70" si="1497">AP71+AP73+AP75+AP77</f>
        <v>0</v>
      </c>
      <c r="AQ70" s="23">
        <f t="shared" ref="AQ70" si="1498">AQ71+AQ73+AQ75+AQ77</f>
        <v>27099165</v>
      </c>
      <c r="AR70" s="23">
        <f t="shared" ref="AR70" si="1499">AR71+AR73+AR75+AR77</f>
        <v>27099165</v>
      </c>
      <c r="AS70" s="23">
        <f t="shared" ref="AS70" si="1500">AS71+AS73+AS75+AS77</f>
        <v>0</v>
      </c>
      <c r="AT70" s="23">
        <f t="shared" ref="AT70" si="1501">AT71+AT73+AT75+AT77</f>
        <v>1082163</v>
      </c>
      <c r="AU70" s="23">
        <f t="shared" ref="AU70" si="1502">AU71+AU73+AU75+AU77</f>
        <v>1082163</v>
      </c>
      <c r="AV70" s="23">
        <f t="shared" ref="AV70" si="1503">AV71+AV73+AV75+AV77</f>
        <v>0</v>
      </c>
      <c r="AW70" s="23">
        <f t="shared" ref="AW70" si="1504">AW71+AW73+AW75+AW77</f>
        <v>0</v>
      </c>
      <c r="AX70" s="23">
        <f t="shared" ref="AX70" si="1505">AX71+AX73+AX75+AX77</f>
        <v>0</v>
      </c>
      <c r="AY70" s="23">
        <f t="shared" ref="AY70" si="1506">AY71+AY73+AY75+AY77</f>
        <v>0</v>
      </c>
      <c r="AZ70" s="23">
        <f t="shared" ref="AZ70" si="1507">AZ71+AZ73+AZ75+AZ77</f>
        <v>112725311</v>
      </c>
      <c r="BA70" s="23">
        <f t="shared" ref="BA70" si="1508">BA71+BA73+BA75+BA77</f>
        <v>0</v>
      </c>
      <c r="BB70" s="23">
        <f t="shared" ref="BB70" si="1509">BB71+BB73+BB75+BB77</f>
        <v>2441537</v>
      </c>
      <c r="BC70" s="23">
        <f t="shared" ref="BC70" si="1510">BC71+BC73+BC75+BC77</f>
        <v>18360759</v>
      </c>
      <c r="BD70" s="23">
        <f t="shared" ref="BD70" si="1511">BD71+BD73+BD75+BD77</f>
        <v>18360759</v>
      </c>
      <c r="BE70" s="23">
        <f t="shared" ref="BE70" si="1512">BE71+BE73+BE75+BE77</f>
        <v>0</v>
      </c>
      <c r="BF70" s="23">
        <f t="shared" ref="BF70" si="1513">BF71+BF73+BF75+BF77</f>
        <v>6120254</v>
      </c>
      <c r="BG70" s="23">
        <f t="shared" ref="BG70" si="1514">BG71+BG73+BG75+BG77</f>
        <v>6120254</v>
      </c>
      <c r="BH70" s="23">
        <f t="shared" ref="BH70" si="1515">BH71+BH73+BH75+BH77</f>
        <v>0</v>
      </c>
      <c r="BI70" s="23">
        <f t="shared" ref="BI70" si="1516">BI71+BI73+BI75+BI77</f>
        <v>6120254</v>
      </c>
      <c r="BJ70" s="23">
        <f t="shared" ref="BJ70" si="1517">BJ71+BJ73+BJ75+BJ77</f>
        <v>6120254</v>
      </c>
      <c r="BK70" s="23">
        <f t="shared" ref="BK70" si="1518">BK71+BK73+BK75+BK77</f>
        <v>0</v>
      </c>
      <c r="BL70" s="23">
        <f t="shared" ref="BL70" si="1519">BL71+BL73+BL75+BL77</f>
        <v>5885236</v>
      </c>
      <c r="BM70" s="23">
        <f t="shared" ref="BM70" si="1520">BM71+BM73+BM75+BM77</f>
        <v>5885236</v>
      </c>
      <c r="BN70" s="23">
        <f t="shared" ref="BN70" si="1521">BN71+BN73+BN75+BN77</f>
        <v>0</v>
      </c>
      <c r="BO70" s="23">
        <f t="shared" ref="BO70" si="1522">BO71+BO73+BO75+BO77</f>
        <v>235018</v>
      </c>
      <c r="BP70" s="23">
        <f t="shared" ref="BP70" si="1523">BP71+BP73+BP75+BP77</f>
        <v>235018</v>
      </c>
      <c r="BQ70" s="23">
        <f t="shared" ref="BQ70" si="1524">BQ71+BQ73+BQ75+BQ77</f>
        <v>0</v>
      </c>
      <c r="BR70" s="23">
        <f t="shared" ref="BR70" si="1525">BR71+BR73+BR75+BR77</f>
        <v>0</v>
      </c>
      <c r="BS70" s="23">
        <f t="shared" ref="BS70" si="1526">BS71+BS73+BS75+BS77</f>
        <v>0</v>
      </c>
      <c r="BT70" s="23">
        <f t="shared" ref="BT70" si="1527">BT71+BT73+BT75+BT77</f>
        <v>0</v>
      </c>
      <c r="BU70" s="23">
        <f t="shared" ref="BU70" si="1528">BU71+BU73+BU75+BU77</f>
        <v>24481013</v>
      </c>
      <c r="BV70" s="23">
        <f t="shared" ref="BV70" si="1529">BV71+BV73+BV75+BV77</f>
        <v>0</v>
      </c>
      <c r="BW70" s="23">
        <f t="shared" ref="BW70" si="1530">BW71+BW73+BW75+BW77</f>
        <v>0</v>
      </c>
      <c r="BX70" s="23">
        <f t="shared" ref="BX70" si="1531">BX71+BX73+BX75+BX77</f>
        <v>51632244</v>
      </c>
      <c r="BY70" s="23">
        <f t="shared" ref="BY70" si="1532">BY71+BY73+BY75+BY77</f>
        <v>51632244</v>
      </c>
      <c r="BZ70" s="23">
        <f t="shared" ref="BZ70" si="1533">BZ71+BZ73+BZ75+BZ77</f>
        <v>0</v>
      </c>
      <c r="CA70" s="23">
        <f t="shared" ref="CA70" si="1534">CA71+CA73+CA75+CA77</f>
        <v>17210748</v>
      </c>
      <c r="CB70" s="23">
        <f t="shared" ref="CB70" si="1535">CB71+CB73+CB75+CB77</f>
        <v>17210748</v>
      </c>
      <c r="CC70" s="23">
        <f t="shared" ref="CC70" si="1536">CC71+CC73+CC75+CC77</f>
        <v>0</v>
      </c>
      <c r="CD70" s="23">
        <f t="shared" ref="CD70" si="1537">CD71+CD73+CD75+CD77</f>
        <v>17210748</v>
      </c>
      <c r="CE70" s="23">
        <f t="shared" ref="CE70" si="1538">CE71+CE73+CE75+CE77</f>
        <v>17210748</v>
      </c>
      <c r="CF70" s="23">
        <f t="shared" ref="CF70" si="1539">CF71+CF73+CF75+CF77</f>
        <v>0</v>
      </c>
      <c r="CG70" s="23">
        <f t="shared" ref="CG70" si="1540">CG71+CG73+CG75+CG77</f>
        <v>16549855</v>
      </c>
      <c r="CH70" s="23">
        <f t="shared" ref="CH70" si="1541">CH71+CH73+CH75+CH77</f>
        <v>16549855</v>
      </c>
      <c r="CI70" s="23">
        <f t="shared" ref="CI70" si="1542">CI71+CI73+CI75+CI77</f>
        <v>0</v>
      </c>
      <c r="CJ70" s="23">
        <f t="shared" ref="CJ70" si="1543">CJ71+CJ73+CJ75+CJ77</f>
        <v>660893</v>
      </c>
      <c r="CK70" s="23">
        <f t="shared" ref="CK70" si="1544">CK71+CK73+CK75+CK77</f>
        <v>660893</v>
      </c>
      <c r="CL70" s="23">
        <f t="shared" ref="CL70" si="1545">CL71+CL73+CL75+CL77</f>
        <v>0</v>
      </c>
      <c r="CM70" s="23">
        <f t="shared" ref="CM70" si="1546">CM71+CM73+CM75+CM77</f>
        <v>0</v>
      </c>
      <c r="CN70" s="23">
        <f t="shared" ref="CN70" si="1547">CN71+CN73+CN75+CN77</f>
        <v>0</v>
      </c>
      <c r="CO70" s="23">
        <f t="shared" ref="CO70" si="1548">CO71+CO73+CO75+CO77</f>
        <v>0</v>
      </c>
      <c r="CP70" s="23">
        <f t="shared" ref="CP70" si="1549">CP71+CP73+CP75+CP77</f>
        <v>68842992</v>
      </c>
      <c r="CQ70" s="23">
        <f t="shared" ref="CQ70" si="1550">CQ71+CQ73+CQ75+CQ77</f>
        <v>0</v>
      </c>
      <c r="CR70" s="23">
        <f t="shared" ref="CR70" si="1551">CR71+CR73+CR75+CR77</f>
        <v>0</v>
      </c>
      <c r="CT70" s="9">
        <f t="shared" si="37"/>
        <v>0.75</v>
      </c>
      <c r="CU70" s="9">
        <f t="shared" si="38"/>
        <v>0.25</v>
      </c>
      <c r="CV70" s="9">
        <f t="shared" si="39"/>
        <v>0.24039999950722793</v>
      </c>
      <c r="CW70" s="9">
        <f t="shared" si="40"/>
        <v>9.6000004927720602E-3</v>
      </c>
      <c r="CX70" s="9">
        <f t="shared" si="678"/>
        <v>0</v>
      </c>
      <c r="CY70" s="9">
        <f t="shared" si="679"/>
        <v>1</v>
      </c>
      <c r="CZ70" s="9">
        <f t="shared" si="680"/>
        <v>0</v>
      </c>
      <c r="DA70" s="9">
        <f t="shared" si="681"/>
        <v>0</v>
      </c>
      <c r="DB70" s="9">
        <f t="shared" si="682"/>
        <v>0</v>
      </c>
      <c r="DC70" s="9">
        <f t="shared" si="683"/>
        <v>0</v>
      </c>
      <c r="DD70" s="9">
        <f t="shared" si="684"/>
        <v>0</v>
      </c>
      <c r="DE70" s="9">
        <f t="shared" si="41"/>
        <v>0</v>
      </c>
      <c r="DF70" s="9">
        <f t="shared" si="685"/>
        <v>0.74999999778221949</v>
      </c>
      <c r="DG70" s="9">
        <f t="shared" si="686"/>
        <v>0.25000000221778051</v>
      </c>
      <c r="DH70" s="9">
        <f t="shared" si="687"/>
        <v>0.24040000209003637</v>
      </c>
      <c r="DI70" s="9">
        <f t="shared" si="688"/>
        <v>9.6000001277441582E-3</v>
      </c>
      <c r="DJ70" s="9">
        <f t="shared" si="689"/>
        <v>0</v>
      </c>
      <c r="DK70" s="9">
        <f t="shared" si="690"/>
        <v>1</v>
      </c>
      <c r="DL70" s="9">
        <f t="shared" si="691"/>
        <v>0</v>
      </c>
      <c r="DM70" s="9">
        <f t="shared" si="692"/>
        <v>0</v>
      </c>
      <c r="DN70" s="9">
        <f t="shared" si="693"/>
        <v>0</v>
      </c>
      <c r="DO70" s="9">
        <f t="shared" si="694"/>
        <v>0</v>
      </c>
      <c r="DP70" s="9">
        <f t="shared" si="695"/>
        <v>0</v>
      </c>
      <c r="DQ70" s="9">
        <f t="shared" si="42"/>
        <v>0</v>
      </c>
      <c r="DR70" s="9">
        <f t="shared" si="696"/>
        <v>0.74999996936401281</v>
      </c>
      <c r="DS70" s="9">
        <f t="shared" si="697"/>
        <v>0.25000003063598714</v>
      </c>
      <c r="DT70" s="9">
        <f t="shared" si="698"/>
        <v>0.24040001939462227</v>
      </c>
      <c r="DU70" s="9">
        <f t="shared" si="699"/>
        <v>9.6000112413648902E-3</v>
      </c>
      <c r="DV70" s="9">
        <f t="shared" si="700"/>
        <v>0</v>
      </c>
      <c r="DW70" s="9">
        <f t="shared" si="701"/>
        <v>1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f t="shared" si="43"/>
        <v>0</v>
      </c>
      <c r="ED70" s="9">
        <f t="shared" si="702"/>
        <v>0.75</v>
      </c>
      <c r="EE70" s="9">
        <f t="shared" si="703"/>
        <v>0.25</v>
      </c>
      <c r="EF70" s="9">
        <f t="shared" si="704"/>
        <v>0.24039999597925668</v>
      </c>
      <c r="EG70" s="9">
        <f t="shared" si="705"/>
        <v>0</v>
      </c>
      <c r="EH70" s="9">
        <f t="shared" si="706"/>
        <v>0</v>
      </c>
      <c r="EI70" s="9">
        <f t="shared" si="707"/>
        <v>1</v>
      </c>
      <c r="EJ70" s="9">
        <v>0</v>
      </c>
      <c r="EK70" s="9">
        <v>0</v>
      </c>
      <c r="EL70" s="9">
        <v>0</v>
      </c>
      <c r="EM70" s="9">
        <v>0</v>
      </c>
      <c r="EN70" s="9">
        <v>0</v>
      </c>
      <c r="EO70" s="9">
        <f t="shared" si="44"/>
        <v>0</v>
      </c>
    </row>
    <row r="71" spans="1:145" x14ac:dyDescent="0.35">
      <c r="A71" s="24" t="s">
        <v>26</v>
      </c>
      <c r="B71" s="25" t="s">
        <v>165</v>
      </c>
      <c r="C71" s="25"/>
      <c r="D71" s="26">
        <f>D72</f>
        <v>365606885</v>
      </c>
      <c r="E71" s="26">
        <f t="shared" ref="E71:I71" si="1552">E72</f>
        <v>340928420</v>
      </c>
      <c r="F71" s="26">
        <f t="shared" si="1552"/>
        <v>255696315</v>
      </c>
      <c r="G71" s="26">
        <f t="shared" si="1552"/>
        <v>85232105</v>
      </c>
      <c r="H71" s="26">
        <f t="shared" si="1552"/>
        <v>85232105</v>
      </c>
      <c r="I71" s="26">
        <f t="shared" si="1552"/>
        <v>81959192</v>
      </c>
      <c r="J71" s="26">
        <f t="shared" ref="J71" si="1553">J72</f>
        <v>3272913</v>
      </c>
      <c r="K71" s="26">
        <f t="shared" ref="K71" si="1554">K72</f>
        <v>0</v>
      </c>
      <c r="L71" s="26">
        <f t="shared" ref="L71" si="1555">L72</f>
        <v>24678465</v>
      </c>
      <c r="M71" s="26">
        <f t="shared" ref="M71" si="1556">M72</f>
        <v>255696315</v>
      </c>
      <c r="N71" s="26">
        <f t="shared" ref="N71" si="1557">N72</f>
        <v>255696315</v>
      </c>
      <c r="O71" s="26">
        <f t="shared" ref="O71" si="1558">O72</f>
        <v>0</v>
      </c>
      <c r="P71" s="26">
        <f t="shared" ref="P71" si="1559">P72</f>
        <v>85232105</v>
      </c>
      <c r="Q71" s="26">
        <f t="shared" ref="Q71" si="1560">Q72</f>
        <v>85232105</v>
      </c>
      <c r="R71" s="26">
        <f t="shared" ref="R71" si="1561">R72</f>
        <v>0</v>
      </c>
      <c r="S71" s="26">
        <f t="shared" ref="S71" si="1562">S72</f>
        <v>85232105</v>
      </c>
      <c r="T71" s="26">
        <f t="shared" ref="T71" si="1563">T72</f>
        <v>85232105</v>
      </c>
      <c r="U71" s="26">
        <f t="shared" ref="U71" si="1564">U72</f>
        <v>0</v>
      </c>
      <c r="V71" s="26">
        <f t="shared" ref="V71" si="1565">V72</f>
        <v>81959192</v>
      </c>
      <c r="W71" s="26">
        <f t="shared" ref="W71" si="1566">W72</f>
        <v>81959192</v>
      </c>
      <c r="X71" s="26">
        <f t="shared" ref="X71" si="1567">X72</f>
        <v>0</v>
      </c>
      <c r="Y71" s="26">
        <f t="shared" ref="Y71" si="1568">Y72</f>
        <v>3272913</v>
      </c>
      <c r="Z71" s="26">
        <f t="shared" ref="Z71" si="1569">Z72</f>
        <v>3272913</v>
      </c>
      <c r="AA71" s="26">
        <f t="shared" ref="AA71" si="1570">AA72</f>
        <v>0</v>
      </c>
      <c r="AB71" s="26">
        <f t="shared" ref="AB71" si="1571">AB72</f>
        <v>0</v>
      </c>
      <c r="AC71" s="26">
        <f t="shared" ref="AC71" si="1572">AC72</f>
        <v>0</v>
      </c>
      <c r="AD71" s="26">
        <f t="shared" ref="AD71" si="1573">AD72</f>
        <v>0</v>
      </c>
      <c r="AE71" s="26">
        <f t="shared" ref="AE71" si="1574">AE72</f>
        <v>340928420</v>
      </c>
      <c r="AF71" s="26">
        <f t="shared" ref="AF71" si="1575">AF72</f>
        <v>0</v>
      </c>
      <c r="AG71" s="26">
        <f t="shared" ref="AG71" si="1576">AG72</f>
        <v>24678465</v>
      </c>
      <c r="AH71" s="26">
        <f t="shared" ref="AH71" si="1577">AH72</f>
        <v>0</v>
      </c>
      <c r="AI71" s="26">
        <f t="shared" ref="AI71" si="1578">AI72</f>
        <v>0</v>
      </c>
      <c r="AJ71" s="26">
        <f t="shared" ref="AJ71" si="1579">AJ72</f>
        <v>0</v>
      </c>
      <c r="AK71" s="26">
        <f t="shared" ref="AK71" si="1580">AK72</f>
        <v>0</v>
      </c>
      <c r="AL71" s="26">
        <f t="shared" ref="AL71" si="1581">AL72</f>
        <v>0</v>
      </c>
      <c r="AM71" s="26">
        <f t="shared" ref="AM71" si="1582">AM72</f>
        <v>0</v>
      </c>
      <c r="AN71" s="26">
        <f t="shared" ref="AN71" si="1583">AN72</f>
        <v>0</v>
      </c>
      <c r="AO71" s="26">
        <f t="shared" ref="AO71" si="1584">AO72</f>
        <v>0</v>
      </c>
      <c r="AP71" s="26">
        <f t="shared" ref="AP71" si="1585">AP72</f>
        <v>0</v>
      </c>
      <c r="AQ71" s="26">
        <f t="shared" ref="AQ71" si="1586">AQ72</f>
        <v>0</v>
      </c>
      <c r="AR71" s="26">
        <f t="shared" ref="AR71" si="1587">AR72</f>
        <v>0</v>
      </c>
      <c r="AS71" s="26">
        <f t="shared" ref="AS71" si="1588">AS72</f>
        <v>0</v>
      </c>
      <c r="AT71" s="26">
        <f t="shared" ref="AT71" si="1589">AT72</f>
        <v>0</v>
      </c>
      <c r="AU71" s="26">
        <f t="shared" ref="AU71" si="1590">AU72</f>
        <v>0</v>
      </c>
      <c r="AV71" s="26">
        <f t="shared" ref="AV71" si="1591">AV72</f>
        <v>0</v>
      </c>
      <c r="AW71" s="26">
        <f t="shared" ref="AW71" si="1592">AW72</f>
        <v>0</v>
      </c>
      <c r="AX71" s="26">
        <f t="shared" ref="AX71" si="1593">AX72</f>
        <v>0</v>
      </c>
      <c r="AY71" s="26">
        <f t="shared" ref="AY71" si="1594">AY72</f>
        <v>0</v>
      </c>
      <c r="AZ71" s="26">
        <f t="shared" ref="AZ71" si="1595">AZ72</f>
        <v>0</v>
      </c>
      <c r="BA71" s="26">
        <f t="shared" ref="BA71" si="1596">BA72</f>
        <v>0</v>
      </c>
      <c r="BB71" s="26">
        <f t="shared" ref="BB71" si="1597">BB72</f>
        <v>0</v>
      </c>
      <c r="BC71" s="26">
        <f t="shared" ref="BC71" si="1598">BC72</f>
        <v>0</v>
      </c>
      <c r="BD71" s="26">
        <f t="shared" ref="BD71" si="1599">BD72</f>
        <v>0</v>
      </c>
      <c r="BE71" s="26">
        <f t="shared" ref="BE71" si="1600">BE72</f>
        <v>0</v>
      </c>
      <c r="BF71" s="26">
        <f t="shared" ref="BF71" si="1601">BF72</f>
        <v>0</v>
      </c>
      <c r="BG71" s="26">
        <f t="shared" ref="BG71" si="1602">BG72</f>
        <v>0</v>
      </c>
      <c r="BH71" s="26">
        <f t="shared" ref="BH71" si="1603">BH72</f>
        <v>0</v>
      </c>
      <c r="BI71" s="26">
        <f t="shared" ref="BI71" si="1604">BI72</f>
        <v>0</v>
      </c>
      <c r="BJ71" s="26">
        <f t="shared" ref="BJ71" si="1605">BJ72</f>
        <v>0</v>
      </c>
      <c r="BK71" s="26">
        <f t="shared" ref="BK71" si="1606">BK72</f>
        <v>0</v>
      </c>
      <c r="BL71" s="26">
        <f t="shared" ref="BL71" si="1607">BL72</f>
        <v>0</v>
      </c>
      <c r="BM71" s="26">
        <f t="shared" ref="BM71" si="1608">BM72</f>
        <v>0</v>
      </c>
      <c r="BN71" s="26">
        <f t="shared" ref="BN71" si="1609">BN72</f>
        <v>0</v>
      </c>
      <c r="BO71" s="26">
        <f t="shared" ref="BO71" si="1610">BO72</f>
        <v>0</v>
      </c>
      <c r="BP71" s="26">
        <f t="shared" ref="BP71" si="1611">BP72</f>
        <v>0</v>
      </c>
      <c r="BQ71" s="26">
        <f t="shared" ref="BQ71" si="1612">BQ72</f>
        <v>0</v>
      </c>
      <c r="BR71" s="26">
        <f t="shared" ref="BR71" si="1613">BR72</f>
        <v>0</v>
      </c>
      <c r="BS71" s="26">
        <f t="shared" ref="BS71" si="1614">BS72</f>
        <v>0</v>
      </c>
      <c r="BT71" s="26">
        <f t="shared" ref="BT71" si="1615">BT72</f>
        <v>0</v>
      </c>
      <c r="BU71" s="26">
        <f t="shared" ref="BU71" si="1616">BU72</f>
        <v>0</v>
      </c>
      <c r="BV71" s="26">
        <f t="shared" ref="BV71" si="1617">BV72</f>
        <v>0</v>
      </c>
      <c r="BW71" s="26">
        <f t="shared" ref="BW71" si="1618">BW72</f>
        <v>0</v>
      </c>
      <c r="BX71" s="26">
        <f t="shared" ref="BX71" si="1619">BX72</f>
        <v>0</v>
      </c>
      <c r="BY71" s="26">
        <f t="shared" ref="BY71" si="1620">BY72</f>
        <v>0</v>
      </c>
      <c r="BZ71" s="26">
        <f t="shared" ref="BZ71" si="1621">BZ72</f>
        <v>0</v>
      </c>
      <c r="CA71" s="26">
        <f t="shared" ref="CA71" si="1622">CA72</f>
        <v>0</v>
      </c>
      <c r="CB71" s="26">
        <f t="shared" ref="CB71" si="1623">CB72</f>
        <v>0</v>
      </c>
      <c r="CC71" s="26">
        <f t="shared" ref="CC71" si="1624">CC72</f>
        <v>0</v>
      </c>
      <c r="CD71" s="26">
        <f t="shared" ref="CD71" si="1625">CD72</f>
        <v>0</v>
      </c>
      <c r="CE71" s="26">
        <f t="shared" ref="CE71" si="1626">CE72</f>
        <v>0</v>
      </c>
      <c r="CF71" s="26">
        <f t="shared" ref="CF71" si="1627">CF72</f>
        <v>0</v>
      </c>
      <c r="CG71" s="26">
        <f t="shared" ref="CG71" si="1628">CG72</f>
        <v>0</v>
      </c>
      <c r="CH71" s="26">
        <f t="shared" ref="CH71" si="1629">CH72</f>
        <v>0</v>
      </c>
      <c r="CI71" s="26">
        <f t="shared" ref="CI71" si="1630">CI72</f>
        <v>0</v>
      </c>
      <c r="CJ71" s="26">
        <f t="shared" ref="CJ71" si="1631">CJ72</f>
        <v>0</v>
      </c>
      <c r="CK71" s="26">
        <f t="shared" ref="CK71" si="1632">CK72</f>
        <v>0</v>
      </c>
      <c r="CL71" s="26">
        <f t="shared" ref="CL71" si="1633">CL72</f>
        <v>0</v>
      </c>
      <c r="CM71" s="26">
        <f t="shared" ref="CM71" si="1634">CM72</f>
        <v>0</v>
      </c>
      <c r="CN71" s="26">
        <f t="shared" ref="CN71" si="1635">CN72</f>
        <v>0</v>
      </c>
      <c r="CO71" s="26">
        <f t="shared" ref="CO71" si="1636">CO72</f>
        <v>0</v>
      </c>
      <c r="CP71" s="26">
        <f t="shared" ref="CP71" si="1637">CP72</f>
        <v>0</v>
      </c>
      <c r="CQ71" s="26">
        <f t="shared" ref="CQ71" si="1638">CQ72</f>
        <v>0</v>
      </c>
      <c r="CR71" s="26">
        <f t="shared" ref="CR71" si="1639">CR72</f>
        <v>0</v>
      </c>
      <c r="CT71" s="10">
        <f t="shared" si="37"/>
        <v>0.75</v>
      </c>
      <c r="CU71" s="10">
        <f t="shared" si="38"/>
        <v>0.25</v>
      </c>
      <c r="CV71" s="10">
        <f t="shared" si="39"/>
        <v>0.24039999950722793</v>
      </c>
      <c r="CW71" s="10">
        <f t="shared" si="40"/>
        <v>9.6000004927720602E-3</v>
      </c>
      <c r="CX71" s="10">
        <f t="shared" si="678"/>
        <v>0</v>
      </c>
      <c r="CY71" s="10">
        <f t="shared" si="679"/>
        <v>1</v>
      </c>
      <c r="CZ71" s="10">
        <f t="shared" si="680"/>
        <v>0</v>
      </c>
      <c r="DA71" s="10">
        <f t="shared" si="681"/>
        <v>0</v>
      </c>
      <c r="DB71" s="10">
        <f t="shared" si="682"/>
        <v>0</v>
      </c>
      <c r="DC71" s="10">
        <f t="shared" si="683"/>
        <v>0</v>
      </c>
      <c r="DD71" s="10">
        <f t="shared" si="684"/>
        <v>0</v>
      </c>
      <c r="DE71" s="10">
        <f t="shared" si="41"/>
        <v>0</v>
      </c>
      <c r="DF71" s="10">
        <f t="shared" si="685"/>
        <v>0</v>
      </c>
      <c r="DG71" s="10">
        <f t="shared" si="686"/>
        <v>0</v>
      </c>
      <c r="DH71" s="10">
        <f t="shared" si="687"/>
        <v>0</v>
      </c>
      <c r="DI71" s="10">
        <f t="shared" si="688"/>
        <v>0</v>
      </c>
      <c r="DJ71" s="10">
        <f t="shared" si="689"/>
        <v>0</v>
      </c>
      <c r="DK71" s="10">
        <f t="shared" si="690"/>
        <v>0</v>
      </c>
      <c r="DL71" s="10">
        <f t="shared" si="691"/>
        <v>0</v>
      </c>
      <c r="DM71" s="10">
        <f t="shared" si="692"/>
        <v>0</v>
      </c>
      <c r="DN71" s="10">
        <f t="shared" si="693"/>
        <v>0</v>
      </c>
      <c r="DO71" s="10">
        <f t="shared" si="694"/>
        <v>0</v>
      </c>
      <c r="DP71" s="10">
        <f t="shared" si="695"/>
        <v>0</v>
      </c>
      <c r="DQ71" s="10">
        <f t="shared" si="42"/>
        <v>0</v>
      </c>
      <c r="DR71" s="10">
        <f t="shared" si="696"/>
        <v>0</v>
      </c>
      <c r="DS71" s="10">
        <f t="shared" si="697"/>
        <v>0</v>
      </c>
      <c r="DT71" s="10">
        <f t="shared" si="698"/>
        <v>0</v>
      </c>
      <c r="DU71" s="10">
        <f t="shared" si="699"/>
        <v>0</v>
      </c>
      <c r="DV71" s="10">
        <f t="shared" si="700"/>
        <v>0</v>
      </c>
      <c r="DW71" s="10">
        <f t="shared" si="701"/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f t="shared" si="43"/>
        <v>0</v>
      </c>
      <c r="ED71" s="10">
        <f t="shared" si="702"/>
        <v>0</v>
      </c>
      <c r="EE71" s="10">
        <f t="shared" si="703"/>
        <v>0</v>
      </c>
      <c r="EF71" s="10">
        <f t="shared" si="704"/>
        <v>0</v>
      </c>
      <c r="EG71" s="10">
        <f t="shared" si="705"/>
        <v>0</v>
      </c>
      <c r="EH71" s="10">
        <f t="shared" si="706"/>
        <v>0</v>
      </c>
      <c r="EI71" s="10">
        <f t="shared" si="707"/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f t="shared" si="44"/>
        <v>0</v>
      </c>
    </row>
    <row r="72" spans="1:145" x14ac:dyDescent="0.35">
      <c r="A72" s="27" t="s">
        <v>26</v>
      </c>
      <c r="B72" s="28" t="s">
        <v>2</v>
      </c>
      <c r="C72" s="28" t="s">
        <v>2</v>
      </c>
      <c r="D72" s="37">
        <f>E72+L72</f>
        <v>365606885</v>
      </c>
      <c r="E72" s="37">
        <f>F72+G72</f>
        <v>340928420</v>
      </c>
      <c r="F72" s="35">
        <f>M72+AH72+BC72+BX72</f>
        <v>255696315</v>
      </c>
      <c r="G72" s="37">
        <f>H72+K72</f>
        <v>85232105</v>
      </c>
      <c r="H72" s="37">
        <f>I72+J72</f>
        <v>85232105</v>
      </c>
      <c r="I72" s="35">
        <f>V72+AQ72+BL72+CG72</f>
        <v>81959192</v>
      </c>
      <c r="J72" s="35">
        <f>Y72+AT72+BO72+CJ72</f>
        <v>3272913</v>
      </c>
      <c r="K72" s="36">
        <f>AB72+AW72+BR72+CM72</f>
        <v>0</v>
      </c>
      <c r="L72" s="30">
        <v>24678465</v>
      </c>
      <c r="M72" s="37">
        <f>N72+O72</f>
        <v>255696315</v>
      </c>
      <c r="N72" s="30">
        <v>255696315</v>
      </c>
      <c r="O72" s="30">
        <v>0</v>
      </c>
      <c r="P72" s="37">
        <f>Q72+R72</f>
        <v>85232105</v>
      </c>
      <c r="Q72" s="30">
        <f>T72+AC72</f>
        <v>85232105</v>
      </c>
      <c r="R72" s="30">
        <f>U72+AD72</f>
        <v>0</v>
      </c>
      <c r="S72" s="37">
        <f>T72+U72</f>
        <v>85232105</v>
      </c>
      <c r="T72" s="30">
        <f>W72+Z72</f>
        <v>85232105</v>
      </c>
      <c r="U72" s="30">
        <f t="shared" ref="U72" si="1640">X72+AA72</f>
        <v>0</v>
      </c>
      <c r="V72" s="37">
        <f>W72+X72</f>
        <v>81959192</v>
      </c>
      <c r="W72" s="30">
        <v>81959192</v>
      </c>
      <c r="X72" s="30">
        <v>0</v>
      </c>
      <c r="Y72" s="37">
        <f>Z72+AA72</f>
        <v>3272913</v>
      </c>
      <c r="Z72" s="30">
        <v>3272913</v>
      </c>
      <c r="AA72" s="30">
        <v>0</v>
      </c>
      <c r="AB72" s="37">
        <f>AC72+AD72</f>
        <v>0</v>
      </c>
      <c r="AC72" s="30">
        <v>0</v>
      </c>
      <c r="AD72" s="30">
        <v>0</v>
      </c>
      <c r="AE72" s="30">
        <f>N72+Q72</f>
        <v>340928420</v>
      </c>
      <c r="AF72" s="30">
        <f>O72+R72</f>
        <v>0</v>
      </c>
      <c r="AG72" s="30">
        <v>24678465</v>
      </c>
      <c r="AH72" s="37">
        <f>AI72+AJ72</f>
        <v>0</v>
      </c>
      <c r="AI72" s="30">
        <v>0</v>
      </c>
      <c r="AJ72" s="30">
        <v>0</v>
      </c>
      <c r="AK72" s="37">
        <f>AL72+AM72</f>
        <v>0</v>
      </c>
      <c r="AL72" s="30">
        <f>AO72+AX72</f>
        <v>0</v>
      </c>
      <c r="AM72" s="30">
        <f>AP72+AY72</f>
        <v>0</v>
      </c>
      <c r="AN72" s="37">
        <f>AO72+AP72</f>
        <v>0</v>
      </c>
      <c r="AO72" s="30">
        <f>AR72+AU72</f>
        <v>0</v>
      </c>
      <c r="AP72" s="30">
        <f>AS72+AV72</f>
        <v>0</v>
      </c>
      <c r="AQ72" s="37">
        <f>AR72+AS72</f>
        <v>0</v>
      </c>
      <c r="AR72" s="30">
        <v>0</v>
      </c>
      <c r="AS72" s="30">
        <v>0</v>
      </c>
      <c r="AT72" s="37">
        <f t="shared" ref="AT72" si="1641">AU72+AV72</f>
        <v>0</v>
      </c>
      <c r="AU72" s="30">
        <v>0</v>
      </c>
      <c r="AV72" s="30">
        <v>0</v>
      </c>
      <c r="AW72" s="37">
        <f>AX72+AY72</f>
        <v>0</v>
      </c>
      <c r="AX72" s="30">
        <v>0</v>
      </c>
      <c r="AY72" s="30">
        <v>0</v>
      </c>
      <c r="AZ72" s="30">
        <f t="shared" ref="AZ72" si="1642">AI72+AL72</f>
        <v>0</v>
      </c>
      <c r="BA72" s="30">
        <f t="shared" ref="BA72" si="1643">AJ72+AM72</f>
        <v>0</v>
      </c>
      <c r="BB72" s="30">
        <v>0</v>
      </c>
      <c r="BC72" s="37">
        <f>BD72+BE72</f>
        <v>0</v>
      </c>
      <c r="BD72" s="30">
        <v>0</v>
      </c>
      <c r="BE72" s="30">
        <v>0</v>
      </c>
      <c r="BF72" s="37">
        <f>BG72+BH72</f>
        <v>0</v>
      </c>
      <c r="BG72" s="30">
        <f>BJ72+BS72</f>
        <v>0</v>
      </c>
      <c r="BH72" s="30">
        <f>BK72+BT72</f>
        <v>0</v>
      </c>
      <c r="BI72" s="37">
        <f>BJ72+BK72</f>
        <v>0</v>
      </c>
      <c r="BJ72" s="30">
        <f>BM72+BP72</f>
        <v>0</v>
      </c>
      <c r="BK72" s="30">
        <f>BN72+BQ72</f>
        <v>0</v>
      </c>
      <c r="BL72" s="37">
        <f>BM72+BN72</f>
        <v>0</v>
      </c>
      <c r="BM72" s="30">
        <v>0</v>
      </c>
      <c r="BN72" s="30">
        <v>0</v>
      </c>
      <c r="BO72" s="37">
        <f>BP72+BQ72</f>
        <v>0</v>
      </c>
      <c r="BP72" s="30">
        <v>0</v>
      </c>
      <c r="BQ72" s="30">
        <v>0</v>
      </c>
      <c r="BR72" s="37">
        <f>BS72+BT72</f>
        <v>0</v>
      </c>
      <c r="BS72" s="30">
        <v>0</v>
      </c>
      <c r="BT72" s="30">
        <v>0</v>
      </c>
      <c r="BU72" s="30">
        <f>BD72+BG72</f>
        <v>0</v>
      </c>
      <c r="BV72" s="30">
        <f>BE72+BH72</f>
        <v>0</v>
      </c>
      <c r="BW72" s="30">
        <v>0</v>
      </c>
      <c r="BX72" s="37">
        <f>BY72+BZ72</f>
        <v>0</v>
      </c>
      <c r="BY72" s="30">
        <v>0</v>
      </c>
      <c r="BZ72" s="30">
        <v>0</v>
      </c>
      <c r="CA72" s="37">
        <f>CB72+CC72</f>
        <v>0</v>
      </c>
      <c r="CB72" s="30">
        <f>CE72+CN72</f>
        <v>0</v>
      </c>
      <c r="CC72" s="30">
        <f>CF72+CO72</f>
        <v>0</v>
      </c>
      <c r="CD72" s="37">
        <f>CE72+CF72</f>
        <v>0</v>
      </c>
      <c r="CE72" s="30">
        <f>CH72+CK72</f>
        <v>0</v>
      </c>
      <c r="CF72" s="30">
        <f>CI72+CL72</f>
        <v>0</v>
      </c>
      <c r="CG72" s="37">
        <f>CH72+CI72</f>
        <v>0</v>
      </c>
      <c r="CH72" s="30">
        <v>0</v>
      </c>
      <c r="CI72" s="30">
        <v>0</v>
      </c>
      <c r="CJ72" s="37">
        <f>CK72+CL72</f>
        <v>0</v>
      </c>
      <c r="CK72" s="30">
        <v>0</v>
      </c>
      <c r="CL72" s="30">
        <v>0</v>
      </c>
      <c r="CM72" s="37">
        <f>CN72+CO72</f>
        <v>0</v>
      </c>
      <c r="CN72" s="30">
        <v>0</v>
      </c>
      <c r="CO72" s="30">
        <v>0</v>
      </c>
      <c r="CP72" s="30">
        <f>BY72+CB72</f>
        <v>0</v>
      </c>
      <c r="CQ72" s="30">
        <f>BZ72+CC72</f>
        <v>0</v>
      </c>
      <c r="CR72" s="30">
        <v>0</v>
      </c>
      <c r="CT72" s="16">
        <f t="shared" si="37"/>
        <v>0.75</v>
      </c>
      <c r="CU72" s="16">
        <f t="shared" si="38"/>
        <v>0.25</v>
      </c>
      <c r="CV72" s="16">
        <f t="shared" si="39"/>
        <v>0.24039999950722793</v>
      </c>
      <c r="CW72" s="16">
        <f t="shared" si="40"/>
        <v>9.6000004927720602E-3</v>
      </c>
      <c r="CX72" s="16">
        <f t="shared" si="678"/>
        <v>0</v>
      </c>
      <c r="CY72" s="17">
        <f t="shared" si="679"/>
        <v>1</v>
      </c>
      <c r="CZ72" s="17">
        <f t="shared" si="680"/>
        <v>0</v>
      </c>
      <c r="DA72" s="17">
        <f t="shared" si="681"/>
        <v>0</v>
      </c>
      <c r="DB72" s="17">
        <f t="shared" si="682"/>
        <v>0</v>
      </c>
      <c r="DC72" s="17">
        <f t="shared" si="683"/>
        <v>0</v>
      </c>
      <c r="DD72" s="17">
        <f t="shared" si="684"/>
        <v>0</v>
      </c>
      <c r="DE72" s="17">
        <f t="shared" si="41"/>
        <v>0</v>
      </c>
      <c r="DF72" s="16">
        <f t="shared" si="685"/>
        <v>0</v>
      </c>
      <c r="DG72" s="16">
        <f t="shared" si="686"/>
        <v>0</v>
      </c>
      <c r="DH72" s="16">
        <f t="shared" si="687"/>
        <v>0</v>
      </c>
      <c r="DI72" s="16">
        <f t="shared" si="688"/>
        <v>0</v>
      </c>
      <c r="DJ72" s="16">
        <f t="shared" si="689"/>
        <v>0</v>
      </c>
      <c r="DK72" s="17">
        <f t="shared" si="690"/>
        <v>0</v>
      </c>
      <c r="DL72" s="17">
        <f t="shared" si="691"/>
        <v>0</v>
      </c>
      <c r="DM72" s="17">
        <f t="shared" si="692"/>
        <v>0</v>
      </c>
      <c r="DN72" s="17">
        <f t="shared" si="693"/>
        <v>0</v>
      </c>
      <c r="DO72" s="17">
        <f t="shared" si="694"/>
        <v>0</v>
      </c>
      <c r="DP72" s="17">
        <f t="shared" si="695"/>
        <v>0</v>
      </c>
      <c r="DQ72" s="17">
        <f t="shared" si="42"/>
        <v>0</v>
      </c>
      <c r="DR72" s="16">
        <f t="shared" si="696"/>
        <v>0</v>
      </c>
      <c r="DS72" s="16">
        <f t="shared" si="697"/>
        <v>0</v>
      </c>
      <c r="DT72" s="16">
        <f t="shared" si="698"/>
        <v>0</v>
      </c>
      <c r="DU72" s="16">
        <f t="shared" si="699"/>
        <v>0</v>
      </c>
      <c r="DV72" s="16">
        <f t="shared" si="700"/>
        <v>0</v>
      </c>
      <c r="DW72" s="17">
        <f t="shared" si="701"/>
        <v>0</v>
      </c>
      <c r="DX72" s="17">
        <v>0</v>
      </c>
      <c r="DY72" s="17">
        <v>0</v>
      </c>
      <c r="DZ72" s="17">
        <v>0</v>
      </c>
      <c r="EA72" s="17">
        <v>0</v>
      </c>
      <c r="EB72" s="17">
        <v>0</v>
      </c>
      <c r="EC72" s="17">
        <f t="shared" si="43"/>
        <v>0</v>
      </c>
      <c r="ED72" s="16">
        <f t="shared" si="702"/>
        <v>0</v>
      </c>
      <c r="EE72" s="16">
        <f t="shared" si="703"/>
        <v>0</v>
      </c>
      <c r="EF72" s="16">
        <f t="shared" si="704"/>
        <v>0</v>
      </c>
      <c r="EG72" s="16">
        <f t="shared" si="705"/>
        <v>0</v>
      </c>
      <c r="EH72" s="16">
        <f t="shared" si="706"/>
        <v>0</v>
      </c>
      <c r="EI72" s="17">
        <f t="shared" si="707"/>
        <v>0</v>
      </c>
      <c r="EJ72" s="17">
        <v>0</v>
      </c>
      <c r="EK72" s="17">
        <v>0</v>
      </c>
      <c r="EL72" s="17">
        <v>0</v>
      </c>
      <c r="EM72" s="17">
        <v>0</v>
      </c>
      <c r="EN72" s="17">
        <v>0</v>
      </c>
      <c r="EO72" s="17">
        <f t="shared" si="44"/>
        <v>0</v>
      </c>
    </row>
    <row r="73" spans="1:145" x14ac:dyDescent="0.35">
      <c r="A73" s="24" t="s">
        <v>27</v>
      </c>
      <c r="B73" s="25" t="s">
        <v>165</v>
      </c>
      <c r="C73" s="25"/>
      <c r="D73" s="26">
        <f>D74</f>
        <v>68842992</v>
      </c>
      <c r="E73" s="26">
        <f t="shared" ref="E73:I73" si="1644">E74</f>
        <v>68842992</v>
      </c>
      <c r="F73" s="26">
        <f t="shared" si="1644"/>
        <v>51632244</v>
      </c>
      <c r="G73" s="26">
        <f t="shared" si="1644"/>
        <v>17210748</v>
      </c>
      <c r="H73" s="26">
        <f t="shared" si="1644"/>
        <v>17210748</v>
      </c>
      <c r="I73" s="26">
        <f t="shared" si="1644"/>
        <v>16549855</v>
      </c>
      <c r="J73" s="26">
        <f t="shared" ref="J73" si="1645">J74</f>
        <v>660893</v>
      </c>
      <c r="K73" s="26">
        <f t="shared" ref="K73" si="1646">K74</f>
        <v>0</v>
      </c>
      <c r="L73" s="26">
        <f t="shared" ref="L73" si="1647">L74</f>
        <v>0</v>
      </c>
      <c r="M73" s="26">
        <f t="shared" ref="M73" si="1648">M74</f>
        <v>0</v>
      </c>
      <c r="N73" s="26">
        <f t="shared" ref="N73" si="1649">N74</f>
        <v>0</v>
      </c>
      <c r="O73" s="26">
        <f t="shared" ref="O73" si="1650">O74</f>
        <v>0</v>
      </c>
      <c r="P73" s="26">
        <f t="shared" ref="P73" si="1651">P74</f>
        <v>0</v>
      </c>
      <c r="Q73" s="26">
        <f t="shared" ref="Q73" si="1652">Q74</f>
        <v>0</v>
      </c>
      <c r="R73" s="26">
        <f t="shared" ref="R73" si="1653">R74</f>
        <v>0</v>
      </c>
      <c r="S73" s="26">
        <f t="shared" ref="S73" si="1654">S74</f>
        <v>0</v>
      </c>
      <c r="T73" s="26">
        <f t="shared" ref="T73" si="1655">T74</f>
        <v>0</v>
      </c>
      <c r="U73" s="26">
        <f t="shared" ref="U73" si="1656">U74</f>
        <v>0</v>
      </c>
      <c r="V73" s="26">
        <f t="shared" ref="V73" si="1657">V74</f>
        <v>0</v>
      </c>
      <c r="W73" s="26">
        <f t="shared" ref="W73" si="1658">W74</f>
        <v>0</v>
      </c>
      <c r="X73" s="26">
        <f t="shared" ref="X73" si="1659">X74</f>
        <v>0</v>
      </c>
      <c r="Y73" s="26">
        <f t="shared" ref="Y73" si="1660">Y74</f>
        <v>0</v>
      </c>
      <c r="Z73" s="26">
        <f t="shared" ref="Z73" si="1661">Z74</f>
        <v>0</v>
      </c>
      <c r="AA73" s="26">
        <f t="shared" ref="AA73" si="1662">AA74</f>
        <v>0</v>
      </c>
      <c r="AB73" s="26">
        <f t="shared" ref="AB73" si="1663">AB74</f>
        <v>0</v>
      </c>
      <c r="AC73" s="26">
        <f t="shared" ref="AC73" si="1664">AC74</f>
        <v>0</v>
      </c>
      <c r="AD73" s="26">
        <f t="shared" ref="AD73" si="1665">AD74</f>
        <v>0</v>
      </c>
      <c r="AE73" s="26">
        <f t="shared" ref="AE73" si="1666">AE74</f>
        <v>0</v>
      </c>
      <c r="AF73" s="26">
        <f t="shared" ref="AF73" si="1667">AF74</f>
        <v>0</v>
      </c>
      <c r="AG73" s="26">
        <f t="shared" ref="AG73" si="1668">AG74</f>
        <v>0</v>
      </c>
      <c r="AH73" s="26">
        <f t="shared" ref="AH73" si="1669">AH74</f>
        <v>0</v>
      </c>
      <c r="AI73" s="26">
        <f t="shared" ref="AI73" si="1670">AI74</f>
        <v>0</v>
      </c>
      <c r="AJ73" s="26">
        <f t="shared" ref="AJ73" si="1671">AJ74</f>
        <v>0</v>
      </c>
      <c r="AK73" s="26">
        <f t="shared" ref="AK73" si="1672">AK74</f>
        <v>0</v>
      </c>
      <c r="AL73" s="26">
        <f t="shared" ref="AL73" si="1673">AL74</f>
        <v>0</v>
      </c>
      <c r="AM73" s="26">
        <f t="shared" ref="AM73" si="1674">AM74</f>
        <v>0</v>
      </c>
      <c r="AN73" s="26">
        <f t="shared" ref="AN73" si="1675">AN74</f>
        <v>0</v>
      </c>
      <c r="AO73" s="26">
        <f t="shared" ref="AO73" si="1676">AO74</f>
        <v>0</v>
      </c>
      <c r="AP73" s="26">
        <f t="shared" ref="AP73" si="1677">AP74</f>
        <v>0</v>
      </c>
      <c r="AQ73" s="26">
        <f t="shared" ref="AQ73" si="1678">AQ74</f>
        <v>0</v>
      </c>
      <c r="AR73" s="26">
        <f t="shared" ref="AR73" si="1679">AR74</f>
        <v>0</v>
      </c>
      <c r="AS73" s="26">
        <f t="shared" ref="AS73" si="1680">AS74</f>
        <v>0</v>
      </c>
      <c r="AT73" s="26">
        <f t="shared" ref="AT73" si="1681">AT74</f>
        <v>0</v>
      </c>
      <c r="AU73" s="26">
        <f t="shared" ref="AU73" si="1682">AU74</f>
        <v>0</v>
      </c>
      <c r="AV73" s="26">
        <f t="shared" ref="AV73" si="1683">AV74</f>
        <v>0</v>
      </c>
      <c r="AW73" s="26">
        <f t="shared" ref="AW73" si="1684">AW74</f>
        <v>0</v>
      </c>
      <c r="AX73" s="26">
        <f t="shared" ref="AX73" si="1685">AX74</f>
        <v>0</v>
      </c>
      <c r="AY73" s="26">
        <f t="shared" ref="AY73" si="1686">AY74</f>
        <v>0</v>
      </c>
      <c r="AZ73" s="26">
        <f t="shared" ref="AZ73" si="1687">AZ74</f>
        <v>0</v>
      </c>
      <c r="BA73" s="26">
        <f t="shared" ref="BA73" si="1688">BA74</f>
        <v>0</v>
      </c>
      <c r="BB73" s="26">
        <f t="shared" ref="BB73" si="1689">BB74</f>
        <v>0</v>
      </c>
      <c r="BC73" s="26">
        <f t="shared" ref="BC73" si="1690">BC74</f>
        <v>0</v>
      </c>
      <c r="BD73" s="26">
        <f t="shared" ref="BD73" si="1691">BD74</f>
        <v>0</v>
      </c>
      <c r="BE73" s="26">
        <f t="shared" ref="BE73" si="1692">BE74</f>
        <v>0</v>
      </c>
      <c r="BF73" s="26">
        <f t="shared" ref="BF73" si="1693">BF74</f>
        <v>0</v>
      </c>
      <c r="BG73" s="26">
        <f t="shared" ref="BG73" si="1694">BG74</f>
        <v>0</v>
      </c>
      <c r="BH73" s="26">
        <f t="shared" ref="BH73" si="1695">BH74</f>
        <v>0</v>
      </c>
      <c r="BI73" s="26">
        <f t="shared" ref="BI73" si="1696">BI74</f>
        <v>0</v>
      </c>
      <c r="BJ73" s="26">
        <f t="shared" ref="BJ73" si="1697">BJ74</f>
        <v>0</v>
      </c>
      <c r="BK73" s="26">
        <f t="shared" ref="BK73" si="1698">BK74</f>
        <v>0</v>
      </c>
      <c r="BL73" s="26">
        <f t="shared" ref="BL73" si="1699">BL74</f>
        <v>0</v>
      </c>
      <c r="BM73" s="26">
        <f t="shared" ref="BM73" si="1700">BM74</f>
        <v>0</v>
      </c>
      <c r="BN73" s="26">
        <f t="shared" ref="BN73" si="1701">BN74</f>
        <v>0</v>
      </c>
      <c r="BO73" s="26">
        <f t="shared" ref="BO73" si="1702">BO74</f>
        <v>0</v>
      </c>
      <c r="BP73" s="26">
        <f t="shared" ref="BP73" si="1703">BP74</f>
        <v>0</v>
      </c>
      <c r="BQ73" s="26">
        <f t="shared" ref="BQ73" si="1704">BQ74</f>
        <v>0</v>
      </c>
      <c r="BR73" s="26">
        <f t="shared" ref="BR73" si="1705">BR74</f>
        <v>0</v>
      </c>
      <c r="BS73" s="26">
        <f t="shared" ref="BS73" si="1706">BS74</f>
        <v>0</v>
      </c>
      <c r="BT73" s="26">
        <f t="shared" ref="BT73" si="1707">BT74</f>
        <v>0</v>
      </c>
      <c r="BU73" s="26">
        <f t="shared" ref="BU73" si="1708">BU74</f>
        <v>0</v>
      </c>
      <c r="BV73" s="26">
        <f t="shared" ref="BV73" si="1709">BV74</f>
        <v>0</v>
      </c>
      <c r="BW73" s="26">
        <f t="shared" ref="BW73" si="1710">BW74</f>
        <v>0</v>
      </c>
      <c r="BX73" s="26">
        <f t="shared" ref="BX73" si="1711">BX74</f>
        <v>51632244</v>
      </c>
      <c r="BY73" s="26">
        <f t="shared" ref="BY73" si="1712">BY74</f>
        <v>51632244</v>
      </c>
      <c r="BZ73" s="26">
        <f t="shared" ref="BZ73" si="1713">BZ74</f>
        <v>0</v>
      </c>
      <c r="CA73" s="26">
        <f t="shared" ref="CA73" si="1714">CA74</f>
        <v>17210748</v>
      </c>
      <c r="CB73" s="26">
        <f t="shared" ref="CB73" si="1715">CB74</f>
        <v>17210748</v>
      </c>
      <c r="CC73" s="26">
        <f t="shared" ref="CC73" si="1716">CC74</f>
        <v>0</v>
      </c>
      <c r="CD73" s="26">
        <f t="shared" ref="CD73" si="1717">CD74</f>
        <v>17210748</v>
      </c>
      <c r="CE73" s="26">
        <f t="shared" ref="CE73" si="1718">CE74</f>
        <v>17210748</v>
      </c>
      <c r="CF73" s="26">
        <f t="shared" ref="CF73" si="1719">CF74</f>
        <v>0</v>
      </c>
      <c r="CG73" s="26">
        <f t="shared" ref="CG73" si="1720">CG74</f>
        <v>16549855</v>
      </c>
      <c r="CH73" s="26">
        <f t="shared" ref="CH73" si="1721">CH74</f>
        <v>16549855</v>
      </c>
      <c r="CI73" s="26">
        <f t="shared" ref="CI73" si="1722">CI74</f>
        <v>0</v>
      </c>
      <c r="CJ73" s="26">
        <f t="shared" ref="CJ73" si="1723">CJ74</f>
        <v>660893</v>
      </c>
      <c r="CK73" s="26">
        <f t="shared" ref="CK73" si="1724">CK74</f>
        <v>660893</v>
      </c>
      <c r="CL73" s="26">
        <f t="shared" ref="CL73" si="1725">CL74</f>
        <v>0</v>
      </c>
      <c r="CM73" s="26">
        <f t="shared" ref="CM73" si="1726">CM74</f>
        <v>0</v>
      </c>
      <c r="CN73" s="26">
        <f t="shared" ref="CN73" si="1727">CN74</f>
        <v>0</v>
      </c>
      <c r="CO73" s="26">
        <f t="shared" ref="CO73" si="1728">CO74</f>
        <v>0</v>
      </c>
      <c r="CP73" s="26">
        <f t="shared" ref="CP73" si="1729">CP74</f>
        <v>68842992</v>
      </c>
      <c r="CQ73" s="26">
        <f t="shared" ref="CQ73" si="1730">CQ74</f>
        <v>0</v>
      </c>
      <c r="CR73" s="26">
        <f t="shared" ref="CR73" si="1731">CR74</f>
        <v>0</v>
      </c>
      <c r="CT73" s="10">
        <f t="shared" si="37"/>
        <v>0</v>
      </c>
      <c r="CU73" s="10">
        <f t="shared" si="38"/>
        <v>0</v>
      </c>
      <c r="CV73" s="10">
        <f t="shared" si="39"/>
        <v>0</v>
      </c>
      <c r="CW73" s="10">
        <f t="shared" si="40"/>
        <v>0</v>
      </c>
      <c r="CX73" s="10">
        <f t="shared" si="678"/>
        <v>0</v>
      </c>
      <c r="CY73" s="10">
        <f t="shared" si="679"/>
        <v>0</v>
      </c>
      <c r="CZ73" s="10">
        <f t="shared" si="680"/>
        <v>0</v>
      </c>
      <c r="DA73" s="10">
        <f t="shared" si="681"/>
        <v>0</v>
      </c>
      <c r="DB73" s="10">
        <f t="shared" si="682"/>
        <v>0</v>
      </c>
      <c r="DC73" s="10">
        <f t="shared" si="683"/>
        <v>0</v>
      </c>
      <c r="DD73" s="10">
        <f t="shared" si="684"/>
        <v>0</v>
      </c>
      <c r="DE73" s="10">
        <f t="shared" si="41"/>
        <v>0</v>
      </c>
      <c r="DF73" s="10">
        <f t="shared" si="685"/>
        <v>0</v>
      </c>
      <c r="DG73" s="10">
        <f t="shared" si="686"/>
        <v>0</v>
      </c>
      <c r="DH73" s="10">
        <f t="shared" si="687"/>
        <v>0</v>
      </c>
      <c r="DI73" s="10">
        <f t="shared" si="688"/>
        <v>0</v>
      </c>
      <c r="DJ73" s="10">
        <f t="shared" si="689"/>
        <v>0</v>
      </c>
      <c r="DK73" s="10">
        <f t="shared" si="690"/>
        <v>0</v>
      </c>
      <c r="DL73" s="10">
        <f t="shared" si="691"/>
        <v>0</v>
      </c>
      <c r="DM73" s="10">
        <f t="shared" si="692"/>
        <v>0</v>
      </c>
      <c r="DN73" s="10">
        <f t="shared" si="693"/>
        <v>0</v>
      </c>
      <c r="DO73" s="10">
        <f t="shared" si="694"/>
        <v>0</v>
      </c>
      <c r="DP73" s="10">
        <f t="shared" si="695"/>
        <v>0</v>
      </c>
      <c r="DQ73" s="10">
        <f t="shared" si="42"/>
        <v>0</v>
      </c>
      <c r="DR73" s="10">
        <f t="shared" si="696"/>
        <v>0</v>
      </c>
      <c r="DS73" s="10">
        <f t="shared" si="697"/>
        <v>0</v>
      </c>
      <c r="DT73" s="10">
        <f t="shared" si="698"/>
        <v>0</v>
      </c>
      <c r="DU73" s="10">
        <f t="shared" si="699"/>
        <v>0</v>
      </c>
      <c r="DV73" s="10">
        <f t="shared" si="700"/>
        <v>0</v>
      </c>
      <c r="DW73" s="10">
        <f t="shared" si="701"/>
        <v>0</v>
      </c>
      <c r="DX73" s="10">
        <v>0</v>
      </c>
      <c r="DY73" s="10">
        <v>0</v>
      </c>
      <c r="DZ73" s="10">
        <v>0</v>
      </c>
      <c r="EA73" s="10">
        <v>0</v>
      </c>
      <c r="EB73" s="10">
        <v>0</v>
      </c>
      <c r="EC73" s="10">
        <f t="shared" si="43"/>
        <v>0</v>
      </c>
      <c r="ED73" s="10">
        <f t="shared" si="702"/>
        <v>0.75</v>
      </c>
      <c r="EE73" s="10">
        <f t="shared" si="703"/>
        <v>0.25</v>
      </c>
      <c r="EF73" s="10">
        <f t="shared" si="704"/>
        <v>0.24039999597925668</v>
      </c>
      <c r="EG73" s="10">
        <f t="shared" si="705"/>
        <v>0</v>
      </c>
      <c r="EH73" s="10">
        <f t="shared" si="706"/>
        <v>0</v>
      </c>
      <c r="EI73" s="10">
        <f t="shared" si="707"/>
        <v>1</v>
      </c>
      <c r="EJ73" s="10">
        <v>0</v>
      </c>
      <c r="EK73" s="10">
        <v>0</v>
      </c>
      <c r="EL73" s="10">
        <v>0</v>
      </c>
      <c r="EM73" s="10">
        <v>0</v>
      </c>
      <c r="EN73" s="10">
        <v>0</v>
      </c>
      <c r="EO73" s="10">
        <f t="shared" si="44"/>
        <v>0</v>
      </c>
    </row>
    <row r="74" spans="1:145" x14ac:dyDescent="0.35">
      <c r="A74" s="27" t="s">
        <v>27</v>
      </c>
      <c r="B74" s="28" t="s">
        <v>2</v>
      </c>
      <c r="C74" s="28" t="s">
        <v>2</v>
      </c>
      <c r="D74" s="37">
        <f>E74+L74</f>
        <v>68842992</v>
      </c>
      <c r="E74" s="37">
        <f>F74+G74</f>
        <v>68842992</v>
      </c>
      <c r="F74" s="35">
        <f>M74+AH74+BC74+BX74</f>
        <v>51632244</v>
      </c>
      <c r="G74" s="37">
        <f>H74+K74</f>
        <v>17210748</v>
      </c>
      <c r="H74" s="37">
        <f>I74+J74</f>
        <v>17210748</v>
      </c>
      <c r="I74" s="35">
        <f>V74+AQ74+BL74+CG74</f>
        <v>16549855</v>
      </c>
      <c r="J74" s="35">
        <f>Y74+AT74+BO74+CJ74</f>
        <v>660893</v>
      </c>
      <c r="K74" s="36">
        <f>AB74+AW74+BR74+CM74</f>
        <v>0</v>
      </c>
      <c r="L74" s="30">
        <v>0</v>
      </c>
      <c r="M74" s="37">
        <f>N74+O74</f>
        <v>0</v>
      </c>
      <c r="N74" s="30">
        <v>0</v>
      </c>
      <c r="O74" s="30">
        <v>0</v>
      </c>
      <c r="P74" s="37">
        <f>Q74+R74</f>
        <v>0</v>
      </c>
      <c r="Q74" s="30">
        <f>T74+AC74</f>
        <v>0</v>
      </c>
      <c r="R74" s="30">
        <f>U74+AD74</f>
        <v>0</v>
      </c>
      <c r="S74" s="37">
        <f>T74+U74</f>
        <v>0</v>
      </c>
      <c r="T74" s="30">
        <f>W74+Z74</f>
        <v>0</v>
      </c>
      <c r="U74" s="30">
        <f t="shared" ref="U74" si="1732">X74+AA74</f>
        <v>0</v>
      </c>
      <c r="V74" s="37">
        <f>W74+X74</f>
        <v>0</v>
      </c>
      <c r="W74" s="30">
        <v>0</v>
      </c>
      <c r="X74" s="30">
        <v>0</v>
      </c>
      <c r="Y74" s="37">
        <f>Z74+AA74</f>
        <v>0</v>
      </c>
      <c r="Z74" s="30">
        <v>0</v>
      </c>
      <c r="AA74" s="30">
        <v>0</v>
      </c>
      <c r="AB74" s="37">
        <f>AC74+AD74</f>
        <v>0</v>
      </c>
      <c r="AC74" s="30">
        <v>0</v>
      </c>
      <c r="AD74" s="30">
        <v>0</v>
      </c>
      <c r="AE74" s="30">
        <f>N74+Q74</f>
        <v>0</v>
      </c>
      <c r="AF74" s="30">
        <f>O74+R74</f>
        <v>0</v>
      </c>
      <c r="AG74" s="30">
        <v>0</v>
      </c>
      <c r="AH74" s="37">
        <f>AI74+AJ74</f>
        <v>0</v>
      </c>
      <c r="AI74" s="30">
        <v>0</v>
      </c>
      <c r="AJ74" s="30">
        <v>0</v>
      </c>
      <c r="AK74" s="37">
        <f>AL74+AM74</f>
        <v>0</v>
      </c>
      <c r="AL74" s="30">
        <f>AO74+AX74</f>
        <v>0</v>
      </c>
      <c r="AM74" s="30">
        <f>AP74+AY74</f>
        <v>0</v>
      </c>
      <c r="AN74" s="37">
        <f>AO74+AP74</f>
        <v>0</v>
      </c>
      <c r="AO74" s="30">
        <f>AR74+AU74</f>
        <v>0</v>
      </c>
      <c r="AP74" s="30">
        <f>AS74+AV74</f>
        <v>0</v>
      </c>
      <c r="AQ74" s="37">
        <f>AR74+AS74</f>
        <v>0</v>
      </c>
      <c r="AR74" s="30">
        <v>0</v>
      </c>
      <c r="AS74" s="30">
        <v>0</v>
      </c>
      <c r="AT74" s="37">
        <f t="shared" ref="AT74" si="1733">AU74+AV74</f>
        <v>0</v>
      </c>
      <c r="AU74" s="30">
        <v>0</v>
      </c>
      <c r="AV74" s="30">
        <v>0</v>
      </c>
      <c r="AW74" s="37">
        <f>AX74+AY74</f>
        <v>0</v>
      </c>
      <c r="AX74" s="30">
        <v>0</v>
      </c>
      <c r="AY74" s="30">
        <v>0</v>
      </c>
      <c r="AZ74" s="30">
        <f t="shared" ref="AZ74" si="1734">AI74+AL74</f>
        <v>0</v>
      </c>
      <c r="BA74" s="30">
        <f t="shared" ref="BA74" si="1735">AJ74+AM74</f>
        <v>0</v>
      </c>
      <c r="BB74" s="30">
        <v>0</v>
      </c>
      <c r="BC74" s="37">
        <f>BD74+BE74</f>
        <v>0</v>
      </c>
      <c r="BD74" s="30">
        <v>0</v>
      </c>
      <c r="BE74" s="30">
        <v>0</v>
      </c>
      <c r="BF74" s="37">
        <f>BG74+BH74</f>
        <v>0</v>
      </c>
      <c r="BG74" s="30">
        <f>BJ74+BS74</f>
        <v>0</v>
      </c>
      <c r="BH74" s="30">
        <f>BK74+BT74</f>
        <v>0</v>
      </c>
      <c r="BI74" s="37">
        <f>BJ74+BK74</f>
        <v>0</v>
      </c>
      <c r="BJ74" s="30">
        <f>BM74+BP74</f>
        <v>0</v>
      </c>
      <c r="BK74" s="30">
        <f>BN74+BQ74</f>
        <v>0</v>
      </c>
      <c r="BL74" s="37">
        <f>BM74+BN74</f>
        <v>0</v>
      </c>
      <c r="BM74" s="30">
        <v>0</v>
      </c>
      <c r="BN74" s="30">
        <v>0</v>
      </c>
      <c r="BO74" s="37">
        <f>BP74+BQ74</f>
        <v>0</v>
      </c>
      <c r="BP74" s="30">
        <v>0</v>
      </c>
      <c r="BQ74" s="30">
        <v>0</v>
      </c>
      <c r="BR74" s="37">
        <f>BS74+BT74</f>
        <v>0</v>
      </c>
      <c r="BS74" s="30">
        <v>0</v>
      </c>
      <c r="BT74" s="30">
        <v>0</v>
      </c>
      <c r="BU74" s="30">
        <f>BD74+BG74</f>
        <v>0</v>
      </c>
      <c r="BV74" s="30">
        <f>BE74+BH74</f>
        <v>0</v>
      </c>
      <c r="BW74" s="30">
        <v>0</v>
      </c>
      <c r="BX74" s="37">
        <f>BY74+BZ74</f>
        <v>51632244</v>
      </c>
      <c r="BY74" s="30">
        <v>51632244</v>
      </c>
      <c r="BZ74" s="30">
        <v>0</v>
      </c>
      <c r="CA74" s="37">
        <f>CB74+CC74</f>
        <v>17210748</v>
      </c>
      <c r="CB74" s="30">
        <f>CE74+CN74</f>
        <v>17210748</v>
      </c>
      <c r="CC74" s="30">
        <f>CF74+CO74</f>
        <v>0</v>
      </c>
      <c r="CD74" s="37">
        <f>CE74+CF74</f>
        <v>17210748</v>
      </c>
      <c r="CE74" s="30">
        <f>CH74+CK74</f>
        <v>17210748</v>
      </c>
      <c r="CF74" s="30">
        <f>CI74+CL74</f>
        <v>0</v>
      </c>
      <c r="CG74" s="37">
        <f>CH74+CI74</f>
        <v>16549855</v>
      </c>
      <c r="CH74" s="30">
        <v>16549855</v>
      </c>
      <c r="CI74" s="30">
        <v>0</v>
      </c>
      <c r="CJ74" s="37">
        <f>CK74+CL74</f>
        <v>660893</v>
      </c>
      <c r="CK74" s="30">
        <v>660893</v>
      </c>
      <c r="CL74" s="30">
        <v>0</v>
      </c>
      <c r="CM74" s="37">
        <f>CN74+CO74</f>
        <v>0</v>
      </c>
      <c r="CN74" s="30">
        <v>0</v>
      </c>
      <c r="CO74" s="30">
        <v>0</v>
      </c>
      <c r="CP74" s="30">
        <f>BY74+CB74</f>
        <v>68842992</v>
      </c>
      <c r="CQ74" s="30">
        <f>BZ74+CC74</f>
        <v>0</v>
      </c>
      <c r="CR74" s="30">
        <v>0</v>
      </c>
      <c r="CT74" s="16">
        <f t="shared" si="37"/>
        <v>0</v>
      </c>
      <c r="CU74" s="16">
        <f t="shared" si="38"/>
        <v>0</v>
      </c>
      <c r="CV74" s="16">
        <f t="shared" si="39"/>
        <v>0</v>
      </c>
      <c r="CW74" s="16">
        <f t="shared" si="40"/>
        <v>0</v>
      </c>
      <c r="CX74" s="16">
        <f t="shared" ref="CX74:CX79" si="1736">IFERROR(AC74/AE74,0)</f>
        <v>0</v>
      </c>
      <c r="CY74" s="17">
        <f t="shared" ref="CY74:CY79" si="1737">CT74+CU74</f>
        <v>0</v>
      </c>
      <c r="CZ74" s="17">
        <f t="shared" ref="CZ74:CZ79" si="1738">IFERROR(O74/AF74,0)</f>
        <v>0</v>
      </c>
      <c r="DA74" s="17">
        <f t="shared" ref="DA74:DA79" si="1739">IFERROR(R74/AF74,0)</f>
        <v>0</v>
      </c>
      <c r="DB74" s="17">
        <f t="shared" ref="DB74:DB79" si="1740">IFERROR(X74/AF74,0)</f>
        <v>0</v>
      </c>
      <c r="DC74" s="17">
        <f t="shared" ref="DC74:DC79" si="1741">IFERROR(AA74/AF74,0)</f>
        <v>0</v>
      </c>
      <c r="DD74" s="17">
        <f t="shared" ref="DD74:DD79" si="1742">IFERROR(AD74/AF74,0)</f>
        <v>0</v>
      </c>
      <c r="DE74" s="17">
        <f t="shared" si="41"/>
        <v>0</v>
      </c>
      <c r="DF74" s="16">
        <f t="shared" ref="DF74:DF79" si="1743">IFERROR(AI74/AZ74,0)</f>
        <v>0</v>
      </c>
      <c r="DG74" s="16">
        <f t="shared" ref="DG74:DG79" si="1744">IFERROR(AL74/AZ74,0)</f>
        <v>0</v>
      </c>
      <c r="DH74" s="16">
        <f t="shared" ref="DH74:DH79" si="1745">IFERROR(AR74/AZ74,0)</f>
        <v>0</v>
      </c>
      <c r="DI74" s="16">
        <f t="shared" ref="DI74:DI79" si="1746">IFERROR(AU74/AZ74,0)</f>
        <v>0</v>
      </c>
      <c r="DJ74" s="16">
        <f t="shared" ref="DJ74:DJ79" si="1747">IFERROR(AX74/AZ74,0)</f>
        <v>0</v>
      </c>
      <c r="DK74" s="17">
        <f t="shared" ref="DK74:DK79" si="1748">DF74+DG74</f>
        <v>0</v>
      </c>
      <c r="DL74" s="17">
        <f t="shared" ref="DL74:DL79" si="1749">IFERROR(AJ74/BA74,0)</f>
        <v>0</v>
      </c>
      <c r="DM74" s="17">
        <f t="shared" ref="DM74:DM79" si="1750">IFERROR(AM74/BA74,0)</f>
        <v>0</v>
      </c>
      <c r="DN74" s="17">
        <f t="shared" ref="DN74:DN79" si="1751">IFERROR(AS74/BA74,0)</f>
        <v>0</v>
      </c>
      <c r="DO74" s="17">
        <f t="shared" ref="DO74:DO79" si="1752">IFERROR(AV74/BA74,0)</f>
        <v>0</v>
      </c>
      <c r="DP74" s="17">
        <f t="shared" ref="DP74:DP79" si="1753">IFERROR(AY74/BA74,0)</f>
        <v>0</v>
      </c>
      <c r="DQ74" s="17">
        <f t="shared" si="42"/>
        <v>0</v>
      </c>
      <c r="DR74" s="16">
        <f t="shared" ref="DR74:DR79" si="1754">IFERROR(BD74/BU74,0)</f>
        <v>0</v>
      </c>
      <c r="DS74" s="16">
        <f t="shared" ref="DS74:DS79" si="1755">IFERROR(BG74/BU74,0)</f>
        <v>0</v>
      </c>
      <c r="DT74" s="16">
        <f t="shared" ref="DT74:DT79" si="1756">IFERROR(BM74/BU74,0)</f>
        <v>0</v>
      </c>
      <c r="DU74" s="16">
        <f t="shared" ref="DU74:DU79" si="1757">IFERROR(BP74/BU74,0)</f>
        <v>0</v>
      </c>
      <c r="DV74" s="16">
        <f t="shared" ref="DV74:DV79" si="1758">IFERROR(BS74/BU74,0)</f>
        <v>0</v>
      </c>
      <c r="DW74" s="17">
        <f t="shared" ref="DW74:DW79" si="1759">DR74+DS74</f>
        <v>0</v>
      </c>
      <c r="DX74" s="17">
        <v>0</v>
      </c>
      <c r="DY74" s="17">
        <v>0</v>
      </c>
      <c r="DZ74" s="17">
        <v>0</v>
      </c>
      <c r="EA74" s="17">
        <v>0</v>
      </c>
      <c r="EB74" s="17">
        <v>0</v>
      </c>
      <c r="EC74" s="17">
        <f t="shared" si="43"/>
        <v>0</v>
      </c>
      <c r="ED74" s="16">
        <f t="shared" ref="ED74:ED79" si="1760">IFERROR(BY74/CP74,0)</f>
        <v>0.75</v>
      </c>
      <c r="EE74" s="16">
        <f t="shared" ref="EE74:EE79" si="1761">IFERROR(CB74/CP74,0)</f>
        <v>0.25</v>
      </c>
      <c r="EF74" s="16">
        <f t="shared" ref="EF74:EF79" si="1762">IFERROR(CH74/CP74,0)</f>
        <v>0.24039999597925668</v>
      </c>
      <c r="EG74" s="16">
        <f t="shared" ref="EG74:EG79" si="1763">IFERROR(CC74/CH74,0)</f>
        <v>0</v>
      </c>
      <c r="EH74" s="16">
        <f t="shared" ref="EH74:EH79" si="1764">IFERROR(CN74/CP74,0)</f>
        <v>0</v>
      </c>
      <c r="EI74" s="17">
        <f t="shared" ref="EI74:EI79" si="1765">ED74+EE74</f>
        <v>1</v>
      </c>
      <c r="EJ74" s="17">
        <v>0</v>
      </c>
      <c r="EK74" s="17">
        <v>0</v>
      </c>
      <c r="EL74" s="17">
        <v>0</v>
      </c>
      <c r="EM74" s="17">
        <v>0</v>
      </c>
      <c r="EN74" s="17">
        <v>0</v>
      </c>
      <c r="EO74" s="17">
        <f t="shared" si="44"/>
        <v>0</v>
      </c>
    </row>
    <row r="75" spans="1:145" x14ac:dyDescent="0.35">
      <c r="A75" s="24" t="s">
        <v>28</v>
      </c>
      <c r="B75" s="25" t="s">
        <v>165</v>
      </c>
      <c r="C75" s="25"/>
      <c r="D75" s="26">
        <f>D76</f>
        <v>115166848</v>
      </c>
      <c r="E75" s="26">
        <f t="shared" ref="E75:I75" si="1766">E76</f>
        <v>112725311</v>
      </c>
      <c r="F75" s="26">
        <f t="shared" si="1766"/>
        <v>84543983</v>
      </c>
      <c r="G75" s="26">
        <f t="shared" si="1766"/>
        <v>28181328</v>
      </c>
      <c r="H75" s="26">
        <f t="shared" si="1766"/>
        <v>28181328</v>
      </c>
      <c r="I75" s="26">
        <f t="shared" si="1766"/>
        <v>27099165</v>
      </c>
      <c r="J75" s="26">
        <f t="shared" ref="J75" si="1767">J76</f>
        <v>1082163</v>
      </c>
      <c r="K75" s="26">
        <f t="shared" ref="K75" si="1768">K76</f>
        <v>0</v>
      </c>
      <c r="L75" s="26">
        <f t="shared" ref="L75" si="1769">L76</f>
        <v>2441537</v>
      </c>
      <c r="M75" s="26">
        <f t="shared" ref="M75" si="1770">M76</f>
        <v>0</v>
      </c>
      <c r="N75" s="26">
        <f t="shared" ref="N75" si="1771">N76</f>
        <v>0</v>
      </c>
      <c r="O75" s="26">
        <f t="shared" ref="O75" si="1772">O76</f>
        <v>0</v>
      </c>
      <c r="P75" s="26">
        <f t="shared" ref="P75" si="1773">P76</f>
        <v>0</v>
      </c>
      <c r="Q75" s="26">
        <f t="shared" ref="Q75" si="1774">Q76</f>
        <v>0</v>
      </c>
      <c r="R75" s="26">
        <f t="shared" ref="R75" si="1775">R76</f>
        <v>0</v>
      </c>
      <c r="S75" s="26">
        <f t="shared" ref="S75" si="1776">S76</f>
        <v>0</v>
      </c>
      <c r="T75" s="26">
        <f t="shared" ref="T75" si="1777">T76</f>
        <v>0</v>
      </c>
      <c r="U75" s="26">
        <f t="shared" ref="U75" si="1778">U76</f>
        <v>0</v>
      </c>
      <c r="V75" s="26">
        <f t="shared" ref="V75" si="1779">V76</f>
        <v>0</v>
      </c>
      <c r="W75" s="26">
        <f t="shared" ref="W75" si="1780">W76</f>
        <v>0</v>
      </c>
      <c r="X75" s="26">
        <f t="shared" ref="X75" si="1781">X76</f>
        <v>0</v>
      </c>
      <c r="Y75" s="26">
        <f t="shared" ref="Y75" si="1782">Y76</f>
        <v>0</v>
      </c>
      <c r="Z75" s="26">
        <f t="shared" ref="Z75" si="1783">Z76</f>
        <v>0</v>
      </c>
      <c r="AA75" s="26">
        <f t="shared" ref="AA75" si="1784">AA76</f>
        <v>0</v>
      </c>
      <c r="AB75" s="26">
        <f t="shared" ref="AB75" si="1785">AB76</f>
        <v>0</v>
      </c>
      <c r="AC75" s="26">
        <f t="shared" ref="AC75" si="1786">AC76</f>
        <v>0</v>
      </c>
      <c r="AD75" s="26">
        <f t="shared" ref="AD75" si="1787">AD76</f>
        <v>0</v>
      </c>
      <c r="AE75" s="26">
        <f t="shared" ref="AE75" si="1788">AE76</f>
        <v>0</v>
      </c>
      <c r="AF75" s="26">
        <f t="shared" ref="AF75" si="1789">AF76</f>
        <v>0</v>
      </c>
      <c r="AG75" s="26">
        <f t="shared" ref="AG75" si="1790">AG76</f>
        <v>0</v>
      </c>
      <c r="AH75" s="26">
        <f t="shared" ref="AH75" si="1791">AH76</f>
        <v>84543983</v>
      </c>
      <c r="AI75" s="26">
        <f t="shared" ref="AI75" si="1792">AI76</f>
        <v>84543983</v>
      </c>
      <c r="AJ75" s="26">
        <f t="shared" ref="AJ75" si="1793">AJ76</f>
        <v>0</v>
      </c>
      <c r="AK75" s="26">
        <f t="shared" ref="AK75" si="1794">AK76</f>
        <v>28181328</v>
      </c>
      <c r="AL75" s="26">
        <f t="shared" ref="AL75" si="1795">AL76</f>
        <v>28181328</v>
      </c>
      <c r="AM75" s="26">
        <f t="shared" ref="AM75" si="1796">AM76</f>
        <v>0</v>
      </c>
      <c r="AN75" s="26">
        <f t="shared" ref="AN75" si="1797">AN76</f>
        <v>28181328</v>
      </c>
      <c r="AO75" s="26">
        <f t="shared" ref="AO75" si="1798">AO76</f>
        <v>28181328</v>
      </c>
      <c r="AP75" s="26">
        <f t="shared" ref="AP75" si="1799">AP76</f>
        <v>0</v>
      </c>
      <c r="AQ75" s="26">
        <f t="shared" ref="AQ75" si="1800">AQ76</f>
        <v>27099165</v>
      </c>
      <c r="AR75" s="26">
        <f t="shared" ref="AR75" si="1801">AR76</f>
        <v>27099165</v>
      </c>
      <c r="AS75" s="26">
        <f t="shared" ref="AS75" si="1802">AS76</f>
        <v>0</v>
      </c>
      <c r="AT75" s="26">
        <f t="shared" ref="AT75" si="1803">AT76</f>
        <v>1082163</v>
      </c>
      <c r="AU75" s="26">
        <f t="shared" ref="AU75" si="1804">AU76</f>
        <v>1082163</v>
      </c>
      <c r="AV75" s="26">
        <f t="shared" ref="AV75" si="1805">AV76</f>
        <v>0</v>
      </c>
      <c r="AW75" s="26">
        <f t="shared" ref="AW75" si="1806">AW76</f>
        <v>0</v>
      </c>
      <c r="AX75" s="26">
        <f t="shared" ref="AX75" si="1807">AX76</f>
        <v>0</v>
      </c>
      <c r="AY75" s="26">
        <f t="shared" ref="AY75" si="1808">AY76</f>
        <v>0</v>
      </c>
      <c r="AZ75" s="26">
        <f t="shared" ref="AZ75" si="1809">AZ76</f>
        <v>112725311</v>
      </c>
      <c r="BA75" s="26">
        <f t="shared" ref="BA75" si="1810">BA76</f>
        <v>0</v>
      </c>
      <c r="BB75" s="26">
        <f t="shared" ref="BB75" si="1811">BB76</f>
        <v>2441537</v>
      </c>
      <c r="BC75" s="26">
        <f t="shared" ref="BC75" si="1812">BC76</f>
        <v>0</v>
      </c>
      <c r="BD75" s="26">
        <f t="shared" ref="BD75" si="1813">BD76</f>
        <v>0</v>
      </c>
      <c r="BE75" s="26">
        <f t="shared" ref="BE75" si="1814">BE76</f>
        <v>0</v>
      </c>
      <c r="BF75" s="26">
        <f t="shared" ref="BF75" si="1815">BF76</f>
        <v>0</v>
      </c>
      <c r="BG75" s="26">
        <f t="shared" ref="BG75" si="1816">BG76</f>
        <v>0</v>
      </c>
      <c r="BH75" s="26">
        <f t="shared" ref="BH75" si="1817">BH76</f>
        <v>0</v>
      </c>
      <c r="BI75" s="26">
        <f t="shared" ref="BI75" si="1818">BI76</f>
        <v>0</v>
      </c>
      <c r="BJ75" s="26">
        <f t="shared" ref="BJ75" si="1819">BJ76</f>
        <v>0</v>
      </c>
      <c r="BK75" s="26">
        <f t="shared" ref="BK75" si="1820">BK76</f>
        <v>0</v>
      </c>
      <c r="BL75" s="26">
        <f t="shared" ref="BL75" si="1821">BL76</f>
        <v>0</v>
      </c>
      <c r="BM75" s="26">
        <f t="shared" ref="BM75" si="1822">BM76</f>
        <v>0</v>
      </c>
      <c r="BN75" s="26">
        <f t="shared" ref="BN75" si="1823">BN76</f>
        <v>0</v>
      </c>
      <c r="BO75" s="26">
        <f t="shared" ref="BO75" si="1824">BO76</f>
        <v>0</v>
      </c>
      <c r="BP75" s="26">
        <f t="shared" ref="BP75" si="1825">BP76</f>
        <v>0</v>
      </c>
      <c r="BQ75" s="26">
        <f t="shared" ref="BQ75" si="1826">BQ76</f>
        <v>0</v>
      </c>
      <c r="BR75" s="26">
        <f t="shared" ref="BR75" si="1827">BR76</f>
        <v>0</v>
      </c>
      <c r="BS75" s="26">
        <f t="shared" ref="BS75" si="1828">BS76</f>
        <v>0</v>
      </c>
      <c r="BT75" s="26">
        <f t="shared" ref="BT75" si="1829">BT76</f>
        <v>0</v>
      </c>
      <c r="BU75" s="26">
        <f t="shared" ref="BU75" si="1830">BU76</f>
        <v>0</v>
      </c>
      <c r="BV75" s="26">
        <f t="shared" ref="BV75" si="1831">BV76</f>
        <v>0</v>
      </c>
      <c r="BW75" s="26">
        <f t="shared" ref="BW75" si="1832">BW76</f>
        <v>0</v>
      </c>
      <c r="BX75" s="26">
        <f t="shared" ref="BX75" si="1833">BX76</f>
        <v>0</v>
      </c>
      <c r="BY75" s="26">
        <f t="shared" ref="BY75" si="1834">BY76</f>
        <v>0</v>
      </c>
      <c r="BZ75" s="26">
        <f t="shared" ref="BZ75" si="1835">BZ76</f>
        <v>0</v>
      </c>
      <c r="CA75" s="26">
        <f t="shared" ref="CA75" si="1836">CA76</f>
        <v>0</v>
      </c>
      <c r="CB75" s="26">
        <f t="shared" ref="CB75" si="1837">CB76</f>
        <v>0</v>
      </c>
      <c r="CC75" s="26">
        <f t="shared" ref="CC75" si="1838">CC76</f>
        <v>0</v>
      </c>
      <c r="CD75" s="26">
        <f t="shared" ref="CD75" si="1839">CD76</f>
        <v>0</v>
      </c>
      <c r="CE75" s="26">
        <f t="shared" ref="CE75" si="1840">CE76</f>
        <v>0</v>
      </c>
      <c r="CF75" s="26">
        <f t="shared" ref="CF75" si="1841">CF76</f>
        <v>0</v>
      </c>
      <c r="CG75" s="26">
        <f t="shared" ref="CG75" si="1842">CG76</f>
        <v>0</v>
      </c>
      <c r="CH75" s="26">
        <f t="shared" ref="CH75" si="1843">CH76</f>
        <v>0</v>
      </c>
      <c r="CI75" s="26">
        <f t="shared" ref="CI75" si="1844">CI76</f>
        <v>0</v>
      </c>
      <c r="CJ75" s="26">
        <f t="shared" ref="CJ75" si="1845">CJ76</f>
        <v>0</v>
      </c>
      <c r="CK75" s="26">
        <f t="shared" ref="CK75" si="1846">CK76</f>
        <v>0</v>
      </c>
      <c r="CL75" s="26">
        <f t="shared" ref="CL75" si="1847">CL76</f>
        <v>0</v>
      </c>
      <c r="CM75" s="26">
        <f t="shared" ref="CM75" si="1848">CM76</f>
        <v>0</v>
      </c>
      <c r="CN75" s="26">
        <f t="shared" ref="CN75" si="1849">CN76</f>
        <v>0</v>
      </c>
      <c r="CO75" s="26">
        <f t="shared" ref="CO75" si="1850">CO76</f>
        <v>0</v>
      </c>
      <c r="CP75" s="26">
        <f t="shared" ref="CP75" si="1851">CP76</f>
        <v>0</v>
      </c>
      <c r="CQ75" s="26">
        <f t="shared" ref="CQ75" si="1852">CQ76</f>
        <v>0</v>
      </c>
      <c r="CR75" s="26">
        <f t="shared" ref="CR75" si="1853">CR76</f>
        <v>0</v>
      </c>
      <c r="CT75" s="10">
        <f t="shared" si="37"/>
        <v>0</v>
      </c>
      <c r="CU75" s="10">
        <f t="shared" si="38"/>
        <v>0</v>
      </c>
      <c r="CV75" s="10">
        <f t="shared" si="39"/>
        <v>0</v>
      </c>
      <c r="CW75" s="10">
        <f t="shared" si="40"/>
        <v>0</v>
      </c>
      <c r="CX75" s="10">
        <f t="shared" si="1736"/>
        <v>0</v>
      </c>
      <c r="CY75" s="10">
        <f t="shared" si="1737"/>
        <v>0</v>
      </c>
      <c r="CZ75" s="10">
        <f t="shared" si="1738"/>
        <v>0</v>
      </c>
      <c r="DA75" s="10">
        <f t="shared" si="1739"/>
        <v>0</v>
      </c>
      <c r="DB75" s="10">
        <f t="shared" si="1740"/>
        <v>0</v>
      </c>
      <c r="DC75" s="10">
        <f t="shared" si="1741"/>
        <v>0</v>
      </c>
      <c r="DD75" s="10">
        <f t="shared" si="1742"/>
        <v>0</v>
      </c>
      <c r="DE75" s="10">
        <f t="shared" si="41"/>
        <v>0</v>
      </c>
      <c r="DF75" s="10">
        <f t="shared" si="1743"/>
        <v>0.74999999778221949</v>
      </c>
      <c r="DG75" s="10">
        <f t="shared" si="1744"/>
        <v>0.25000000221778051</v>
      </c>
      <c r="DH75" s="10">
        <f t="shared" si="1745"/>
        <v>0.24040000209003637</v>
      </c>
      <c r="DI75" s="10">
        <f t="shared" si="1746"/>
        <v>9.6000001277441582E-3</v>
      </c>
      <c r="DJ75" s="10">
        <f t="shared" si="1747"/>
        <v>0</v>
      </c>
      <c r="DK75" s="10">
        <f t="shared" si="1748"/>
        <v>1</v>
      </c>
      <c r="DL75" s="10">
        <f t="shared" si="1749"/>
        <v>0</v>
      </c>
      <c r="DM75" s="10">
        <f t="shared" si="1750"/>
        <v>0</v>
      </c>
      <c r="DN75" s="10">
        <f t="shared" si="1751"/>
        <v>0</v>
      </c>
      <c r="DO75" s="10">
        <f t="shared" si="1752"/>
        <v>0</v>
      </c>
      <c r="DP75" s="10">
        <f t="shared" si="1753"/>
        <v>0</v>
      </c>
      <c r="DQ75" s="10">
        <f t="shared" si="42"/>
        <v>0</v>
      </c>
      <c r="DR75" s="10">
        <f t="shared" si="1754"/>
        <v>0</v>
      </c>
      <c r="DS75" s="10">
        <f t="shared" si="1755"/>
        <v>0</v>
      </c>
      <c r="DT75" s="10">
        <f t="shared" si="1756"/>
        <v>0</v>
      </c>
      <c r="DU75" s="10">
        <f t="shared" si="1757"/>
        <v>0</v>
      </c>
      <c r="DV75" s="10">
        <f t="shared" si="1758"/>
        <v>0</v>
      </c>
      <c r="DW75" s="10">
        <f t="shared" si="1759"/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f t="shared" si="43"/>
        <v>0</v>
      </c>
      <c r="ED75" s="10">
        <f t="shared" si="1760"/>
        <v>0</v>
      </c>
      <c r="EE75" s="10">
        <f t="shared" si="1761"/>
        <v>0</v>
      </c>
      <c r="EF75" s="10">
        <f t="shared" si="1762"/>
        <v>0</v>
      </c>
      <c r="EG75" s="10">
        <f t="shared" si="1763"/>
        <v>0</v>
      </c>
      <c r="EH75" s="10">
        <f t="shared" si="1764"/>
        <v>0</v>
      </c>
      <c r="EI75" s="10">
        <f t="shared" si="1765"/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f t="shared" si="44"/>
        <v>0</v>
      </c>
    </row>
    <row r="76" spans="1:145" x14ac:dyDescent="0.35">
      <c r="A76" s="27" t="s">
        <v>28</v>
      </c>
      <c r="B76" s="28" t="s">
        <v>2</v>
      </c>
      <c r="C76" s="28" t="s">
        <v>2</v>
      </c>
      <c r="D76" s="37">
        <f>E76+L76</f>
        <v>115166848</v>
      </c>
      <c r="E76" s="37">
        <f>F76+G76</f>
        <v>112725311</v>
      </c>
      <c r="F76" s="35">
        <f>M76+AH76+BC76+BX76</f>
        <v>84543983</v>
      </c>
      <c r="G76" s="37">
        <f>H76+K76</f>
        <v>28181328</v>
      </c>
      <c r="H76" s="37">
        <f>I76+J76</f>
        <v>28181328</v>
      </c>
      <c r="I76" s="35">
        <f>V76+AQ76+BL76+CG76</f>
        <v>27099165</v>
      </c>
      <c r="J76" s="35">
        <f>Y76+AT76+BO76+CJ76</f>
        <v>1082163</v>
      </c>
      <c r="K76" s="36">
        <f>AB76+AW76+BR76+CM76</f>
        <v>0</v>
      </c>
      <c r="L76" s="30">
        <v>2441537</v>
      </c>
      <c r="M76" s="37">
        <f>N76+O76</f>
        <v>0</v>
      </c>
      <c r="N76" s="30">
        <v>0</v>
      </c>
      <c r="O76" s="30">
        <v>0</v>
      </c>
      <c r="P76" s="37">
        <f>Q76+R76</f>
        <v>0</v>
      </c>
      <c r="Q76" s="30">
        <f>T76+AC76</f>
        <v>0</v>
      </c>
      <c r="R76" s="30">
        <f>U76+AD76</f>
        <v>0</v>
      </c>
      <c r="S76" s="37">
        <f>T76+U76</f>
        <v>0</v>
      </c>
      <c r="T76" s="30">
        <f>W76+Z76</f>
        <v>0</v>
      </c>
      <c r="U76" s="30">
        <f t="shared" ref="U76" si="1854">X76+AA76</f>
        <v>0</v>
      </c>
      <c r="V76" s="37">
        <f>W76+X76</f>
        <v>0</v>
      </c>
      <c r="W76" s="30">
        <v>0</v>
      </c>
      <c r="X76" s="30">
        <v>0</v>
      </c>
      <c r="Y76" s="37">
        <f>Z76+AA76</f>
        <v>0</v>
      </c>
      <c r="Z76" s="30">
        <v>0</v>
      </c>
      <c r="AA76" s="30">
        <v>0</v>
      </c>
      <c r="AB76" s="37">
        <f>AC76+AD76</f>
        <v>0</v>
      </c>
      <c r="AC76" s="30">
        <v>0</v>
      </c>
      <c r="AD76" s="30">
        <v>0</v>
      </c>
      <c r="AE76" s="30">
        <f>N76+Q76</f>
        <v>0</v>
      </c>
      <c r="AF76" s="30">
        <f>O76+R76</f>
        <v>0</v>
      </c>
      <c r="AG76" s="30">
        <v>0</v>
      </c>
      <c r="AH76" s="37">
        <f>AI76+AJ76</f>
        <v>84543983</v>
      </c>
      <c r="AI76" s="30">
        <v>84543983</v>
      </c>
      <c r="AJ76" s="30">
        <v>0</v>
      </c>
      <c r="AK76" s="37">
        <f>AL76+AM76</f>
        <v>28181328</v>
      </c>
      <c r="AL76" s="30">
        <f>AO76+AX76</f>
        <v>28181328</v>
      </c>
      <c r="AM76" s="30">
        <f>AP76+AY76</f>
        <v>0</v>
      </c>
      <c r="AN76" s="37">
        <f>AO76+AP76</f>
        <v>28181328</v>
      </c>
      <c r="AO76" s="30">
        <f>AR76+AU76</f>
        <v>28181328</v>
      </c>
      <c r="AP76" s="30">
        <f>AS76+AV76</f>
        <v>0</v>
      </c>
      <c r="AQ76" s="37">
        <f>AR76+AS76</f>
        <v>27099165</v>
      </c>
      <c r="AR76" s="30">
        <v>27099165</v>
      </c>
      <c r="AS76" s="30">
        <v>0</v>
      </c>
      <c r="AT76" s="37">
        <f t="shared" ref="AT76" si="1855">AU76+AV76</f>
        <v>1082163</v>
      </c>
      <c r="AU76" s="30">
        <v>1082163</v>
      </c>
      <c r="AV76" s="30">
        <v>0</v>
      </c>
      <c r="AW76" s="37">
        <f>AX76+AY76</f>
        <v>0</v>
      </c>
      <c r="AX76" s="30">
        <v>0</v>
      </c>
      <c r="AY76" s="30">
        <v>0</v>
      </c>
      <c r="AZ76" s="30">
        <f t="shared" ref="AZ76" si="1856">AI76+AL76</f>
        <v>112725311</v>
      </c>
      <c r="BA76" s="30">
        <f t="shared" ref="BA76" si="1857">AJ76+AM76</f>
        <v>0</v>
      </c>
      <c r="BB76" s="30">
        <v>2441537</v>
      </c>
      <c r="BC76" s="37">
        <f>BD76+BE76</f>
        <v>0</v>
      </c>
      <c r="BD76" s="30">
        <v>0</v>
      </c>
      <c r="BE76" s="30">
        <v>0</v>
      </c>
      <c r="BF76" s="37">
        <f>BG76+BH76</f>
        <v>0</v>
      </c>
      <c r="BG76" s="30">
        <f>BJ76+BS76</f>
        <v>0</v>
      </c>
      <c r="BH76" s="30">
        <f>BK76+BT76</f>
        <v>0</v>
      </c>
      <c r="BI76" s="37">
        <f>BJ76+BK76</f>
        <v>0</v>
      </c>
      <c r="BJ76" s="30">
        <f>BM76+BP76</f>
        <v>0</v>
      </c>
      <c r="BK76" s="30">
        <f>BN76+BQ76</f>
        <v>0</v>
      </c>
      <c r="BL76" s="37">
        <f>BM76+BN76</f>
        <v>0</v>
      </c>
      <c r="BM76" s="30">
        <v>0</v>
      </c>
      <c r="BN76" s="30">
        <v>0</v>
      </c>
      <c r="BO76" s="37">
        <f>BP76+BQ76</f>
        <v>0</v>
      </c>
      <c r="BP76" s="30">
        <v>0</v>
      </c>
      <c r="BQ76" s="30">
        <v>0</v>
      </c>
      <c r="BR76" s="37">
        <f>BS76+BT76</f>
        <v>0</v>
      </c>
      <c r="BS76" s="30">
        <v>0</v>
      </c>
      <c r="BT76" s="30">
        <v>0</v>
      </c>
      <c r="BU76" s="30">
        <f>BD76+BG76</f>
        <v>0</v>
      </c>
      <c r="BV76" s="30">
        <f>BE76+BH76</f>
        <v>0</v>
      </c>
      <c r="BW76" s="30">
        <v>0</v>
      </c>
      <c r="BX76" s="37">
        <f>BY76+BZ76</f>
        <v>0</v>
      </c>
      <c r="BY76" s="30">
        <v>0</v>
      </c>
      <c r="BZ76" s="30">
        <v>0</v>
      </c>
      <c r="CA76" s="37">
        <f>CB76+CC76</f>
        <v>0</v>
      </c>
      <c r="CB76" s="30">
        <f>CE76+CN76</f>
        <v>0</v>
      </c>
      <c r="CC76" s="30">
        <f>CF76+CO76</f>
        <v>0</v>
      </c>
      <c r="CD76" s="37">
        <f>CE76+CF76</f>
        <v>0</v>
      </c>
      <c r="CE76" s="30">
        <f>CH76+CK76</f>
        <v>0</v>
      </c>
      <c r="CF76" s="30">
        <f>CI76+CL76</f>
        <v>0</v>
      </c>
      <c r="CG76" s="37">
        <f>CH76+CI76</f>
        <v>0</v>
      </c>
      <c r="CH76" s="30">
        <v>0</v>
      </c>
      <c r="CI76" s="30">
        <v>0</v>
      </c>
      <c r="CJ76" s="37">
        <f>CK76+CL76</f>
        <v>0</v>
      </c>
      <c r="CK76" s="30">
        <v>0</v>
      </c>
      <c r="CL76" s="30">
        <v>0</v>
      </c>
      <c r="CM76" s="37">
        <f>CN76+CO76</f>
        <v>0</v>
      </c>
      <c r="CN76" s="30">
        <v>0</v>
      </c>
      <c r="CO76" s="30">
        <v>0</v>
      </c>
      <c r="CP76" s="30">
        <f>BY76+CB76</f>
        <v>0</v>
      </c>
      <c r="CQ76" s="30">
        <f>BZ76+CC76</f>
        <v>0</v>
      </c>
      <c r="CR76" s="30">
        <v>0</v>
      </c>
      <c r="CT76" s="16">
        <f t="shared" si="37"/>
        <v>0</v>
      </c>
      <c r="CU76" s="16">
        <f t="shared" si="38"/>
        <v>0</v>
      </c>
      <c r="CV76" s="16">
        <f t="shared" si="39"/>
        <v>0</v>
      </c>
      <c r="CW76" s="16">
        <f t="shared" si="40"/>
        <v>0</v>
      </c>
      <c r="CX76" s="16">
        <f t="shared" si="1736"/>
        <v>0</v>
      </c>
      <c r="CY76" s="17">
        <f t="shared" si="1737"/>
        <v>0</v>
      </c>
      <c r="CZ76" s="17">
        <f t="shared" si="1738"/>
        <v>0</v>
      </c>
      <c r="DA76" s="17">
        <f t="shared" si="1739"/>
        <v>0</v>
      </c>
      <c r="DB76" s="17">
        <f t="shared" si="1740"/>
        <v>0</v>
      </c>
      <c r="DC76" s="17">
        <f t="shared" si="1741"/>
        <v>0</v>
      </c>
      <c r="DD76" s="17">
        <f t="shared" si="1742"/>
        <v>0</v>
      </c>
      <c r="DE76" s="17">
        <f t="shared" si="41"/>
        <v>0</v>
      </c>
      <c r="DF76" s="16">
        <f t="shared" si="1743"/>
        <v>0.74999999778221949</v>
      </c>
      <c r="DG76" s="16">
        <f t="shared" si="1744"/>
        <v>0.25000000221778051</v>
      </c>
      <c r="DH76" s="16">
        <f t="shared" si="1745"/>
        <v>0.24040000209003637</v>
      </c>
      <c r="DI76" s="16">
        <f t="shared" si="1746"/>
        <v>9.6000001277441582E-3</v>
      </c>
      <c r="DJ76" s="16">
        <f t="shared" si="1747"/>
        <v>0</v>
      </c>
      <c r="DK76" s="17">
        <f t="shared" si="1748"/>
        <v>1</v>
      </c>
      <c r="DL76" s="17">
        <f t="shared" si="1749"/>
        <v>0</v>
      </c>
      <c r="DM76" s="17">
        <f t="shared" si="1750"/>
        <v>0</v>
      </c>
      <c r="DN76" s="17">
        <f t="shared" si="1751"/>
        <v>0</v>
      </c>
      <c r="DO76" s="17">
        <f t="shared" si="1752"/>
        <v>0</v>
      </c>
      <c r="DP76" s="17">
        <f t="shared" si="1753"/>
        <v>0</v>
      </c>
      <c r="DQ76" s="17">
        <f t="shared" si="42"/>
        <v>0</v>
      </c>
      <c r="DR76" s="16">
        <f t="shared" si="1754"/>
        <v>0</v>
      </c>
      <c r="DS76" s="16">
        <f t="shared" si="1755"/>
        <v>0</v>
      </c>
      <c r="DT76" s="16">
        <f t="shared" si="1756"/>
        <v>0</v>
      </c>
      <c r="DU76" s="16">
        <f t="shared" si="1757"/>
        <v>0</v>
      </c>
      <c r="DV76" s="16">
        <f t="shared" si="1758"/>
        <v>0</v>
      </c>
      <c r="DW76" s="17">
        <f t="shared" si="1759"/>
        <v>0</v>
      </c>
      <c r="DX76" s="17">
        <v>0</v>
      </c>
      <c r="DY76" s="17">
        <v>0</v>
      </c>
      <c r="DZ76" s="17">
        <v>0</v>
      </c>
      <c r="EA76" s="17">
        <v>0</v>
      </c>
      <c r="EB76" s="17">
        <v>0</v>
      </c>
      <c r="EC76" s="17">
        <f t="shared" si="43"/>
        <v>0</v>
      </c>
      <c r="ED76" s="16">
        <f t="shared" si="1760"/>
        <v>0</v>
      </c>
      <c r="EE76" s="16">
        <f t="shared" si="1761"/>
        <v>0</v>
      </c>
      <c r="EF76" s="16">
        <f t="shared" si="1762"/>
        <v>0</v>
      </c>
      <c r="EG76" s="16">
        <f t="shared" si="1763"/>
        <v>0</v>
      </c>
      <c r="EH76" s="16">
        <f t="shared" si="1764"/>
        <v>0</v>
      </c>
      <c r="EI76" s="17">
        <f t="shared" si="1765"/>
        <v>0</v>
      </c>
      <c r="EJ76" s="17">
        <v>0</v>
      </c>
      <c r="EK76" s="17">
        <v>0</v>
      </c>
      <c r="EL76" s="17">
        <v>0</v>
      </c>
      <c r="EM76" s="17">
        <v>0</v>
      </c>
      <c r="EN76" s="17">
        <v>0</v>
      </c>
      <c r="EO76" s="17">
        <f t="shared" si="44"/>
        <v>0</v>
      </c>
    </row>
    <row r="77" spans="1:145" x14ac:dyDescent="0.35">
      <c r="A77" s="24" t="s">
        <v>184</v>
      </c>
      <c r="B77" s="25" t="s">
        <v>165</v>
      </c>
      <c r="C77" s="25"/>
      <c r="D77" s="26">
        <f>D78</f>
        <v>24481013</v>
      </c>
      <c r="E77" s="26">
        <f t="shared" ref="E77:I77" si="1858">E78</f>
        <v>24481013</v>
      </c>
      <c r="F77" s="26">
        <f t="shared" si="1858"/>
        <v>18360759</v>
      </c>
      <c r="G77" s="26">
        <f t="shared" si="1858"/>
        <v>6120254</v>
      </c>
      <c r="H77" s="26">
        <f t="shared" si="1858"/>
        <v>6120254</v>
      </c>
      <c r="I77" s="26">
        <f t="shared" si="1858"/>
        <v>5885236</v>
      </c>
      <c r="J77" s="26">
        <f t="shared" ref="J77" si="1859">J78</f>
        <v>235018</v>
      </c>
      <c r="K77" s="26">
        <f t="shared" ref="K77" si="1860">K78</f>
        <v>0</v>
      </c>
      <c r="L77" s="26">
        <f t="shared" ref="L77" si="1861">L78</f>
        <v>0</v>
      </c>
      <c r="M77" s="26">
        <f t="shared" ref="M77" si="1862">M78</f>
        <v>0</v>
      </c>
      <c r="N77" s="26">
        <f t="shared" ref="N77" si="1863">N78</f>
        <v>0</v>
      </c>
      <c r="O77" s="26">
        <f t="shared" ref="O77" si="1864">O78</f>
        <v>0</v>
      </c>
      <c r="P77" s="26">
        <f t="shared" ref="P77" si="1865">P78</f>
        <v>0</v>
      </c>
      <c r="Q77" s="26">
        <f t="shared" ref="Q77" si="1866">Q78</f>
        <v>0</v>
      </c>
      <c r="R77" s="26">
        <f t="shared" ref="R77" si="1867">R78</f>
        <v>0</v>
      </c>
      <c r="S77" s="26">
        <f t="shared" ref="S77" si="1868">S78</f>
        <v>0</v>
      </c>
      <c r="T77" s="26">
        <f t="shared" ref="T77" si="1869">T78</f>
        <v>0</v>
      </c>
      <c r="U77" s="26">
        <f t="shared" ref="U77" si="1870">U78</f>
        <v>0</v>
      </c>
      <c r="V77" s="26">
        <f t="shared" ref="V77" si="1871">V78</f>
        <v>0</v>
      </c>
      <c r="W77" s="26">
        <f t="shared" ref="W77" si="1872">W78</f>
        <v>0</v>
      </c>
      <c r="X77" s="26">
        <f t="shared" ref="X77" si="1873">X78</f>
        <v>0</v>
      </c>
      <c r="Y77" s="26">
        <f t="shared" ref="Y77" si="1874">Y78</f>
        <v>0</v>
      </c>
      <c r="Z77" s="26">
        <f t="shared" ref="Z77" si="1875">Z78</f>
        <v>0</v>
      </c>
      <c r="AA77" s="26">
        <f t="shared" ref="AA77" si="1876">AA78</f>
        <v>0</v>
      </c>
      <c r="AB77" s="26">
        <f t="shared" ref="AB77" si="1877">AB78</f>
        <v>0</v>
      </c>
      <c r="AC77" s="26">
        <f t="shared" ref="AC77" si="1878">AC78</f>
        <v>0</v>
      </c>
      <c r="AD77" s="26">
        <f t="shared" ref="AD77" si="1879">AD78</f>
        <v>0</v>
      </c>
      <c r="AE77" s="26">
        <f t="shared" ref="AE77" si="1880">AE78</f>
        <v>0</v>
      </c>
      <c r="AF77" s="26">
        <f t="shared" ref="AF77" si="1881">AF78</f>
        <v>0</v>
      </c>
      <c r="AG77" s="26">
        <f t="shared" ref="AG77" si="1882">AG78</f>
        <v>0</v>
      </c>
      <c r="AH77" s="26">
        <f t="shared" ref="AH77" si="1883">AH78</f>
        <v>0</v>
      </c>
      <c r="AI77" s="26">
        <f t="shared" ref="AI77" si="1884">AI78</f>
        <v>0</v>
      </c>
      <c r="AJ77" s="26">
        <f t="shared" ref="AJ77" si="1885">AJ78</f>
        <v>0</v>
      </c>
      <c r="AK77" s="26">
        <f t="shared" ref="AK77" si="1886">AK78</f>
        <v>0</v>
      </c>
      <c r="AL77" s="26">
        <f t="shared" ref="AL77" si="1887">AL78</f>
        <v>0</v>
      </c>
      <c r="AM77" s="26">
        <f t="shared" ref="AM77" si="1888">AM78</f>
        <v>0</v>
      </c>
      <c r="AN77" s="26">
        <f t="shared" ref="AN77" si="1889">AN78</f>
        <v>0</v>
      </c>
      <c r="AO77" s="26">
        <f t="shared" ref="AO77" si="1890">AO78</f>
        <v>0</v>
      </c>
      <c r="AP77" s="26">
        <f t="shared" ref="AP77" si="1891">AP78</f>
        <v>0</v>
      </c>
      <c r="AQ77" s="26">
        <f t="shared" ref="AQ77" si="1892">AQ78</f>
        <v>0</v>
      </c>
      <c r="AR77" s="26">
        <f t="shared" ref="AR77" si="1893">AR78</f>
        <v>0</v>
      </c>
      <c r="AS77" s="26">
        <f t="shared" ref="AS77" si="1894">AS78</f>
        <v>0</v>
      </c>
      <c r="AT77" s="26">
        <f t="shared" ref="AT77" si="1895">AT78</f>
        <v>0</v>
      </c>
      <c r="AU77" s="26">
        <f t="shared" ref="AU77" si="1896">AU78</f>
        <v>0</v>
      </c>
      <c r="AV77" s="26">
        <f t="shared" ref="AV77" si="1897">AV78</f>
        <v>0</v>
      </c>
      <c r="AW77" s="26">
        <f t="shared" ref="AW77" si="1898">AW78</f>
        <v>0</v>
      </c>
      <c r="AX77" s="26">
        <f t="shared" ref="AX77" si="1899">AX78</f>
        <v>0</v>
      </c>
      <c r="AY77" s="26">
        <f t="shared" ref="AY77" si="1900">AY78</f>
        <v>0</v>
      </c>
      <c r="AZ77" s="26">
        <f t="shared" ref="AZ77" si="1901">AZ78</f>
        <v>0</v>
      </c>
      <c r="BA77" s="26">
        <f t="shared" ref="BA77" si="1902">BA78</f>
        <v>0</v>
      </c>
      <c r="BB77" s="26">
        <f t="shared" ref="BB77" si="1903">BB78</f>
        <v>0</v>
      </c>
      <c r="BC77" s="26">
        <f t="shared" ref="BC77" si="1904">BC78</f>
        <v>18360759</v>
      </c>
      <c r="BD77" s="26">
        <f t="shared" ref="BD77" si="1905">BD78</f>
        <v>18360759</v>
      </c>
      <c r="BE77" s="26">
        <f t="shared" ref="BE77" si="1906">BE78</f>
        <v>0</v>
      </c>
      <c r="BF77" s="26">
        <f t="shared" ref="BF77" si="1907">BF78</f>
        <v>6120254</v>
      </c>
      <c r="BG77" s="26">
        <f t="shared" ref="BG77" si="1908">BG78</f>
        <v>6120254</v>
      </c>
      <c r="BH77" s="26">
        <f t="shared" ref="BH77" si="1909">BH78</f>
        <v>0</v>
      </c>
      <c r="BI77" s="26">
        <f t="shared" ref="BI77" si="1910">BI78</f>
        <v>6120254</v>
      </c>
      <c r="BJ77" s="26">
        <f t="shared" ref="BJ77" si="1911">BJ78</f>
        <v>6120254</v>
      </c>
      <c r="BK77" s="26">
        <f t="shared" ref="BK77" si="1912">BK78</f>
        <v>0</v>
      </c>
      <c r="BL77" s="26">
        <f t="shared" ref="BL77" si="1913">BL78</f>
        <v>5885236</v>
      </c>
      <c r="BM77" s="26">
        <f t="shared" ref="BM77" si="1914">BM78</f>
        <v>5885236</v>
      </c>
      <c r="BN77" s="26">
        <f t="shared" ref="BN77" si="1915">BN78</f>
        <v>0</v>
      </c>
      <c r="BO77" s="26">
        <f t="shared" ref="BO77" si="1916">BO78</f>
        <v>235018</v>
      </c>
      <c r="BP77" s="26">
        <f t="shared" ref="BP77" si="1917">BP78</f>
        <v>235018</v>
      </c>
      <c r="BQ77" s="26">
        <f t="shared" ref="BQ77" si="1918">BQ78</f>
        <v>0</v>
      </c>
      <c r="BR77" s="26">
        <f t="shared" ref="BR77" si="1919">BR78</f>
        <v>0</v>
      </c>
      <c r="BS77" s="26">
        <f t="shared" ref="BS77" si="1920">BS78</f>
        <v>0</v>
      </c>
      <c r="BT77" s="26">
        <f t="shared" ref="BT77" si="1921">BT78</f>
        <v>0</v>
      </c>
      <c r="BU77" s="26">
        <f t="shared" ref="BU77" si="1922">BU78</f>
        <v>24481013</v>
      </c>
      <c r="BV77" s="26">
        <f t="shared" ref="BV77" si="1923">BV78</f>
        <v>0</v>
      </c>
      <c r="BW77" s="26">
        <f t="shared" ref="BW77" si="1924">BW78</f>
        <v>0</v>
      </c>
      <c r="BX77" s="26">
        <f t="shared" ref="BX77" si="1925">BX78</f>
        <v>0</v>
      </c>
      <c r="BY77" s="26">
        <f t="shared" ref="BY77" si="1926">BY78</f>
        <v>0</v>
      </c>
      <c r="BZ77" s="26">
        <f t="shared" ref="BZ77" si="1927">BZ78</f>
        <v>0</v>
      </c>
      <c r="CA77" s="26">
        <f t="shared" ref="CA77" si="1928">CA78</f>
        <v>0</v>
      </c>
      <c r="CB77" s="26">
        <f t="shared" ref="CB77" si="1929">CB78</f>
        <v>0</v>
      </c>
      <c r="CC77" s="26">
        <f t="shared" ref="CC77" si="1930">CC78</f>
        <v>0</v>
      </c>
      <c r="CD77" s="26">
        <f t="shared" ref="CD77" si="1931">CD78</f>
        <v>0</v>
      </c>
      <c r="CE77" s="26">
        <f t="shared" ref="CE77" si="1932">CE78</f>
        <v>0</v>
      </c>
      <c r="CF77" s="26">
        <f t="shared" ref="CF77" si="1933">CF78</f>
        <v>0</v>
      </c>
      <c r="CG77" s="26">
        <f t="shared" ref="CG77" si="1934">CG78</f>
        <v>0</v>
      </c>
      <c r="CH77" s="26">
        <f t="shared" ref="CH77" si="1935">CH78</f>
        <v>0</v>
      </c>
      <c r="CI77" s="26">
        <f t="shared" ref="CI77" si="1936">CI78</f>
        <v>0</v>
      </c>
      <c r="CJ77" s="26">
        <f t="shared" ref="CJ77" si="1937">CJ78</f>
        <v>0</v>
      </c>
      <c r="CK77" s="26">
        <f t="shared" ref="CK77" si="1938">CK78</f>
        <v>0</v>
      </c>
      <c r="CL77" s="26">
        <f t="shared" ref="CL77" si="1939">CL78</f>
        <v>0</v>
      </c>
      <c r="CM77" s="26">
        <f t="shared" ref="CM77" si="1940">CM78</f>
        <v>0</v>
      </c>
      <c r="CN77" s="26">
        <f t="shared" ref="CN77" si="1941">CN78</f>
        <v>0</v>
      </c>
      <c r="CO77" s="26">
        <f t="shared" ref="CO77" si="1942">CO78</f>
        <v>0</v>
      </c>
      <c r="CP77" s="26">
        <f t="shared" ref="CP77" si="1943">CP78</f>
        <v>0</v>
      </c>
      <c r="CQ77" s="26">
        <f t="shared" ref="CQ77" si="1944">CQ78</f>
        <v>0</v>
      </c>
      <c r="CR77" s="26">
        <f t="shared" ref="CR77" si="1945">CR78</f>
        <v>0</v>
      </c>
      <c r="CT77" s="10">
        <f t="shared" si="37"/>
        <v>0</v>
      </c>
      <c r="CU77" s="10">
        <f t="shared" si="38"/>
        <v>0</v>
      </c>
      <c r="CV77" s="10">
        <f t="shared" si="39"/>
        <v>0</v>
      </c>
      <c r="CW77" s="10">
        <f t="shared" si="40"/>
        <v>0</v>
      </c>
      <c r="CX77" s="10">
        <f t="shared" si="1736"/>
        <v>0</v>
      </c>
      <c r="CY77" s="10">
        <f t="shared" si="1737"/>
        <v>0</v>
      </c>
      <c r="CZ77" s="10">
        <f t="shared" si="1738"/>
        <v>0</v>
      </c>
      <c r="DA77" s="10">
        <f t="shared" si="1739"/>
        <v>0</v>
      </c>
      <c r="DB77" s="10">
        <f t="shared" si="1740"/>
        <v>0</v>
      </c>
      <c r="DC77" s="10">
        <f t="shared" si="1741"/>
        <v>0</v>
      </c>
      <c r="DD77" s="10">
        <f t="shared" si="1742"/>
        <v>0</v>
      </c>
      <c r="DE77" s="10">
        <f t="shared" si="41"/>
        <v>0</v>
      </c>
      <c r="DF77" s="10">
        <f t="shared" si="1743"/>
        <v>0</v>
      </c>
      <c r="DG77" s="10">
        <f t="shared" si="1744"/>
        <v>0</v>
      </c>
      <c r="DH77" s="10">
        <f t="shared" si="1745"/>
        <v>0</v>
      </c>
      <c r="DI77" s="10">
        <f t="shared" si="1746"/>
        <v>0</v>
      </c>
      <c r="DJ77" s="10">
        <f t="shared" si="1747"/>
        <v>0</v>
      </c>
      <c r="DK77" s="10">
        <f t="shared" si="1748"/>
        <v>0</v>
      </c>
      <c r="DL77" s="10">
        <f t="shared" si="1749"/>
        <v>0</v>
      </c>
      <c r="DM77" s="10">
        <f t="shared" si="1750"/>
        <v>0</v>
      </c>
      <c r="DN77" s="10">
        <f t="shared" si="1751"/>
        <v>0</v>
      </c>
      <c r="DO77" s="10">
        <f t="shared" si="1752"/>
        <v>0</v>
      </c>
      <c r="DP77" s="10">
        <f t="shared" si="1753"/>
        <v>0</v>
      </c>
      <c r="DQ77" s="10">
        <f t="shared" si="42"/>
        <v>0</v>
      </c>
      <c r="DR77" s="10">
        <f t="shared" si="1754"/>
        <v>0.74999996936401281</v>
      </c>
      <c r="DS77" s="10">
        <f t="shared" si="1755"/>
        <v>0.25000003063598714</v>
      </c>
      <c r="DT77" s="10">
        <f t="shared" si="1756"/>
        <v>0.24040001939462227</v>
      </c>
      <c r="DU77" s="10">
        <f t="shared" si="1757"/>
        <v>9.6000112413648902E-3</v>
      </c>
      <c r="DV77" s="10">
        <f t="shared" si="1758"/>
        <v>0</v>
      </c>
      <c r="DW77" s="10">
        <f t="shared" si="1759"/>
        <v>1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10">
        <f t="shared" si="43"/>
        <v>0</v>
      </c>
      <c r="ED77" s="10">
        <f t="shared" si="1760"/>
        <v>0</v>
      </c>
      <c r="EE77" s="10">
        <f t="shared" si="1761"/>
        <v>0</v>
      </c>
      <c r="EF77" s="10">
        <f t="shared" si="1762"/>
        <v>0</v>
      </c>
      <c r="EG77" s="10">
        <f t="shared" si="1763"/>
        <v>0</v>
      </c>
      <c r="EH77" s="10">
        <f t="shared" si="1764"/>
        <v>0</v>
      </c>
      <c r="EI77" s="10">
        <f t="shared" si="1765"/>
        <v>0</v>
      </c>
      <c r="EJ77" s="10">
        <v>0</v>
      </c>
      <c r="EK77" s="10">
        <v>0</v>
      </c>
      <c r="EL77" s="10">
        <v>0</v>
      </c>
      <c r="EM77" s="10">
        <v>0</v>
      </c>
      <c r="EN77" s="10">
        <v>0</v>
      </c>
      <c r="EO77" s="10">
        <f t="shared" si="44"/>
        <v>0</v>
      </c>
    </row>
    <row r="78" spans="1:145" x14ac:dyDescent="0.35">
      <c r="A78" s="27" t="s">
        <v>184</v>
      </c>
      <c r="B78" s="28" t="s">
        <v>2</v>
      </c>
      <c r="C78" s="28" t="s">
        <v>2</v>
      </c>
      <c r="D78" s="37">
        <f>E78+L78</f>
        <v>24481013</v>
      </c>
      <c r="E78" s="37">
        <f>F78+G78</f>
        <v>24481013</v>
      </c>
      <c r="F78" s="35">
        <f>M78+AH78+BC78+BX78</f>
        <v>18360759</v>
      </c>
      <c r="G78" s="37">
        <f>H78+K78</f>
        <v>6120254</v>
      </c>
      <c r="H78" s="37">
        <f>I78+J78</f>
        <v>6120254</v>
      </c>
      <c r="I78" s="35">
        <f>V78+AQ78+BL78+CG78</f>
        <v>5885236</v>
      </c>
      <c r="J78" s="35">
        <f>Y78+AT78+BO78+CJ78</f>
        <v>235018</v>
      </c>
      <c r="K78" s="36">
        <f>AB78+AW78+BR78+CM78</f>
        <v>0</v>
      </c>
      <c r="L78" s="30">
        <v>0</v>
      </c>
      <c r="M78" s="37">
        <f>N78+O78</f>
        <v>0</v>
      </c>
      <c r="N78" s="30">
        <v>0</v>
      </c>
      <c r="O78" s="30">
        <v>0</v>
      </c>
      <c r="P78" s="37">
        <f>Q78+R78</f>
        <v>0</v>
      </c>
      <c r="Q78" s="30">
        <f>T78+AC78</f>
        <v>0</v>
      </c>
      <c r="R78" s="30">
        <f>U78+AD78</f>
        <v>0</v>
      </c>
      <c r="S78" s="37">
        <f>T78+U78</f>
        <v>0</v>
      </c>
      <c r="T78" s="30">
        <f>W78+Z78</f>
        <v>0</v>
      </c>
      <c r="U78" s="30">
        <f t="shared" ref="U78" si="1946">X78+AA78</f>
        <v>0</v>
      </c>
      <c r="V78" s="37">
        <f>W78+X78</f>
        <v>0</v>
      </c>
      <c r="W78" s="30">
        <v>0</v>
      </c>
      <c r="X78" s="30">
        <v>0</v>
      </c>
      <c r="Y78" s="37">
        <f>Z78+AA78</f>
        <v>0</v>
      </c>
      <c r="Z78" s="30">
        <v>0</v>
      </c>
      <c r="AA78" s="30">
        <v>0</v>
      </c>
      <c r="AB78" s="37">
        <f>AC78+AD78</f>
        <v>0</v>
      </c>
      <c r="AC78" s="30">
        <v>0</v>
      </c>
      <c r="AD78" s="30">
        <v>0</v>
      </c>
      <c r="AE78" s="30">
        <f>N78+Q78</f>
        <v>0</v>
      </c>
      <c r="AF78" s="30">
        <f>O78+R78</f>
        <v>0</v>
      </c>
      <c r="AG78" s="30">
        <v>0</v>
      </c>
      <c r="AH78" s="37">
        <f>AI78+AJ78</f>
        <v>0</v>
      </c>
      <c r="AI78" s="30">
        <v>0</v>
      </c>
      <c r="AJ78" s="30">
        <v>0</v>
      </c>
      <c r="AK78" s="37">
        <f>AL78+AM78</f>
        <v>0</v>
      </c>
      <c r="AL78" s="30">
        <f>AO78+AX78</f>
        <v>0</v>
      </c>
      <c r="AM78" s="30">
        <f>AP78+AY78</f>
        <v>0</v>
      </c>
      <c r="AN78" s="37">
        <f>AO78+AP78</f>
        <v>0</v>
      </c>
      <c r="AO78" s="30">
        <f>AR78+AU78</f>
        <v>0</v>
      </c>
      <c r="AP78" s="30">
        <f>AS78+AV78</f>
        <v>0</v>
      </c>
      <c r="AQ78" s="37">
        <f>AR78+AS78</f>
        <v>0</v>
      </c>
      <c r="AR78" s="30">
        <v>0</v>
      </c>
      <c r="AS78" s="30">
        <v>0</v>
      </c>
      <c r="AT78" s="37">
        <f t="shared" ref="AT78" si="1947">AU78+AV78</f>
        <v>0</v>
      </c>
      <c r="AU78" s="30">
        <v>0</v>
      </c>
      <c r="AV78" s="30">
        <v>0</v>
      </c>
      <c r="AW78" s="37">
        <f>AX78+AY78</f>
        <v>0</v>
      </c>
      <c r="AX78" s="30">
        <v>0</v>
      </c>
      <c r="AY78" s="30">
        <v>0</v>
      </c>
      <c r="AZ78" s="30">
        <f t="shared" ref="AZ78" si="1948">AI78+AL78</f>
        <v>0</v>
      </c>
      <c r="BA78" s="30">
        <f t="shared" ref="BA78" si="1949">AJ78+AM78</f>
        <v>0</v>
      </c>
      <c r="BB78" s="30">
        <v>0</v>
      </c>
      <c r="BC78" s="37">
        <f>BD78+BE78</f>
        <v>18360759</v>
      </c>
      <c r="BD78" s="30">
        <v>18360759</v>
      </c>
      <c r="BE78" s="30">
        <v>0</v>
      </c>
      <c r="BF78" s="37">
        <f>BG78+BH78</f>
        <v>6120254</v>
      </c>
      <c r="BG78" s="30">
        <f>BJ78+BS78</f>
        <v>6120254</v>
      </c>
      <c r="BH78" s="30">
        <f>BK78+BT78</f>
        <v>0</v>
      </c>
      <c r="BI78" s="37">
        <f>BJ78+BK78</f>
        <v>6120254</v>
      </c>
      <c r="BJ78" s="30">
        <f>BM78+BP78</f>
        <v>6120254</v>
      </c>
      <c r="BK78" s="30">
        <f>BN78+BQ78</f>
        <v>0</v>
      </c>
      <c r="BL78" s="37">
        <f>BM78+BN78</f>
        <v>5885236</v>
      </c>
      <c r="BM78" s="30">
        <v>5885236</v>
      </c>
      <c r="BN78" s="30">
        <v>0</v>
      </c>
      <c r="BO78" s="37">
        <f>BP78+BQ78</f>
        <v>235018</v>
      </c>
      <c r="BP78" s="30">
        <v>235018</v>
      </c>
      <c r="BQ78" s="30">
        <v>0</v>
      </c>
      <c r="BR78" s="37">
        <f>BS78+BT78</f>
        <v>0</v>
      </c>
      <c r="BS78" s="30">
        <v>0</v>
      </c>
      <c r="BT78" s="30">
        <v>0</v>
      </c>
      <c r="BU78" s="30">
        <f>BD78+BG78</f>
        <v>24481013</v>
      </c>
      <c r="BV78" s="30">
        <f>BE78+BH78</f>
        <v>0</v>
      </c>
      <c r="BW78" s="30">
        <v>0</v>
      </c>
      <c r="BX78" s="37">
        <f>BY78+BZ78</f>
        <v>0</v>
      </c>
      <c r="BY78" s="30">
        <v>0</v>
      </c>
      <c r="BZ78" s="30">
        <v>0</v>
      </c>
      <c r="CA78" s="37">
        <f>CB78+CC78</f>
        <v>0</v>
      </c>
      <c r="CB78" s="30">
        <f>CE78+CN78</f>
        <v>0</v>
      </c>
      <c r="CC78" s="30">
        <f>CF78+CO78</f>
        <v>0</v>
      </c>
      <c r="CD78" s="37">
        <f>CE78+CF78</f>
        <v>0</v>
      </c>
      <c r="CE78" s="30">
        <f>CH78+CK78</f>
        <v>0</v>
      </c>
      <c r="CF78" s="30">
        <f>CI78+CL78</f>
        <v>0</v>
      </c>
      <c r="CG78" s="37">
        <f>CH78+CI78</f>
        <v>0</v>
      </c>
      <c r="CH78" s="30">
        <v>0</v>
      </c>
      <c r="CI78" s="30">
        <v>0</v>
      </c>
      <c r="CJ78" s="37">
        <f>CK78+CL78</f>
        <v>0</v>
      </c>
      <c r="CK78" s="30">
        <v>0</v>
      </c>
      <c r="CL78" s="30">
        <v>0</v>
      </c>
      <c r="CM78" s="37">
        <f>CN78+CO78</f>
        <v>0</v>
      </c>
      <c r="CN78" s="30">
        <v>0</v>
      </c>
      <c r="CO78" s="30">
        <v>0</v>
      </c>
      <c r="CP78" s="30">
        <f>BY78+CB78</f>
        <v>0</v>
      </c>
      <c r="CQ78" s="30">
        <f>BZ78+CC78</f>
        <v>0</v>
      </c>
      <c r="CR78" s="30">
        <v>0</v>
      </c>
      <c r="CT78" s="16">
        <f t="shared" ref="CT78:CT79" si="1950">IFERROR(N78/AE78,0)</f>
        <v>0</v>
      </c>
      <c r="CU78" s="16">
        <f t="shared" ref="CU78:CU79" si="1951">IFERROR(Q78/AE78,0)</f>
        <v>0</v>
      </c>
      <c r="CV78" s="16">
        <f t="shared" ref="CV78:CV79" si="1952">IFERROR(W78/AE78,0)</f>
        <v>0</v>
      </c>
      <c r="CW78" s="16">
        <f t="shared" ref="CW78:CW79" si="1953">IFERROR(Z78/AE78,0)</f>
        <v>0</v>
      </c>
      <c r="CX78" s="16">
        <f t="shared" si="1736"/>
        <v>0</v>
      </c>
      <c r="CY78" s="17">
        <f t="shared" si="1737"/>
        <v>0</v>
      </c>
      <c r="CZ78" s="17">
        <f t="shared" si="1738"/>
        <v>0</v>
      </c>
      <c r="DA78" s="17">
        <f t="shared" si="1739"/>
        <v>0</v>
      </c>
      <c r="DB78" s="17">
        <f t="shared" si="1740"/>
        <v>0</v>
      </c>
      <c r="DC78" s="17">
        <f t="shared" si="1741"/>
        <v>0</v>
      </c>
      <c r="DD78" s="17">
        <f t="shared" si="1742"/>
        <v>0</v>
      </c>
      <c r="DE78" s="17">
        <f t="shared" ref="DE78:DE79" si="1954">CZ78+DA78</f>
        <v>0</v>
      </c>
      <c r="DF78" s="16">
        <f t="shared" si="1743"/>
        <v>0</v>
      </c>
      <c r="DG78" s="16">
        <f t="shared" si="1744"/>
        <v>0</v>
      </c>
      <c r="DH78" s="16">
        <f t="shared" si="1745"/>
        <v>0</v>
      </c>
      <c r="DI78" s="16">
        <f t="shared" si="1746"/>
        <v>0</v>
      </c>
      <c r="DJ78" s="16">
        <f t="shared" si="1747"/>
        <v>0</v>
      </c>
      <c r="DK78" s="17">
        <f t="shared" si="1748"/>
        <v>0</v>
      </c>
      <c r="DL78" s="17">
        <f t="shared" si="1749"/>
        <v>0</v>
      </c>
      <c r="DM78" s="17">
        <f t="shared" si="1750"/>
        <v>0</v>
      </c>
      <c r="DN78" s="17">
        <f t="shared" si="1751"/>
        <v>0</v>
      </c>
      <c r="DO78" s="17">
        <f t="shared" si="1752"/>
        <v>0</v>
      </c>
      <c r="DP78" s="17">
        <f t="shared" si="1753"/>
        <v>0</v>
      </c>
      <c r="DQ78" s="17">
        <f t="shared" ref="DQ78:DQ79" si="1955">DL78+DM78</f>
        <v>0</v>
      </c>
      <c r="DR78" s="16">
        <f t="shared" si="1754"/>
        <v>0.74999996936401281</v>
      </c>
      <c r="DS78" s="16">
        <f t="shared" si="1755"/>
        <v>0.25000003063598714</v>
      </c>
      <c r="DT78" s="16">
        <f t="shared" si="1756"/>
        <v>0.24040001939462227</v>
      </c>
      <c r="DU78" s="16">
        <f t="shared" si="1757"/>
        <v>9.6000112413648902E-3</v>
      </c>
      <c r="DV78" s="16">
        <f t="shared" si="1758"/>
        <v>0</v>
      </c>
      <c r="DW78" s="17">
        <f t="shared" si="1759"/>
        <v>1</v>
      </c>
      <c r="DX78" s="17">
        <v>0</v>
      </c>
      <c r="DY78" s="17">
        <v>0</v>
      </c>
      <c r="DZ78" s="17">
        <v>0</v>
      </c>
      <c r="EA78" s="17">
        <v>0</v>
      </c>
      <c r="EB78" s="17">
        <v>0</v>
      </c>
      <c r="EC78" s="17">
        <f t="shared" ref="EC78:EC79" si="1956">DX78+DY78</f>
        <v>0</v>
      </c>
      <c r="ED78" s="16">
        <f t="shared" si="1760"/>
        <v>0</v>
      </c>
      <c r="EE78" s="16">
        <f t="shared" si="1761"/>
        <v>0</v>
      </c>
      <c r="EF78" s="16">
        <f t="shared" si="1762"/>
        <v>0</v>
      </c>
      <c r="EG78" s="16">
        <f t="shared" si="1763"/>
        <v>0</v>
      </c>
      <c r="EH78" s="16">
        <f t="shared" si="1764"/>
        <v>0</v>
      </c>
      <c r="EI78" s="17">
        <f t="shared" si="1765"/>
        <v>0</v>
      </c>
      <c r="EJ78" s="17">
        <v>0</v>
      </c>
      <c r="EK78" s="17">
        <v>0</v>
      </c>
      <c r="EL78" s="17">
        <v>0</v>
      </c>
      <c r="EM78" s="17">
        <v>0</v>
      </c>
      <c r="EN78" s="17">
        <v>0</v>
      </c>
      <c r="EO78" s="17">
        <f t="shared" ref="EO78:EO79" si="1957">EJ78+EK78</f>
        <v>0</v>
      </c>
    </row>
    <row r="79" spans="1:145" x14ac:dyDescent="0.35">
      <c r="A79" s="31" t="s">
        <v>47</v>
      </c>
      <c r="B79" s="32"/>
      <c r="C79" s="32"/>
      <c r="D79" s="33">
        <f t="shared" ref="D79:AI79" si="1958">D10+D18+D31+D36+D60+D63+D70</f>
        <v>16170931431</v>
      </c>
      <c r="E79" s="33">
        <f t="shared" si="1958"/>
        <v>16143811429</v>
      </c>
      <c r="F79" s="33">
        <f t="shared" si="1958"/>
        <v>12593734933</v>
      </c>
      <c r="G79" s="33">
        <f t="shared" si="1958"/>
        <v>3550076496</v>
      </c>
      <c r="H79" s="33">
        <f t="shared" si="1958"/>
        <v>2704962342</v>
      </c>
      <c r="I79" s="33">
        <f t="shared" si="1958"/>
        <v>2355800178</v>
      </c>
      <c r="J79" s="33">
        <f t="shared" si="1958"/>
        <v>349162164</v>
      </c>
      <c r="K79" s="33">
        <f t="shared" si="1958"/>
        <v>845114154</v>
      </c>
      <c r="L79" s="33">
        <f t="shared" si="1958"/>
        <v>27120002</v>
      </c>
      <c r="M79" s="33">
        <f t="shared" si="1958"/>
        <v>7305609029</v>
      </c>
      <c r="N79" s="33">
        <f t="shared" si="1958"/>
        <v>6812132513</v>
      </c>
      <c r="O79" s="33">
        <f t="shared" si="1958"/>
        <v>493476516</v>
      </c>
      <c r="P79" s="33">
        <f t="shared" si="1958"/>
        <v>2425390925</v>
      </c>
      <c r="Q79" s="33">
        <f t="shared" si="1958"/>
        <v>1685176146</v>
      </c>
      <c r="R79" s="33">
        <f t="shared" si="1958"/>
        <v>740214779</v>
      </c>
      <c r="S79" s="33">
        <f t="shared" si="1958"/>
        <v>1716007696</v>
      </c>
      <c r="T79" s="33">
        <f t="shared" si="1958"/>
        <v>1145193809</v>
      </c>
      <c r="U79" s="33">
        <f t="shared" si="1958"/>
        <v>570813887</v>
      </c>
      <c r="V79" s="33">
        <f t="shared" si="1958"/>
        <v>1429568044</v>
      </c>
      <c r="W79" s="33">
        <f t="shared" si="1958"/>
        <v>910019878</v>
      </c>
      <c r="X79" s="33">
        <f t="shared" si="1958"/>
        <v>519548166</v>
      </c>
      <c r="Y79" s="33">
        <f t="shared" si="1958"/>
        <v>286439652</v>
      </c>
      <c r="Z79" s="33">
        <f t="shared" si="1958"/>
        <v>235173931</v>
      </c>
      <c r="AA79" s="33">
        <f t="shared" si="1958"/>
        <v>51265721</v>
      </c>
      <c r="AB79" s="33">
        <f t="shared" si="1958"/>
        <v>709383229</v>
      </c>
      <c r="AC79" s="33">
        <f t="shared" si="1958"/>
        <v>539982337</v>
      </c>
      <c r="AD79" s="33">
        <f t="shared" si="1958"/>
        <v>169400892</v>
      </c>
      <c r="AE79" s="33">
        <f t="shared" si="1958"/>
        <v>8497308659</v>
      </c>
      <c r="AF79" s="33">
        <f t="shared" si="1958"/>
        <v>1233691295</v>
      </c>
      <c r="AG79" s="33">
        <f t="shared" si="1958"/>
        <v>24678465</v>
      </c>
      <c r="AH79" s="33">
        <f t="shared" si="1958"/>
        <v>2356298319</v>
      </c>
      <c r="AI79" s="33">
        <f t="shared" si="1958"/>
        <v>2306298319</v>
      </c>
      <c r="AJ79" s="33">
        <f t="shared" ref="AJ79:BO79" si="1959">AJ10+AJ18+AJ31+AJ36+AJ60+AJ63+AJ70</f>
        <v>50000000</v>
      </c>
      <c r="AK79" s="33">
        <f t="shared" si="1959"/>
        <v>478953101</v>
      </c>
      <c r="AL79" s="33">
        <f t="shared" si="1959"/>
        <v>407680074</v>
      </c>
      <c r="AM79" s="33">
        <f t="shared" si="1959"/>
        <v>71273027</v>
      </c>
      <c r="AN79" s="33">
        <f t="shared" si="1959"/>
        <v>478953101</v>
      </c>
      <c r="AO79" s="33">
        <f t="shared" si="1959"/>
        <v>407680074</v>
      </c>
      <c r="AP79" s="33">
        <f t="shared" si="1959"/>
        <v>71273027</v>
      </c>
      <c r="AQ79" s="33">
        <f t="shared" si="1959"/>
        <v>454444253</v>
      </c>
      <c r="AR79" s="33">
        <f t="shared" si="1959"/>
        <v>385540560</v>
      </c>
      <c r="AS79" s="33">
        <f t="shared" si="1959"/>
        <v>68903693</v>
      </c>
      <c r="AT79" s="33">
        <f t="shared" si="1959"/>
        <v>24508848</v>
      </c>
      <c r="AU79" s="33">
        <f t="shared" si="1959"/>
        <v>22139514</v>
      </c>
      <c r="AV79" s="33">
        <f t="shared" si="1959"/>
        <v>2369334</v>
      </c>
      <c r="AW79" s="33">
        <f t="shared" si="1959"/>
        <v>0</v>
      </c>
      <c r="AX79" s="33">
        <f t="shared" si="1959"/>
        <v>0</v>
      </c>
      <c r="AY79" s="33">
        <f t="shared" si="1959"/>
        <v>0</v>
      </c>
      <c r="AZ79" s="33">
        <f t="shared" si="1959"/>
        <v>2713978393</v>
      </c>
      <c r="BA79" s="33">
        <f t="shared" si="1959"/>
        <v>121273027</v>
      </c>
      <c r="BB79" s="33">
        <f t="shared" si="1959"/>
        <v>2441537</v>
      </c>
      <c r="BC79" s="33">
        <f t="shared" si="1959"/>
        <v>459019000.99999994</v>
      </c>
      <c r="BD79" s="33">
        <f t="shared" si="1959"/>
        <v>459019000.99999994</v>
      </c>
      <c r="BE79" s="33">
        <f t="shared" si="1959"/>
        <v>0</v>
      </c>
      <c r="BF79" s="33">
        <f t="shared" si="1959"/>
        <v>194973787</v>
      </c>
      <c r="BG79" s="33">
        <f t="shared" si="1959"/>
        <v>194973787</v>
      </c>
      <c r="BH79" s="33">
        <f t="shared" si="1959"/>
        <v>0</v>
      </c>
      <c r="BI79" s="33">
        <f t="shared" si="1959"/>
        <v>69071432</v>
      </c>
      <c r="BJ79" s="33">
        <f t="shared" si="1959"/>
        <v>69071432</v>
      </c>
      <c r="BK79" s="33">
        <f t="shared" si="1959"/>
        <v>0</v>
      </c>
      <c r="BL79" s="33">
        <f t="shared" si="1959"/>
        <v>57738415</v>
      </c>
      <c r="BM79" s="33">
        <f t="shared" si="1959"/>
        <v>57738415</v>
      </c>
      <c r="BN79" s="33">
        <f t="shared" si="1959"/>
        <v>0</v>
      </c>
      <c r="BO79" s="33">
        <f t="shared" si="1959"/>
        <v>11333017</v>
      </c>
      <c r="BP79" s="33">
        <f t="shared" ref="BP79:CR79" si="1960">BP10+BP18+BP31+BP36+BP60+BP63+BP70</f>
        <v>11333017</v>
      </c>
      <c r="BQ79" s="33">
        <f t="shared" si="1960"/>
        <v>0</v>
      </c>
      <c r="BR79" s="33">
        <f t="shared" si="1960"/>
        <v>125902355</v>
      </c>
      <c r="BS79" s="33">
        <f t="shared" si="1960"/>
        <v>125902355</v>
      </c>
      <c r="BT79" s="33">
        <f t="shared" si="1960"/>
        <v>0</v>
      </c>
      <c r="BU79" s="33">
        <f t="shared" si="1960"/>
        <v>653992788</v>
      </c>
      <c r="BV79" s="33">
        <f t="shared" si="1960"/>
        <v>0</v>
      </c>
      <c r="BW79" s="33">
        <f t="shared" si="1960"/>
        <v>0</v>
      </c>
      <c r="BX79" s="33">
        <f t="shared" si="1960"/>
        <v>2472808584</v>
      </c>
      <c r="BY79" s="33">
        <f t="shared" si="1960"/>
        <v>2472808584</v>
      </c>
      <c r="BZ79" s="33">
        <f t="shared" si="1960"/>
        <v>0</v>
      </c>
      <c r="CA79" s="33">
        <f t="shared" si="1960"/>
        <v>450758683</v>
      </c>
      <c r="CB79" s="33">
        <f t="shared" si="1960"/>
        <v>450758683</v>
      </c>
      <c r="CC79" s="33">
        <f t="shared" si="1960"/>
        <v>0</v>
      </c>
      <c r="CD79" s="33">
        <f t="shared" si="1960"/>
        <v>440930113</v>
      </c>
      <c r="CE79" s="33">
        <f t="shared" si="1960"/>
        <v>440930113</v>
      </c>
      <c r="CF79" s="33">
        <f t="shared" si="1960"/>
        <v>0</v>
      </c>
      <c r="CG79" s="33">
        <f t="shared" si="1960"/>
        <v>414049466</v>
      </c>
      <c r="CH79" s="33">
        <f t="shared" si="1960"/>
        <v>414049466</v>
      </c>
      <c r="CI79" s="33">
        <f t="shared" si="1960"/>
        <v>0</v>
      </c>
      <c r="CJ79" s="33">
        <f t="shared" si="1960"/>
        <v>26880647</v>
      </c>
      <c r="CK79" s="33">
        <f t="shared" si="1960"/>
        <v>26880647</v>
      </c>
      <c r="CL79" s="33">
        <f t="shared" si="1960"/>
        <v>0</v>
      </c>
      <c r="CM79" s="33">
        <f t="shared" si="1960"/>
        <v>9828570</v>
      </c>
      <c r="CN79" s="33">
        <f t="shared" si="1960"/>
        <v>9828570</v>
      </c>
      <c r="CO79" s="33">
        <f t="shared" si="1960"/>
        <v>0</v>
      </c>
      <c r="CP79" s="33">
        <f t="shared" si="1960"/>
        <v>2923567267</v>
      </c>
      <c r="CQ79" s="33">
        <f t="shared" si="1960"/>
        <v>0</v>
      </c>
      <c r="CR79" s="33">
        <f t="shared" si="1960"/>
        <v>0</v>
      </c>
      <c r="CT79" s="12">
        <f t="shared" si="1950"/>
        <v>0.80168118946519251</v>
      </c>
      <c r="CU79" s="12">
        <f t="shared" si="1951"/>
        <v>0.19831881053480749</v>
      </c>
      <c r="CV79" s="12">
        <f t="shared" si="1952"/>
        <v>0.10709507145372957</v>
      </c>
      <c r="CW79" s="12">
        <f t="shared" si="1953"/>
        <v>2.7676284390459729E-2</v>
      </c>
      <c r="CX79" s="12">
        <f t="shared" si="1736"/>
        <v>6.3547454690618177E-2</v>
      </c>
      <c r="CY79" s="12">
        <f t="shared" si="1737"/>
        <v>1</v>
      </c>
      <c r="CZ79" s="12">
        <f t="shared" si="1738"/>
        <v>0.39999999837884892</v>
      </c>
      <c r="DA79" s="12">
        <f t="shared" si="1739"/>
        <v>0.60000000162115108</v>
      </c>
      <c r="DB79" s="12">
        <f t="shared" si="1740"/>
        <v>0.42113304041753818</v>
      </c>
      <c r="DC79" s="12">
        <f t="shared" si="1741"/>
        <v>4.1554739996767183E-2</v>
      </c>
      <c r="DD79" s="12">
        <f t="shared" si="1742"/>
        <v>0.13731222120684575</v>
      </c>
      <c r="DE79" s="12">
        <f t="shared" si="1954"/>
        <v>1</v>
      </c>
      <c r="DF79" s="12">
        <f t="shared" si="1743"/>
        <v>0.84978507012012161</v>
      </c>
      <c r="DG79" s="12">
        <f t="shared" si="1744"/>
        <v>0.15021492987987839</v>
      </c>
      <c r="DH79" s="12">
        <f t="shared" si="1745"/>
        <v>0.14205734319565749</v>
      </c>
      <c r="DI79" s="12">
        <f t="shared" si="1746"/>
        <v>8.1575866842208862E-3</v>
      </c>
      <c r="DJ79" s="12">
        <f t="shared" si="1747"/>
        <v>0</v>
      </c>
      <c r="DK79" s="12">
        <f t="shared" si="1748"/>
        <v>1</v>
      </c>
      <c r="DL79" s="12">
        <f t="shared" si="1749"/>
        <v>0.4122928340858516</v>
      </c>
      <c r="DM79" s="12">
        <f t="shared" si="1750"/>
        <v>0.5877071659141484</v>
      </c>
      <c r="DN79" s="12">
        <f t="shared" si="1751"/>
        <v>0.56816997731902907</v>
      </c>
      <c r="DO79" s="12">
        <f t="shared" si="1752"/>
        <v>1.9537188595119343E-2</v>
      </c>
      <c r="DP79" s="12">
        <f t="shared" si="1753"/>
        <v>0</v>
      </c>
      <c r="DQ79" s="12">
        <f t="shared" si="1955"/>
        <v>1</v>
      </c>
      <c r="DR79" s="12">
        <f t="shared" si="1754"/>
        <v>0.70187165580792299</v>
      </c>
      <c r="DS79" s="12">
        <f t="shared" si="1755"/>
        <v>0.29812834419207696</v>
      </c>
      <c r="DT79" s="12">
        <f t="shared" si="1756"/>
        <v>8.828601180231975E-2</v>
      </c>
      <c r="DU79" s="12">
        <f t="shared" si="1757"/>
        <v>1.7328963266793701E-2</v>
      </c>
      <c r="DV79" s="12">
        <f t="shared" si="1758"/>
        <v>0.19251336912296349</v>
      </c>
      <c r="DW79" s="12">
        <f t="shared" si="1759"/>
        <v>1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f t="shared" si="1956"/>
        <v>0</v>
      </c>
      <c r="ED79" s="12">
        <f t="shared" si="1760"/>
        <v>0.84581894588574214</v>
      </c>
      <c r="EE79" s="12">
        <f t="shared" si="1761"/>
        <v>0.15418105411425786</v>
      </c>
      <c r="EF79" s="12">
        <f t="shared" si="1762"/>
        <v>0.14162474408357781</v>
      </c>
      <c r="EG79" s="12">
        <f t="shared" si="1763"/>
        <v>0</v>
      </c>
      <c r="EH79" s="12">
        <f t="shared" si="1764"/>
        <v>3.3618415799563676E-3</v>
      </c>
      <c r="EI79" s="12">
        <f t="shared" si="1765"/>
        <v>1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f t="shared" si="1957"/>
        <v>0</v>
      </c>
    </row>
    <row r="80" spans="1:145" x14ac:dyDescent="0.35"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35">
      <c r="A81" s="83" t="s">
        <v>177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2" x14ac:dyDescent="0.35">
      <c r="A82" s="83" t="s">
        <v>178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 x14ac:dyDescent="0.35">
      <c r="A83" s="83" t="s">
        <v>179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1:12" x14ac:dyDescent="0.35">
      <c r="A84" s="83" t="s">
        <v>180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</row>
    <row r="85" spans="1:12" x14ac:dyDescent="0.35">
      <c r="A85" s="83" t="s">
        <v>181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1:12" x14ac:dyDescent="0.35">
      <c r="A86" s="83" t="s">
        <v>182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1:12" x14ac:dyDescent="0.35"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5"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5">
      <c r="E89" s="34"/>
    </row>
  </sheetData>
  <mergeCells count="67">
    <mergeCell ref="A86:L86"/>
    <mergeCell ref="A81:L81"/>
    <mergeCell ref="A82:L82"/>
    <mergeCell ref="A83:L83"/>
    <mergeCell ref="A84:L84"/>
    <mergeCell ref="A85:L85"/>
    <mergeCell ref="DR6:EC6"/>
    <mergeCell ref="ED6:EO6"/>
    <mergeCell ref="A6:A9"/>
    <mergeCell ref="B6:B9"/>
    <mergeCell ref="C6:C9"/>
    <mergeCell ref="D6:L6"/>
    <mergeCell ref="M6:AG6"/>
    <mergeCell ref="AH6:BB6"/>
    <mergeCell ref="D7:D8"/>
    <mergeCell ref="E7:E8"/>
    <mergeCell ref="F7:F8"/>
    <mergeCell ref="K7:K8"/>
    <mergeCell ref="BC6:BW6"/>
    <mergeCell ref="BX6:CR6"/>
    <mergeCell ref="CT6:DE6"/>
    <mergeCell ref="DF6:DQ6"/>
    <mergeCell ref="G7:G8"/>
    <mergeCell ref="H7:H8"/>
    <mergeCell ref="I7:I8"/>
    <mergeCell ref="J7:J8"/>
    <mergeCell ref="AN7:AP7"/>
    <mergeCell ref="L7:L8"/>
    <mergeCell ref="M7:O7"/>
    <mergeCell ref="P7:R7"/>
    <mergeCell ref="S7:U7"/>
    <mergeCell ref="V7:X7"/>
    <mergeCell ref="Y7:AA7"/>
    <mergeCell ref="AB7:AD7"/>
    <mergeCell ref="AE7:AF7"/>
    <mergeCell ref="AG7:AG8"/>
    <mergeCell ref="AH7:AJ7"/>
    <mergeCell ref="AK7:AM7"/>
    <mergeCell ref="BU7:BV7"/>
    <mergeCell ref="AQ7:AS7"/>
    <mergeCell ref="AT7:AV7"/>
    <mergeCell ref="AW7:AY7"/>
    <mergeCell ref="AZ7:BA7"/>
    <mergeCell ref="BB7:BB8"/>
    <mergeCell ref="BC7:BE7"/>
    <mergeCell ref="BF7:BH7"/>
    <mergeCell ref="BI7:BK7"/>
    <mergeCell ref="BL7:BN7"/>
    <mergeCell ref="BO7:BQ7"/>
    <mergeCell ref="BR7:BT7"/>
    <mergeCell ref="DF7:DK7"/>
    <mergeCell ref="BW7:BW8"/>
    <mergeCell ref="BX7:BZ7"/>
    <mergeCell ref="CA7:CC7"/>
    <mergeCell ref="CD7:CF7"/>
    <mergeCell ref="CG7:CI7"/>
    <mergeCell ref="CJ7:CL7"/>
    <mergeCell ref="CM7:CO7"/>
    <mergeCell ref="CP7:CQ7"/>
    <mergeCell ref="CR7:CR8"/>
    <mergeCell ref="CT7:CY7"/>
    <mergeCell ref="CZ7:DE7"/>
    <mergeCell ref="DL7:DQ7"/>
    <mergeCell ref="DR7:DW7"/>
    <mergeCell ref="DX7:EC7"/>
    <mergeCell ref="ED7:EI7"/>
    <mergeCell ref="EJ7:EO7"/>
  </mergeCells>
  <conditionalFormatting sqref="L7:L9">
    <cfRule type="cellIs" dxfId="7" priority="5" operator="lessThan">
      <formula>0</formula>
    </cfRule>
  </conditionalFormatting>
  <conditionalFormatting sqref="AG7:AG8">
    <cfRule type="cellIs" dxfId="6" priority="4" operator="lessThan">
      <formula>0</formula>
    </cfRule>
  </conditionalFormatting>
  <conditionalFormatting sqref="BB7:BB8">
    <cfRule type="cellIs" dxfId="5" priority="3" operator="lessThan">
      <formula>0</formula>
    </cfRule>
  </conditionalFormatting>
  <conditionalFormatting sqref="BW7:BW8">
    <cfRule type="cellIs" dxfId="4" priority="2" operator="lessThan">
      <formula>0</formula>
    </cfRule>
  </conditionalFormatting>
  <conditionalFormatting sqref="CR7:CR8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148"/>
  <sheetViews>
    <sheetView zoomScaleNormal="100" workbookViewId="0"/>
  </sheetViews>
  <sheetFormatPr defaultColWidth="8.7265625" defaultRowHeight="13" x14ac:dyDescent="0.35"/>
  <cols>
    <col min="1" max="1" width="21.1796875" style="15" customWidth="1"/>
    <col min="2" max="2" width="21.453125" style="15" customWidth="1"/>
    <col min="3" max="3" width="37.7265625" style="15" customWidth="1"/>
    <col min="4" max="4" width="20.7265625" style="15" bestFit="1" customWidth="1"/>
    <col min="5" max="5" width="20.26953125" style="15" bestFit="1" customWidth="1"/>
    <col min="6" max="8" width="19.81640625" style="15" bestFit="1" customWidth="1"/>
    <col min="9" max="9" width="20.7265625" style="15" bestFit="1" customWidth="1"/>
    <col min="10" max="10" width="19.81640625" style="15" bestFit="1" customWidth="1"/>
    <col min="11" max="11" width="20.7265625" style="15" bestFit="1" customWidth="1"/>
    <col min="12" max="12" width="19.81640625" style="15" bestFit="1" customWidth="1"/>
    <col min="13" max="13" width="21.1796875" style="15" bestFit="1" customWidth="1"/>
    <col min="14" max="14" width="19.81640625" style="15" bestFit="1" customWidth="1"/>
    <col min="15" max="15" width="21.1796875" style="15" bestFit="1" customWidth="1"/>
    <col min="16" max="17" width="21.1796875" style="15" customWidth="1"/>
    <col min="18" max="16384" width="8.7265625" style="15"/>
  </cols>
  <sheetData>
    <row r="1" spans="1:13" x14ac:dyDescent="0.35">
      <c r="A1" s="1" t="s">
        <v>67</v>
      </c>
      <c r="B1" s="38" t="s">
        <v>72</v>
      </c>
    </row>
    <row r="2" spans="1:13" x14ac:dyDescent="0.35">
      <c r="A2" s="1" t="s">
        <v>68</v>
      </c>
      <c r="B2" s="39" t="s">
        <v>190</v>
      </c>
    </row>
    <row r="4" spans="1:13" x14ac:dyDescent="0.35">
      <c r="A4" s="40" t="s">
        <v>86</v>
      </c>
      <c r="B4" s="18"/>
      <c r="D4" s="18"/>
      <c r="E4" s="18"/>
      <c r="M4" s="14" t="s">
        <v>71</v>
      </c>
    </row>
    <row r="5" spans="1:13" x14ac:dyDescent="0.35">
      <c r="A5" s="84" t="s">
        <v>87</v>
      </c>
      <c r="B5" s="84" t="s">
        <v>189</v>
      </c>
      <c r="C5" s="84" t="s">
        <v>88</v>
      </c>
      <c r="D5" s="84">
        <v>2021</v>
      </c>
      <c r="E5" s="84">
        <v>2022</v>
      </c>
      <c r="F5" s="84">
        <v>2023</v>
      </c>
      <c r="G5" s="84">
        <v>2024</v>
      </c>
      <c r="H5" s="84">
        <v>2025</v>
      </c>
      <c r="I5" s="84">
        <v>2026</v>
      </c>
      <c r="J5" s="84"/>
      <c r="K5" s="85">
        <v>2027</v>
      </c>
      <c r="L5" s="86"/>
      <c r="M5" s="84" t="s">
        <v>47</v>
      </c>
    </row>
    <row r="6" spans="1:13" ht="26" x14ac:dyDescent="0.35">
      <c r="A6" s="84"/>
      <c r="B6" s="84"/>
      <c r="C6" s="84"/>
      <c r="D6" s="84"/>
      <c r="E6" s="84"/>
      <c r="F6" s="84"/>
      <c r="G6" s="84"/>
      <c r="H6" s="84"/>
      <c r="I6" s="41" t="s">
        <v>99</v>
      </c>
      <c r="J6" s="41" t="s">
        <v>100</v>
      </c>
      <c r="K6" s="41" t="s">
        <v>99</v>
      </c>
      <c r="L6" s="41" t="s">
        <v>100</v>
      </c>
      <c r="M6" s="84"/>
    </row>
    <row r="7" spans="1:13" x14ac:dyDescent="0.35">
      <c r="A7" s="40" t="s">
        <v>89</v>
      </c>
      <c r="B7" s="42" t="s">
        <v>48</v>
      </c>
      <c r="C7" s="42" t="s">
        <v>88</v>
      </c>
      <c r="D7" s="43">
        <f>SUMIFS($F$85:$F$137,$E$85:$E$137,$B$7,$D$85:$D$137,$A$7)</f>
        <v>0</v>
      </c>
      <c r="E7" s="43">
        <f>SUMIFS($G$85:$G$137,$E$85:$E$137,$B$7,$D$85:$D$137,$A$7)</f>
        <v>79398325</v>
      </c>
      <c r="F7" s="43">
        <f>SUMIFS($H$85:$H$137,$E$85:$E$137,$B$7,$D$85:$D$137,$A$7)</f>
        <v>82023767</v>
      </c>
      <c r="G7" s="43">
        <f>SUMIFS($I$85:$I$137,$E$85:$E$137,$B$7,$D$85:$D$137,$A$7)</f>
        <v>85303750</v>
      </c>
      <c r="H7" s="43">
        <f>SUMIFS($J$85:$J$137,$E$85:$E$137,$B$7,$D$85:$D$137,$A$7)</f>
        <v>88773039</v>
      </c>
      <c r="I7" s="43">
        <f>SUMIFS($K$85:$K$137,$E$85:$E$137,$B$7,$D$85:$D$137,$A$7)</f>
        <v>38527612</v>
      </c>
      <c r="J7" s="43">
        <f>SUMIFS($L$85:$L$137,$E$85:$E$137,$B$7,$D$85:$D$137,$A$7)</f>
        <v>38527611</v>
      </c>
      <c r="K7" s="43">
        <f>SUMIFS($M$85:$M$137,$E$85:$E$137,$B$7,$D$85:$D$137,$A$7)</f>
        <v>40461206</v>
      </c>
      <c r="L7" s="43">
        <f>SUMIFS($N$85:$N$137,$E$85:$E$137,$B$7,$D$85:$D$137,$A$7)</f>
        <v>40461206</v>
      </c>
      <c r="M7" s="44">
        <f>SUM(D7:L7)</f>
        <v>493476516</v>
      </c>
    </row>
    <row r="8" spans="1:13" x14ac:dyDescent="0.35">
      <c r="A8" s="45" t="s">
        <v>89</v>
      </c>
      <c r="B8" s="42" t="s">
        <v>92</v>
      </c>
      <c r="C8" s="42" t="s">
        <v>88</v>
      </c>
      <c r="D8" s="43">
        <f>SUMIFS($F$85:$F$137,$E$85:$E$137,$B$8,$D$85:$D$137,$A$8)</f>
        <v>0</v>
      </c>
      <c r="E8" s="43">
        <f>SUMIFS($G$85:$G$137,$E$85:$E$137,$B$8,$D$85:$D$137,$A$8)</f>
        <v>1093670667</v>
      </c>
      <c r="F8" s="43">
        <f>SUMIFS($H$85:$H$137,$E$85:$E$137,$B$8,$D$85:$D$137,$A$8)</f>
        <v>1130529602</v>
      </c>
      <c r="G8" s="43">
        <f>SUMIFS($I$85:$I$137,$E$85:$E$137,$B$8,$D$85:$D$137,$A$8)</f>
        <v>1176733319</v>
      </c>
      <c r="H8" s="43">
        <f>SUMIFS($J$85:$J$137,$E$85:$E$137,$B$8,$D$85:$D$137,$A$8)</f>
        <v>1225621003</v>
      </c>
      <c r="I8" s="43">
        <f>SUMIFS($K$85:$K$137,$E$85:$E$137,$B$8,$D$85:$D$137,$A$8)</f>
        <v>532762564</v>
      </c>
      <c r="J8" s="43">
        <f>SUMIFS($L$85:$L$137,$E$85:$E$137,$B$8,$D$85:$D$137,$A$8)</f>
        <v>532762565</v>
      </c>
      <c r="K8" s="43">
        <f>SUMIFS($M$85:$M$137,$E$85:$E$137,$B$8,$D$85:$D$137,$A$8)</f>
        <v>560026396</v>
      </c>
      <c r="L8" s="43">
        <f>SUMIFS($N$85:$N$137,$E$85:$E$137,$B$8,$D$85:$D$137,$A$8)</f>
        <v>560026397</v>
      </c>
      <c r="M8" s="44">
        <f>SUM(D8:L8)</f>
        <v>6812132513</v>
      </c>
    </row>
    <row r="9" spans="1:13" x14ac:dyDescent="0.35">
      <c r="A9" s="46" t="s">
        <v>90</v>
      </c>
      <c r="B9" s="47"/>
      <c r="C9" s="48" t="s">
        <v>88</v>
      </c>
      <c r="D9" s="49">
        <f>D7+D8</f>
        <v>0</v>
      </c>
      <c r="E9" s="49">
        <f>E7+E8</f>
        <v>1173068992</v>
      </c>
      <c r="F9" s="49">
        <f t="shared" ref="F9:L9" si="0">F7+F8</f>
        <v>1212553369</v>
      </c>
      <c r="G9" s="49">
        <f t="shared" si="0"/>
        <v>1262037069</v>
      </c>
      <c r="H9" s="49">
        <f t="shared" si="0"/>
        <v>1314394042</v>
      </c>
      <c r="I9" s="49">
        <f t="shared" si="0"/>
        <v>571290176</v>
      </c>
      <c r="J9" s="49">
        <f t="shared" si="0"/>
        <v>571290176</v>
      </c>
      <c r="K9" s="49">
        <f t="shared" si="0"/>
        <v>600487602</v>
      </c>
      <c r="L9" s="49">
        <f t="shared" si="0"/>
        <v>600487603</v>
      </c>
      <c r="M9" s="49">
        <f t="shared" ref="M9:M17" si="1">SUM(D9:L9)</f>
        <v>7305609029</v>
      </c>
    </row>
    <row r="10" spans="1:13" x14ac:dyDescent="0.35">
      <c r="A10" s="45" t="s">
        <v>91</v>
      </c>
      <c r="B10" s="42" t="s">
        <v>48</v>
      </c>
      <c r="C10" s="42" t="s">
        <v>88</v>
      </c>
      <c r="D10" s="43">
        <f>SUMIFS($F$85:$F$137,$E$85:$E$137,$B$10,$D$85:$D$137,$A$10)</f>
        <v>0</v>
      </c>
      <c r="E10" s="43">
        <f>SUMIFS($G$85:$G$137,$E$85:$E$137,$B$10,$D$85:$D$137,$A$10)</f>
        <v>8045816</v>
      </c>
      <c r="F10" s="43">
        <f>SUMIFS($H$85:$H$137,$E$85:$E$137,$B$10,$D$85:$D$137,$A$10)</f>
        <v>8311524</v>
      </c>
      <c r="G10" s="43">
        <f>SUMIFS($I$85:$I$137,$E$85:$E$137,$B$10,$D$85:$D$137,$A$10)</f>
        <v>8643223</v>
      </c>
      <c r="H10" s="43">
        <f>SUMIFS($J$85:$J$137,$E$85:$E$137,$B$10,$D$85:$D$137,$A$10)</f>
        <v>8994355</v>
      </c>
      <c r="I10" s="43">
        <f>SUMIFS($K$85:$K$137,$E$85:$E$137,$B$10,$D$85:$D$137,$A$10)</f>
        <v>3903259</v>
      </c>
      <c r="J10" s="43">
        <f>SUMIFS($L$85:$L$137,$E$85:$E$137,$B$10,$D$85:$D$137,$A$10)</f>
        <v>3903258</v>
      </c>
      <c r="K10" s="43">
        <f>SUMIFS($M$85:$M$137,$E$85:$E$137,$B$10,$D$85:$D$137,$A$10)</f>
        <v>4099283</v>
      </c>
      <c r="L10" s="43">
        <f>SUMIFS($N$85:$N$137,$E$85:$E$137,$B$10,$D$85:$D$137,$A$10)</f>
        <v>4099282</v>
      </c>
      <c r="M10" s="44">
        <f t="shared" si="1"/>
        <v>50000000</v>
      </c>
    </row>
    <row r="11" spans="1:13" x14ac:dyDescent="0.35">
      <c r="A11" s="45" t="s">
        <v>91</v>
      </c>
      <c r="B11" s="42" t="s">
        <v>92</v>
      </c>
      <c r="C11" s="42" t="s">
        <v>88</v>
      </c>
      <c r="D11" s="43">
        <f>SUMIFS($F$85:$F$137,$E$85:$E$137,$B$11,$D$85:$D$137,$A$11)</f>
        <v>0</v>
      </c>
      <c r="E11" s="43">
        <f>SUMIFS($G$85:$G$137,$E$85:$E$137,$B$11,$D$85:$D$137,$A$11)</f>
        <v>370295113</v>
      </c>
      <c r="F11" s="43">
        <f>SUMIFS($H$85:$H$137,$E$85:$E$137,$B$11,$D$85:$D$137,$A$11)</f>
        <v>382765202</v>
      </c>
      <c r="G11" s="43">
        <f>SUMIFS($I$85:$I$137,$E$85:$E$137,$B$11,$D$85:$D$137,$A$11)</f>
        <v>398384662</v>
      </c>
      <c r="H11" s="43">
        <f>SUMIFS($J$85:$J$137,$E$85:$E$137,$B$11,$D$85:$D$137,$A$11)</f>
        <v>414928217</v>
      </c>
      <c r="I11" s="43">
        <f>SUMIFS($K$85:$K$137,$E$85:$E$137,$B$11,$D$85:$D$137,$A$11)</f>
        <v>180358921</v>
      </c>
      <c r="J11" s="43">
        <f>SUMIFS($L$85:$L$137,$E$85:$E$137,$B$11,$D$85:$D$137,$A$11)</f>
        <v>180358922</v>
      </c>
      <c r="K11" s="43">
        <f>SUMIFS($M$85:$M$137,$E$85:$E$137,$B$11,$D$85:$D$137,$A$11)</f>
        <v>189603641</v>
      </c>
      <c r="L11" s="43">
        <f>SUMIFS($N$85:$N$137,$E$85:$E$137,$B$11,$D$85:$D$137,$A$11)</f>
        <v>189603641</v>
      </c>
      <c r="M11" s="44">
        <f t="shared" si="1"/>
        <v>2306298319</v>
      </c>
    </row>
    <row r="12" spans="1:13" x14ac:dyDescent="0.35">
      <c r="A12" s="46" t="s">
        <v>93</v>
      </c>
      <c r="B12" s="47"/>
      <c r="C12" s="48"/>
      <c r="D12" s="49">
        <f>D10+D11</f>
        <v>0</v>
      </c>
      <c r="E12" s="49">
        <f t="shared" ref="E12:L12" si="2">E10+E11</f>
        <v>378340929</v>
      </c>
      <c r="F12" s="49">
        <f t="shared" si="2"/>
        <v>391076726</v>
      </c>
      <c r="G12" s="49">
        <f t="shared" si="2"/>
        <v>407027885</v>
      </c>
      <c r="H12" s="49">
        <f t="shared" si="2"/>
        <v>423922572</v>
      </c>
      <c r="I12" s="49">
        <f t="shared" si="2"/>
        <v>184262180</v>
      </c>
      <c r="J12" s="49">
        <f t="shared" si="2"/>
        <v>184262180</v>
      </c>
      <c r="K12" s="49">
        <f t="shared" si="2"/>
        <v>193702924</v>
      </c>
      <c r="L12" s="49">
        <f t="shared" si="2"/>
        <v>193702923</v>
      </c>
      <c r="M12" s="49">
        <f t="shared" si="1"/>
        <v>2356298319</v>
      </c>
    </row>
    <row r="13" spans="1:13" ht="26" x14ac:dyDescent="0.35">
      <c r="A13" s="50" t="s">
        <v>94</v>
      </c>
      <c r="B13" s="42" t="s">
        <v>92</v>
      </c>
      <c r="C13" s="42" t="s">
        <v>88</v>
      </c>
      <c r="D13" s="43">
        <f>SUMIFS($F$85:$F$137,$E$85:$E$137,$B$13,$D$85:$D$137,$A$13)</f>
        <v>0</v>
      </c>
      <c r="E13" s="43">
        <f>SUMIFS($G$85:$G$137,$E$85:$E$137,$B$13,$D$85:$D$137,$A$13)</f>
        <v>34335559</v>
      </c>
      <c r="F13" s="43">
        <f>SUMIFS($H$85:$H$137,$E$85:$E$137,$B$13,$D$85:$D$137,$A$13)</f>
        <v>34887090</v>
      </c>
      <c r="G13" s="43">
        <f>SUMIFS($I$85:$I$137,$E$85:$E$137,$B$13,$D$85:$D$137,$A$13)</f>
        <v>35449653</v>
      </c>
      <c r="H13" s="43">
        <f>SUMIFS($J$85:$J$137,$E$85:$E$137,$B$13,$D$85:$D$137,$A$13)</f>
        <v>36023467</v>
      </c>
      <c r="I13" s="43">
        <f>SUMIFS($K$85:$K$137,$E$85:$E$137,$B$13,$D$85:$D$137,$A$13)</f>
        <v>14924894</v>
      </c>
      <c r="J13" s="43">
        <f>SUMIFS($L$85:$L$137,$E$85:$E$137,$B$13,$D$85:$D$137,$A$13)</f>
        <v>14924894</v>
      </c>
      <c r="K13" s="43">
        <f>SUMIFS($M$85:$M$137,$E$85:$E$137,$B$13,$D$85:$D$137,$A$13)</f>
        <v>15223392</v>
      </c>
      <c r="L13" s="43">
        <f>SUMIFS($N$85:$N$137,$E$85:$E$137,$B$13,$D$85:$D$137,$A$13)</f>
        <v>15223392</v>
      </c>
      <c r="M13" s="44">
        <f t="shared" si="1"/>
        <v>200992341</v>
      </c>
    </row>
    <row r="14" spans="1:13" ht="26" x14ac:dyDescent="0.35">
      <c r="A14" s="50" t="s">
        <v>95</v>
      </c>
      <c r="B14" s="42" t="s">
        <v>92</v>
      </c>
      <c r="C14" s="42" t="s">
        <v>88</v>
      </c>
      <c r="D14" s="43">
        <f>SUMIFS($F$85:$F$137,$E$85:$E$137,$B$14,$D$85:$D$137,$A$14)</f>
        <v>0</v>
      </c>
      <c r="E14" s="43">
        <f>SUMIFS($G$85:$G$137,$E$85:$E$137,$B$14,$D$85:$D$137,$A$14)</f>
        <v>127985416</v>
      </c>
      <c r="F14" s="43">
        <f>SUMIFS($H$85:$H$137,$E$85:$E$137,$B$14,$D$85:$D$137,$A$14)</f>
        <v>130041244</v>
      </c>
      <c r="G14" s="43">
        <f>SUMIFS($I$85:$I$137,$E$85:$E$137,$B$14,$D$85:$D$137,$A$14)</f>
        <v>0</v>
      </c>
      <c r="H14" s="43">
        <f>SUMIFS($J$85:$J$137,$E$85:$E$137,$B$14,$D$85:$D$137,$A$14)</f>
        <v>0</v>
      </c>
      <c r="I14" s="43">
        <f>SUMIFS($K$85:$K$137,$E$85:$E$137,$B$14,$D$85:$D$137,$A$14)</f>
        <v>0</v>
      </c>
      <c r="J14" s="43">
        <f>SUMIFS($L$85:$L$137,$E$85:$E$137,$B$14,$D$85:$D$137,$A$14)</f>
        <v>0</v>
      </c>
      <c r="K14" s="43">
        <f>SUMIFS($M$85:$M$137,$E$85:$E$137,$B$14,$D$85:$D$137,$A$14)</f>
        <v>0</v>
      </c>
      <c r="L14" s="43">
        <f>SUMIFS($N$85:$N$137,$E$85:$E$137,$B$14,$D$85:$D$137,$A$14)</f>
        <v>0</v>
      </c>
      <c r="M14" s="44">
        <f t="shared" si="1"/>
        <v>258026660</v>
      </c>
    </row>
    <row r="15" spans="1:13" x14ac:dyDescent="0.35">
      <c r="A15" s="46" t="s">
        <v>96</v>
      </c>
      <c r="B15" s="47"/>
      <c r="C15" s="48" t="s">
        <v>88</v>
      </c>
      <c r="D15" s="49">
        <f>D13+D14</f>
        <v>0</v>
      </c>
      <c r="E15" s="49">
        <f t="shared" ref="E15:L15" si="3">E13+E14</f>
        <v>162320975</v>
      </c>
      <c r="F15" s="49">
        <f t="shared" si="3"/>
        <v>164928334</v>
      </c>
      <c r="G15" s="49">
        <f t="shared" si="3"/>
        <v>35449653</v>
      </c>
      <c r="H15" s="49">
        <f t="shared" si="3"/>
        <v>36023467</v>
      </c>
      <c r="I15" s="49">
        <f t="shared" si="3"/>
        <v>14924894</v>
      </c>
      <c r="J15" s="49">
        <f t="shared" si="3"/>
        <v>14924894</v>
      </c>
      <c r="K15" s="49">
        <f t="shared" si="3"/>
        <v>15223392</v>
      </c>
      <c r="L15" s="49">
        <f t="shared" si="3"/>
        <v>15223392</v>
      </c>
      <c r="M15" s="49">
        <f t="shared" si="1"/>
        <v>459019001</v>
      </c>
    </row>
    <row r="16" spans="1:13" x14ac:dyDescent="0.35">
      <c r="A16" s="46" t="s">
        <v>97</v>
      </c>
      <c r="B16" s="48"/>
      <c r="C16" s="48" t="s">
        <v>88</v>
      </c>
      <c r="D16" s="49">
        <f>SUMIFS($F$85:$F$137,$D$85:$D$137,$A$16)</f>
        <v>0</v>
      </c>
      <c r="E16" s="49">
        <f>SUMIFS($G$85:$G$137,$D$85:$D$137,$A$16)</f>
        <v>397043176</v>
      </c>
      <c r="F16" s="49">
        <f>SUMIFS($H$85:$H$137,$D$85:$D$137,$A$16)</f>
        <v>410410120</v>
      </c>
      <c r="G16" s="49">
        <f>SUMIFS($I$85:$I$137,$D$85:$D$137,$A$16)</f>
        <v>427157171</v>
      </c>
      <c r="H16" s="49">
        <f>SUMIFS($J$85:$J$137,$D$85:$D$137,$A$16)</f>
        <v>444888995</v>
      </c>
      <c r="I16" s="49">
        <f>SUMIFS($K$85:$K$137,$D$85:$D$137,$A$16)</f>
        <v>193376293</v>
      </c>
      <c r="J16" s="49">
        <f>SUMIFS($L$85:$L$137,$D$85:$D$137,$A$16)</f>
        <v>193376292</v>
      </c>
      <c r="K16" s="49">
        <f>SUMIFS($M$85:$M$137,$D$85:$D$137,$A$16)</f>
        <v>203278268</v>
      </c>
      <c r="L16" s="49">
        <f>SUMIFS($N$85:$N$137,$D$85:$D$137,$A$16)</f>
        <v>203278269</v>
      </c>
      <c r="M16" s="49">
        <f t="shared" si="1"/>
        <v>2472808584</v>
      </c>
    </row>
    <row r="17" spans="1:13" x14ac:dyDescent="0.35">
      <c r="A17" s="62" t="s">
        <v>47</v>
      </c>
      <c r="B17" s="63"/>
      <c r="C17" s="63"/>
      <c r="D17" s="51">
        <f>D9+D12+D15+D16</f>
        <v>0</v>
      </c>
      <c r="E17" s="51">
        <f t="shared" ref="E17:L17" si="4">E9+E12+E15+E16</f>
        <v>2110774072</v>
      </c>
      <c r="F17" s="51">
        <f t="shared" si="4"/>
        <v>2178968549</v>
      </c>
      <c r="G17" s="51">
        <f t="shared" si="4"/>
        <v>2131671778</v>
      </c>
      <c r="H17" s="51">
        <f t="shared" si="4"/>
        <v>2219229076</v>
      </c>
      <c r="I17" s="51">
        <f t="shared" si="4"/>
        <v>963853543</v>
      </c>
      <c r="J17" s="51">
        <f t="shared" si="4"/>
        <v>963853542</v>
      </c>
      <c r="K17" s="51">
        <f t="shared" si="4"/>
        <v>1012692186</v>
      </c>
      <c r="L17" s="51">
        <f t="shared" si="4"/>
        <v>1012692187</v>
      </c>
      <c r="M17" s="51">
        <f t="shared" si="1"/>
        <v>12593734933</v>
      </c>
    </row>
    <row r="18" spans="1:13" x14ac:dyDescent="0.35">
      <c r="B18" s="18"/>
      <c r="D18" s="18"/>
      <c r="E18" s="18"/>
    </row>
    <row r="19" spans="1:13" x14ac:dyDescent="0.35">
      <c r="A19" s="77" t="s">
        <v>187</v>
      </c>
      <c r="B19" s="18"/>
      <c r="D19" s="18"/>
      <c r="E19" s="18"/>
      <c r="M19" s="14" t="s">
        <v>71</v>
      </c>
    </row>
    <row r="20" spans="1:13" x14ac:dyDescent="0.35">
      <c r="A20" s="84" t="s">
        <v>87</v>
      </c>
      <c r="B20" s="84" t="s">
        <v>189</v>
      </c>
      <c r="C20" s="84" t="s">
        <v>98</v>
      </c>
      <c r="D20" s="84">
        <v>2021</v>
      </c>
      <c r="E20" s="84">
        <v>2022</v>
      </c>
      <c r="F20" s="84">
        <v>2023</v>
      </c>
      <c r="G20" s="84">
        <v>2024</v>
      </c>
      <c r="H20" s="84">
        <v>2025</v>
      </c>
      <c r="I20" s="84">
        <v>2026</v>
      </c>
      <c r="J20" s="84"/>
      <c r="K20" s="84">
        <v>2027</v>
      </c>
      <c r="L20" s="84"/>
      <c r="M20" s="84" t="s">
        <v>47</v>
      </c>
    </row>
    <row r="21" spans="1:13" ht="26" x14ac:dyDescent="0.35">
      <c r="A21" s="84"/>
      <c r="B21" s="84"/>
      <c r="C21" s="84"/>
      <c r="D21" s="84"/>
      <c r="E21" s="84"/>
      <c r="F21" s="84"/>
      <c r="G21" s="84"/>
      <c r="H21" s="84"/>
      <c r="I21" s="41" t="s">
        <v>99</v>
      </c>
      <c r="J21" s="41" t="s">
        <v>100</v>
      </c>
      <c r="K21" s="41" t="s">
        <v>99</v>
      </c>
      <c r="L21" s="41" t="s">
        <v>100</v>
      </c>
      <c r="M21" s="84"/>
    </row>
    <row r="22" spans="1:13" x14ac:dyDescent="0.35">
      <c r="A22" s="87" t="s">
        <v>89</v>
      </c>
      <c r="B22" s="88" t="s">
        <v>48</v>
      </c>
      <c r="C22" s="52" t="s">
        <v>47</v>
      </c>
      <c r="D22" s="53">
        <f t="shared" ref="D22:L22" si="5">SUM(D23:D31)</f>
        <v>0</v>
      </c>
      <c r="E22" s="53">
        <f t="shared" si="5"/>
        <v>79398325</v>
      </c>
      <c r="F22" s="53">
        <f t="shared" si="5"/>
        <v>82023767</v>
      </c>
      <c r="G22" s="53">
        <f t="shared" si="5"/>
        <v>85303750</v>
      </c>
      <c r="H22" s="53">
        <f t="shared" si="5"/>
        <v>88773039</v>
      </c>
      <c r="I22" s="53">
        <f t="shared" si="5"/>
        <v>38527612</v>
      </c>
      <c r="J22" s="53">
        <f t="shared" si="5"/>
        <v>38527611</v>
      </c>
      <c r="K22" s="53">
        <f t="shared" si="5"/>
        <v>40461206</v>
      </c>
      <c r="L22" s="53">
        <f t="shared" si="5"/>
        <v>40461206</v>
      </c>
      <c r="M22" s="53">
        <f t="shared" ref="M22:M80" si="6">SUM(D22:L22)</f>
        <v>493476516</v>
      </c>
    </row>
    <row r="23" spans="1:13" x14ac:dyDescent="0.35">
      <c r="A23" s="87"/>
      <c r="B23" s="88"/>
      <c r="C23" s="54" t="s">
        <v>2</v>
      </c>
      <c r="D23" s="55">
        <f>'[1]Program Slovensko_min_cerpanie'!M20</f>
        <v>0</v>
      </c>
      <c r="E23" s="55">
        <f>'[1]Program Slovensko_min_cerpanie'!N20</f>
        <v>13673537</v>
      </c>
      <c r="F23" s="55">
        <f>'[1]Program Slovensko_min_cerpanie'!O20</f>
        <v>14125679</v>
      </c>
      <c r="G23" s="55">
        <f>'[1]Program Slovensko_min_cerpanie'!P20</f>
        <v>14690539</v>
      </c>
      <c r="H23" s="55">
        <f>'[1]Program Slovensko_min_cerpanie'!Q20</f>
        <v>15287998</v>
      </c>
      <c r="I23" s="55">
        <f>'[1]Program Slovensko_min_cerpanie'!R20</f>
        <v>6635011</v>
      </c>
      <c r="J23" s="55">
        <f>'[1]Program Slovensko_min_cerpanie'!S20</f>
        <v>6635011</v>
      </c>
      <c r="K23" s="55">
        <f>'[1]Program Slovensko_min_cerpanie'!T20</f>
        <v>6968004</v>
      </c>
      <c r="L23" s="55">
        <f>'[1]Program Slovensko_min_cerpanie'!U20</f>
        <v>6968004</v>
      </c>
      <c r="M23" s="56">
        <f t="shared" si="6"/>
        <v>84983783</v>
      </c>
    </row>
    <row r="24" spans="1:13" x14ac:dyDescent="0.35">
      <c r="A24" s="87"/>
      <c r="B24" s="88"/>
      <c r="C24" s="54" t="s">
        <v>166</v>
      </c>
      <c r="D24" s="55">
        <f>'[1]Program Slovensko_min_cerpanie'!M21</f>
        <v>0</v>
      </c>
      <c r="E24" s="55">
        <f>'[1]Program Slovensko_min_cerpanie'!N21</f>
        <v>3217917</v>
      </c>
      <c r="F24" s="55">
        <f>'[1]Program Slovensko_min_cerpanie'!O21</f>
        <v>3324323</v>
      </c>
      <c r="G24" s="55">
        <f>'[1]Program Slovensko_min_cerpanie'!P21</f>
        <v>3457257</v>
      </c>
      <c r="H24" s="55">
        <f>'[1]Program Slovensko_min_cerpanie'!Q21</f>
        <v>3597863</v>
      </c>
      <c r="I24" s="55">
        <f>'[1]Program Slovensko_min_cerpanie'!R21</f>
        <v>1561477</v>
      </c>
      <c r="J24" s="55">
        <f>'[1]Program Slovensko_min_cerpanie'!S21</f>
        <v>1561477</v>
      </c>
      <c r="K24" s="55">
        <f>'[1]Program Slovensko_min_cerpanie'!T21</f>
        <v>1639843</v>
      </c>
      <c r="L24" s="55">
        <f>'[1]Program Slovensko_min_cerpanie'!U21</f>
        <v>1639843</v>
      </c>
      <c r="M24" s="56">
        <f t="shared" si="6"/>
        <v>20000000</v>
      </c>
    </row>
    <row r="25" spans="1:13" x14ac:dyDescent="0.35">
      <c r="A25" s="87"/>
      <c r="B25" s="88"/>
      <c r="C25" s="54" t="s">
        <v>10</v>
      </c>
      <c r="D25" s="55">
        <f>'[1]Program Slovensko_min_cerpanie'!M22</f>
        <v>0</v>
      </c>
      <c r="E25" s="55">
        <f>'[1]Program Slovensko_min_cerpanie'!N22</f>
        <v>9009788</v>
      </c>
      <c r="F25" s="55">
        <f>'[1]Program Slovensko_min_cerpanie'!O22</f>
        <v>9307712</v>
      </c>
      <c r="G25" s="55">
        <f>'[1]Program Slovensko_min_cerpanie'!P22</f>
        <v>9679911</v>
      </c>
      <c r="H25" s="55">
        <f>'[1]Program Slovensko_min_cerpanie'!Q22</f>
        <v>10073591</v>
      </c>
      <c r="I25" s="55">
        <f>'[1]Program Slovensko_min_cerpanie'!R22</f>
        <v>4371951</v>
      </c>
      <c r="J25" s="55">
        <f>'[1]Program Slovensko_min_cerpanie'!S22</f>
        <v>4371951</v>
      </c>
      <c r="K25" s="55">
        <f>'[1]Program Slovensko_min_cerpanie'!T22</f>
        <v>4591367</v>
      </c>
      <c r="L25" s="55">
        <f>'[1]Program Slovensko_min_cerpanie'!U22</f>
        <v>4591367</v>
      </c>
      <c r="M25" s="56">
        <f t="shared" si="6"/>
        <v>55997638</v>
      </c>
    </row>
    <row r="26" spans="1:13" x14ac:dyDescent="0.35">
      <c r="A26" s="87"/>
      <c r="B26" s="88"/>
      <c r="C26" s="54" t="s">
        <v>1</v>
      </c>
      <c r="D26" s="55">
        <f>'[1]Program Slovensko_min_cerpanie'!M23</f>
        <v>0</v>
      </c>
      <c r="E26" s="55">
        <f>'[1]Program Slovensko_min_cerpanie'!N23</f>
        <v>8390204</v>
      </c>
      <c r="F26" s="55">
        <f>'[1]Program Slovensko_min_cerpanie'!O23</f>
        <v>8667640</v>
      </c>
      <c r="G26" s="55">
        <f>'[1]Program Slovensko_min_cerpanie'!P23</f>
        <v>9014243</v>
      </c>
      <c r="H26" s="55">
        <f>'[1]Program Slovensko_min_cerpanie'!Q23</f>
        <v>9380851</v>
      </c>
      <c r="I26" s="55">
        <f>'[1]Program Slovensko_min_cerpanie'!R23</f>
        <v>4071302</v>
      </c>
      <c r="J26" s="55">
        <f>'[1]Program Slovensko_min_cerpanie'!S23</f>
        <v>4071301</v>
      </c>
      <c r="K26" s="55">
        <f>'[1]Program Slovensko_min_cerpanie'!T23</f>
        <v>4275629</v>
      </c>
      <c r="L26" s="55">
        <f>'[1]Program Slovensko_min_cerpanie'!U23</f>
        <v>4275629</v>
      </c>
      <c r="M26" s="56">
        <f t="shared" si="6"/>
        <v>52146799</v>
      </c>
    </row>
    <row r="27" spans="1:13" x14ac:dyDescent="0.35">
      <c r="A27" s="87"/>
      <c r="B27" s="88"/>
      <c r="C27" s="54" t="s">
        <v>7</v>
      </c>
      <c r="D27" s="55">
        <f>'[1]Program Slovensko_min_cerpanie'!M24</f>
        <v>0</v>
      </c>
      <c r="E27" s="55">
        <f>'[1]Program Slovensko_min_cerpanie'!N24</f>
        <v>29298303</v>
      </c>
      <c r="F27" s="55">
        <f>'[1]Program Slovensko_min_cerpanie'!O24</f>
        <v>30267101</v>
      </c>
      <c r="G27" s="55">
        <f>'[1]Program Slovensko_min_cerpanie'!P24</f>
        <v>31477428</v>
      </c>
      <c r="H27" s="55">
        <f>'[1]Program Slovensko_min_cerpanie'!Q24</f>
        <v>32757609</v>
      </c>
      <c r="I27" s="55">
        <f>'[1]Program Slovensko_min_cerpanie'!R24</f>
        <v>14216844</v>
      </c>
      <c r="J27" s="55">
        <f>'[1]Program Slovensko_min_cerpanie'!S24</f>
        <v>14216844</v>
      </c>
      <c r="K27" s="55">
        <f>'[1]Program Slovensko_min_cerpanie'!T24</f>
        <v>14930348</v>
      </c>
      <c r="L27" s="55">
        <f>'[1]Program Slovensko_min_cerpanie'!U24</f>
        <v>14930348</v>
      </c>
      <c r="M27" s="56">
        <f t="shared" si="6"/>
        <v>182094825</v>
      </c>
    </row>
    <row r="28" spans="1:13" x14ac:dyDescent="0.35">
      <c r="A28" s="87"/>
      <c r="B28" s="88"/>
      <c r="C28" s="54" t="s">
        <v>4</v>
      </c>
      <c r="D28" s="55">
        <f>'[1]Program Slovensko_min_cerpanie'!M25</f>
        <v>0</v>
      </c>
      <c r="E28" s="55">
        <f>'[1]Program Slovensko_min_cerpanie'!N25</f>
        <v>643583</v>
      </c>
      <c r="F28" s="55">
        <f>'[1]Program Slovensko_min_cerpanie'!O25</f>
        <v>664864</v>
      </c>
      <c r="G28" s="55">
        <f>'[1]Program Slovensko_min_cerpanie'!P25</f>
        <v>691451</v>
      </c>
      <c r="H28" s="55">
        <f>'[1]Program Slovensko_min_cerpanie'!Q25</f>
        <v>719573</v>
      </c>
      <c r="I28" s="55">
        <f>'[1]Program Slovensko_min_cerpanie'!R25</f>
        <v>312296</v>
      </c>
      <c r="J28" s="55">
        <f>'[1]Program Slovensko_min_cerpanie'!S25</f>
        <v>312296</v>
      </c>
      <c r="K28" s="55">
        <f>'[1]Program Slovensko_min_cerpanie'!T25</f>
        <v>327969</v>
      </c>
      <c r="L28" s="55">
        <f>'[1]Program Slovensko_min_cerpanie'!U25</f>
        <v>327968</v>
      </c>
      <c r="M28" s="56">
        <f t="shared" si="6"/>
        <v>4000000</v>
      </c>
    </row>
    <row r="29" spans="1:13" x14ac:dyDescent="0.35">
      <c r="A29" s="87"/>
      <c r="B29" s="88"/>
      <c r="C29" s="54" t="s">
        <v>17</v>
      </c>
      <c r="D29" s="55">
        <f>'[1]Program Slovensko_min_cerpanie'!M26</f>
        <v>0</v>
      </c>
      <c r="E29" s="55">
        <f>'[1]Program Slovensko_min_cerpanie'!N26</f>
        <v>804479</v>
      </c>
      <c r="F29" s="55">
        <f>'[1]Program Slovensko_min_cerpanie'!O26</f>
        <v>831080</v>
      </c>
      <c r="G29" s="55">
        <f>'[1]Program Slovensko_min_cerpanie'!P26</f>
        <v>864314</v>
      </c>
      <c r="H29" s="55">
        <f>'[1]Program Slovensko_min_cerpanie'!Q26</f>
        <v>899466</v>
      </c>
      <c r="I29" s="55">
        <f>'[1]Program Slovensko_min_cerpanie'!R26</f>
        <v>390369</v>
      </c>
      <c r="J29" s="55">
        <f>'[1]Program Slovensko_min_cerpanie'!S26</f>
        <v>390370</v>
      </c>
      <c r="K29" s="55">
        <f>'[1]Program Slovensko_min_cerpanie'!T26</f>
        <v>409961</v>
      </c>
      <c r="L29" s="55">
        <f>'[1]Program Slovensko_min_cerpanie'!U26</f>
        <v>409961</v>
      </c>
      <c r="M29" s="56">
        <f t="shared" si="6"/>
        <v>5000000</v>
      </c>
    </row>
    <row r="30" spans="1:13" x14ac:dyDescent="0.35">
      <c r="A30" s="87"/>
      <c r="B30" s="88"/>
      <c r="C30" s="54" t="s">
        <v>15</v>
      </c>
      <c r="D30" s="55">
        <f>'[1]Program Slovensko_min_cerpanie'!M27</f>
        <v>0</v>
      </c>
      <c r="E30" s="55">
        <f>'[1]Program Slovensko_min_cerpanie'!N27</f>
        <v>1353601</v>
      </c>
      <c r="F30" s="55">
        <f>'[1]Program Slovensko_min_cerpanie'!O27</f>
        <v>1398359</v>
      </c>
      <c r="G30" s="55">
        <f>'[1]Program Slovensko_min_cerpanie'!P27</f>
        <v>1454277</v>
      </c>
      <c r="H30" s="55">
        <f>'[1]Program Slovensko_min_cerpanie'!Q27</f>
        <v>1513423</v>
      </c>
      <c r="I30" s="55">
        <f>'[1]Program Slovensko_min_cerpanie'!R27</f>
        <v>656827</v>
      </c>
      <c r="J30" s="55">
        <f>'[1]Program Slovensko_min_cerpanie'!S27</f>
        <v>656827</v>
      </c>
      <c r="K30" s="55">
        <f>'[1]Program Slovensko_min_cerpanie'!T27</f>
        <v>689791</v>
      </c>
      <c r="L30" s="55">
        <f>'[1]Program Slovensko_min_cerpanie'!U27</f>
        <v>689793</v>
      </c>
      <c r="M30" s="56">
        <f t="shared" si="6"/>
        <v>8412898</v>
      </c>
    </row>
    <row r="31" spans="1:13" x14ac:dyDescent="0.35">
      <c r="A31" s="87"/>
      <c r="B31" s="88"/>
      <c r="C31" s="54" t="s">
        <v>3</v>
      </c>
      <c r="D31" s="55">
        <f>'[1]Program Slovensko_min_cerpanie'!M28</f>
        <v>0</v>
      </c>
      <c r="E31" s="55">
        <f>'[1]Program Slovensko_min_cerpanie'!N28</f>
        <v>13006913</v>
      </c>
      <c r="F31" s="55">
        <f>'[1]Program Slovensko_min_cerpanie'!O28</f>
        <v>13437009</v>
      </c>
      <c r="G31" s="55">
        <f>'[1]Program Slovensko_min_cerpanie'!P28</f>
        <v>13974330</v>
      </c>
      <c r="H31" s="55">
        <f>'[1]Program Slovensko_min_cerpanie'!Q28</f>
        <v>14542665</v>
      </c>
      <c r="I31" s="55">
        <f>'[1]Program Slovensko_min_cerpanie'!R28</f>
        <v>6311535</v>
      </c>
      <c r="J31" s="55">
        <f>'[1]Program Slovensko_min_cerpanie'!S28</f>
        <v>6311534</v>
      </c>
      <c r="K31" s="55">
        <f>'[1]Program Slovensko_min_cerpanie'!T28</f>
        <v>6628294</v>
      </c>
      <c r="L31" s="55">
        <f>'[1]Program Slovensko_min_cerpanie'!U28</f>
        <v>6628293</v>
      </c>
      <c r="M31" s="56">
        <f t="shared" si="6"/>
        <v>80840573</v>
      </c>
    </row>
    <row r="32" spans="1:13" x14ac:dyDescent="0.35">
      <c r="A32" s="89" t="s">
        <v>89</v>
      </c>
      <c r="B32" s="92" t="s">
        <v>92</v>
      </c>
      <c r="C32" s="52" t="s">
        <v>47</v>
      </c>
      <c r="D32" s="53">
        <f t="shared" ref="D32:L32" si="7">SUM(D33:D42)</f>
        <v>0</v>
      </c>
      <c r="E32" s="53">
        <f t="shared" si="7"/>
        <v>1093670667</v>
      </c>
      <c r="F32" s="53">
        <f t="shared" si="7"/>
        <v>1130529602</v>
      </c>
      <c r="G32" s="53">
        <f t="shared" si="7"/>
        <v>1176733319</v>
      </c>
      <c r="H32" s="53">
        <f t="shared" si="7"/>
        <v>1225621003</v>
      </c>
      <c r="I32" s="53">
        <f t="shared" si="7"/>
        <v>532762564</v>
      </c>
      <c r="J32" s="53">
        <f t="shared" si="7"/>
        <v>532762565</v>
      </c>
      <c r="K32" s="53">
        <f t="shared" si="7"/>
        <v>560026396</v>
      </c>
      <c r="L32" s="53">
        <f t="shared" si="7"/>
        <v>560026397</v>
      </c>
      <c r="M32" s="53">
        <f t="shared" si="6"/>
        <v>6812132513</v>
      </c>
    </row>
    <row r="33" spans="1:13" x14ac:dyDescent="0.35">
      <c r="A33" s="90"/>
      <c r="B33" s="93"/>
      <c r="C33" s="54" t="s">
        <v>2</v>
      </c>
      <c r="D33" s="55">
        <f>'[1]Program Slovensko_min_cerpanie'!M9</f>
        <v>0</v>
      </c>
      <c r="E33" s="55">
        <f>'[1]Program Slovensko_min_cerpanie'!N9</f>
        <v>344017901</v>
      </c>
      <c r="F33" s="55">
        <f>'[1]Program Slovensko_min_cerpanie'!O9</f>
        <v>355612007</v>
      </c>
      <c r="G33" s="55">
        <f>'[1]Program Slovensko_min_cerpanie'!P9</f>
        <v>370145546</v>
      </c>
      <c r="H33" s="55">
        <f>'[1]Program Slovensko_min_cerpanie'!Q9</f>
        <v>385523338</v>
      </c>
      <c r="I33" s="55">
        <f>'[1]Program Slovensko_min_cerpanie'!R9</f>
        <v>167582311</v>
      </c>
      <c r="J33" s="55">
        <f>'[1]Program Slovensko_min_cerpanie'!S9</f>
        <v>167582312</v>
      </c>
      <c r="K33" s="55">
        <f>'[1]Program Slovensko_min_cerpanie'!T9</f>
        <v>176158246</v>
      </c>
      <c r="L33" s="55">
        <f>'[1]Program Slovensko_min_cerpanie'!U9</f>
        <v>176158245</v>
      </c>
      <c r="M33" s="56">
        <f t="shared" si="6"/>
        <v>2142779906</v>
      </c>
    </row>
    <row r="34" spans="1:13" x14ac:dyDescent="0.35">
      <c r="A34" s="90"/>
      <c r="B34" s="93"/>
      <c r="C34" s="54" t="s">
        <v>166</v>
      </c>
      <c r="D34" s="55">
        <f>'[1]Program Slovensko_min_cerpanie'!M10</f>
        <v>0</v>
      </c>
      <c r="E34" s="55">
        <f>'[1]Program Slovensko_min_cerpanie'!N10</f>
        <v>216755746</v>
      </c>
      <c r="F34" s="55">
        <f>'[1]Program Slovensko_min_cerpanie'!O10</f>
        <v>224060857</v>
      </c>
      <c r="G34" s="55">
        <f>'[1]Program Slovensko_min_cerpanie'!P10</f>
        <v>233218021</v>
      </c>
      <c r="H34" s="55">
        <f>'[1]Program Slovensko_min_cerpanie'!Q10</f>
        <v>242907123</v>
      </c>
      <c r="I34" s="55">
        <f>'[1]Program Slovensko_min_cerpanie'!R10</f>
        <v>105588777</v>
      </c>
      <c r="J34" s="55">
        <f>'[1]Program Slovensko_min_cerpanie'!S10</f>
        <v>105588777</v>
      </c>
      <c r="K34" s="55">
        <f>'[1]Program Slovensko_min_cerpanie'!T10</f>
        <v>110992225</v>
      </c>
      <c r="L34" s="55">
        <f>'[1]Program Slovensko_min_cerpanie'!U10</f>
        <v>110992224</v>
      </c>
      <c r="M34" s="56">
        <f t="shared" si="6"/>
        <v>1350103750</v>
      </c>
    </row>
    <row r="35" spans="1:13" x14ac:dyDescent="0.35">
      <c r="A35" s="90"/>
      <c r="B35" s="93"/>
      <c r="C35" s="54" t="s">
        <v>10</v>
      </c>
      <c r="D35" s="55">
        <f>'[1]Program Slovensko_min_cerpanie'!M11</f>
        <v>0</v>
      </c>
      <c r="E35" s="55">
        <f>'[1]Program Slovensko_min_cerpanie'!N11</f>
        <v>139092168</v>
      </c>
      <c r="F35" s="55">
        <f>'[1]Program Slovensko_min_cerpanie'!O11</f>
        <v>143779859</v>
      </c>
      <c r="G35" s="55">
        <f>'[1]Program Slovensko_min_cerpanie'!P11</f>
        <v>149656011</v>
      </c>
      <c r="H35" s="55">
        <f>'[1]Program Slovensko_min_cerpanie'!Q11</f>
        <v>155873507</v>
      </c>
      <c r="I35" s="55">
        <f>'[1]Program Slovensko_min_cerpanie'!R11</f>
        <v>67756321</v>
      </c>
      <c r="J35" s="55">
        <f>'[1]Program Slovensko_min_cerpanie'!S11</f>
        <v>67756321</v>
      </c>
      <c r="K35" s="55">
        <f>'[1]Program Slovensko_min_cerpanie'!T11</f>
        <v>71223712</v>
      </c>
      <c r="L35" s="55">
        <f>'[1]Program Slovensko_min_cerpanie'!U11</f>
        <v>71223713</v>
      </c>
      <c r="M35" s="56">
        <f t="shared" si="6"/>
        <v>866361612</v>
      </c>
    </row>
    <row r="36" spans="1:13" x14ac:dyDescent="0.35">
      <c r="A36" s="90"/>
      <c r="B36" s="93"/>
      <c r="C36" s="54" t="s">
        <v>1</v>
      </c>
      <c r="D36" s="55">
        <f>'[1]Program Slovensko_min_cerpanie'!M12</f>
        <v>0</v>
      </c>
      <c r="E36" s="55">
        <f>'[1]Program Slovensko_min_cerpanie'!N12</f>
        <v>71161344</v>
      </c>
      <c r="F36" s="55">
        <f>'[1]Program Slovensko_min_cerpanie'!O12</f>
        <v>73559627</v>
      </c>
      <c r="G36" s="55">
        <f>'[1]Program Slovensko_min_cerpanie'!P12</f>
        <v>76565942</v>
      </c>
      <c r="H36" s="55">
        <f>'[1]Program Slovensko_min_cerpanie'!Q12</f>
        <v>79746893</v>
      </c>
      <c r="I36" s="55">
        <f>'[1]Program Slovensko_min_cerpanie'!R12</f>
        <v>34665005</v>
      </c>
      <c r="J36" s="55">
        <f>'[1]Program Slovensko_min_cerpanie'!S12</f>
        <v>34665006</v>
      </c>
      <c r="K36" s="55">
        <f>'[1]Program Slovensko_min_cerpanie'!T12</f>
        <v>36438969</v>
      </c>
      <c r="L36" s="55">
        <f>'[1]Program Slovensko_min_cerpanie'!U12</f>
        <v>36438969</v>
      </c>
      <c r="M36" s="56">
        <f t="shared" si="6"/>
        <v>443241755</v>
      </c>
    </row>
    <row r="37" spans="1:13" x14ac:dyDescent="0.35">
      <c r="A37" s="90"/>
      <c r="B37" s="93"/>
      <c r="C37" s="54" t="s">
        <v>7</v>
      </c>
      <c r="D37" s="55">
        <f>'[1]Program Slovensko_min_cerpanie'!M13</f>
        <v>0</v>
      </c>
      <c r="E37" s="55">
        <f>'[1]Program Slovensko_min_cerpanie'!N13</f>
        <v>108820052</v>
      </c>
      <c r="F37" s="55">
        <f>'[1]Program Slovensko_min_cerpanie'!O13</f>
        <v>112487509</v>
      </c>
      <c r="G37" s="55">
        <f>'[1]Program Slovensko_min_cerpanie'!P13</f>
        <v>117084772</v>
      </c>
      <c r="H37" s="55">
        <f>'[1]Program Slovensko_min_cerpanie'!Q13</f>
        <v>121949088</v>
      </c>
      <c r="I37" s="55">
        <f>'[1]Program Slovensko_min_cerpanie'!R13</f>
        <v>53009788</v>
      </c>
      <c r="J37" s="55">
        <f>'[1]Program Slovensko_min_cerpanie'!S13</f>
        <v>53009788</v>
      </c>
      <c r="K37" s="55">
        <f>'[1]Program Slovensko_min_cerpanie'!T13</f>
        <v>55722534</v>
      </c>
      <c r="L37" s="55">
        <f>'[1]Program Slovensko_min_cerpanie'!U13</f>
        <v>55722534</v>
      </c>
      <c r="M37" s="56">
        <f t="shared" si="6"/>
        <v>677806065</v>
      </c>
    </row>
    <row r="38" spans="1:13" x14ac:dyDescent="0.35">
      <c r="A38" s="90"/>
      <c r="B38" s="93"/>
      <c r="C38" s="54" t="s">
        <v>4</v>
      </c>
      <c r="D38" s="55">
        <f>'[1]Program Slovensko_min_cerpanie'!M14</f>
        <v>0</v>
      </c>
      <c r="E38" s="55">
        <f>'[1]Program Slovensko_min_cerpanie'!N14</f>
        <v>47601359</v>
      </c>
      <c r="F38" s="55">
        <f>'[1]Program Slovensko_min_cerpanie'!O14</f>
        <v>49205621</v>
      </c>
      <c r="G38" s="55">
        <f>'[1]Program Slovensko_min_cerpanie'!P14</f>
        <v>51216611</v>
      </c>
      <c r="H38" s="55">
        <f>'[1]Program Slovensko_min_cerpanie'!Q14</f>
        <v>53344418</v>
      </c>
      <c r="I38" s="55">
        <f>'[1]Program Slovensko_min_cerpanie'!R14</f>
        <v>23188172</v>
      </c>
      <c r="J38" s="55">
        <f>'[1]Program Slovensko_min_cerpanie'!S14</f>
        <v>23188171</v>
      </c>
      <c r="K38" s="55">
        <f>'[1]Program Slovensko_min_cerpanie'!T14</f>
        <v>24374812</v>
      </c>
      <c r="L38" s="55">
        <f>'[1]Program Slovensko_min_cerpanie'!U14</f>
        <v>24374812</v>
      </c>
      <c r="M38" s="56">
        <f t="shared" si="6"/>
        <v>296493976</v>
      </c>
    </row>
    <row r="39" spans="1:13" x14ac:dyDescent="0.35">
      <c r="A39" s="90"/>
      <c r="B39" s="93"/>
      <c r="C39" s="54" t="s">
        <v>11</v>
      </c>
      <c r="D39" s="55">
        <f>'[1]Program Slovensko_min_cerpanie'!M15</f>
        <v>0</v>
      </c>
      <c r="E39" s="55">
        <f>'[1]Program Slovensko_min_cerpanie'!N15</f>
        <v>17242799</v>
      </c>
      <c r="F39" s="55">
        <f>'[1]Program Slovensko_min_cerpanie'!O15</f>
        <v>17823916</v>
      </c>
      <c r="G39" s="55">
        <f>'[1]Program Slovensko_min_cerpanie'!P15</f>
        <v>18552363</v>
      </c>
      <c r="H39" s="55">
        <f>'[1]Program Slovensko_min_cerpanie'!Q15</f>
        <v>19323126</v>
      </c>
      <c r="I39" s="55">
        <f>'[1]Program Slovensko_min_cerpanie'!R15</f>
        <v>8399528</v>
      </c>
      <c r="J39" s="55">
        <f>'[1]Program Slovensko_min_cerpanie'!S15</f>
        <v>8399528</v>
      </c>
      <c r="K39" s="55">
        <f>'[1]Program Slovensko_min_cerpanie'!T15</f>
        <v>8829370</v>
      </c>
      <c r="L39" s="55">
        <f>'[1]Program Slovensko_min_cerpanie'!U15</f>
        <v>8829370</v>
      </c>
      <c r="M39" s="56">
        <f t="shared" si="6"/>
        <v>107400000</v>
      </c>
    </row>
    <row r="40" spans="1:13" x14ac:dyDescent="0.35">
      <c r="A40" s="90"/>
      <c r="B40" s="93"/>
      <c r="C40" s="54" t="s">
        <v>17</v>
      </c>
      <c r="D40" s="55">
        <f>'[1]Program Slovensko_min_cerpanie'!M16</f>
        <v>0</v>
      </c>
      <c r="E40" s="55">
        <f>'[1]Program Slovensko_min_cerpanie'!N16</f>
        <v>36042908</v>
      </c>
      <c r="F40" s="55">
        <f>'[1]Program Slovensko_min_cerpanie'!O16</f>
        <v>37257629</v>
      </c>
      <c r="G40" s="55">
        <f>'[1]Program Slovensko_min_cerpanie'!P16</f>
        <v>38780313</v>
      </c>
      <c r="H40" s="55">
        <f>'[1]Program Slovensko_min_cerpanie'!Q16</f>
        <v>40391451</v>
      </c>
      <c r="I40" s="55">
        <f>'[1]Program Slovensko_min_cerpanie'!R16</f>
        <v>17557673</v>
      </c>
      <c r="J40" s="55">
        <f>'[1]Program Slovensko_min_cerpanie'!S16</f>
        <v>17557672</v>
      </c>
      <c r="K40" s="55">
        <f>'[1]Program Slovensko_min_cerpanie'!T16</f>
        <v>18456177</v>
      </c>
      <c r="L40" s="55">
        <f>'[1]Program Slovensko_min_cerpanie'!U16</f>
        <v>18456177</v>
      </c>
      <c r="M40" s="56">
        <f t="shared" si="6"/>
        <v>224500000</v>
      </c>
    </row>
    <row r="41" spans="1:13" x14ac:dyDescent="0.35">
      <c r="A41" s="90"/>
      <c r="B41" s="93"/>
      <c r="C41" s="54" t="s">
        <v>15</v>
      </c>
      <c r="D41" s="55">
        <f>'[1]Program Slovensko_min_cerpanie'!M17</f>
        <v>0</v>
      </c>
      <c r="E41" s="55">
        <f>'[1]Program Slovensko_min_cerpanie'!N17</f>
        <v>26565558</v>
      </c>
      <c r="F41" s="55">
        <f>'[1]Program Slovensko_min_cerpanie'!O17</f>
        <v>27460872</v>
      </c>
      <c r="G41" s="55">
        <f>'[1]Program Slovensko_min_cerpanie'!P17</f>
        <v>28583172</v>
      </c>
      <c r="H41" s="55">
        <f>'[1]Program Slovensko_min_cerpanie'!Q17</f>
        <v>29770668</v>
      </c>
      <c r="I41" s="55">
        <f>'[1]Program Slovensko_min_cerpanie'!R17</f>
        <v>12940947</v>
      </c>
      <c r="J41" s="55">
        <f>'[1]Program Slovensko_min_cerpanie'!S17</f>
        <v>12940947</v>
      </c>
      <c r="K41" s="55">
        <f>'[1]Program Slovensko_min_cerpanie'!T17</f>
        <v>13603194</v>
      </c>
      <c r="L41" s="55">
        <f>'[1]Program Slovensko_min_cerpanie'!U17</f>
        <v>13603194</v>
      </c>
      <c r="M41" s="56">
        <f t="shared" si="6"/>
        <v>165468552</v>
      </c>
    </row>
    <row r="42" spans="1:13" x14ac:dyDescent="0.35">
      <c r="A42" s="91"/>
      <c r="B42" s="94"/>
      <c r="C42" s="54" t="s">
        <v>3</v>
      </c>
      <c r="D42" s="55">
        <f>'[1]Program Slovensko_min_cerpanie'!M18</f>
        <v>0</v>
      </c>
      <c r="E42" s="55">
        <f>'[1]Program Slovensko_min_cerpanie'!N18</f>
        <v>86370832</v>
      </c>
      <c r="F42" s="55">
        <f>'[1]Program Slovensko_min_cerpanie'!O18</f>
        <v>89281705</v>
      </c>
      <c r="G42" s="55">
        <f>'[1]Program Slovensko_min_cerpanie'!P18</f>
        <v>92930568</v>
      </c>
      <c r="H42" s="55">
        <f>'[1]Program Slovensko_min_cerpanie'!Q18</f>
        <v>96791391</v>
      </c>
      <c r="I42" s="55">
        <f>'[1]Program Slovensko_min_cerpanie'!R18</f>
        <v>42074042</v>
      </c>
      <c r="J42" s="55">
        <f>'[1]Program Slovensko_min_cerpanie'!S18</f>
        <v>42074043</v>
      </c>
      <c r="K42" s="55">
        <f>'[1]Program Slovensko_min_cerpanie'!T18</f>
        <v>44227157</v>
      </c>
      <c r="L42" s="55">
        <f>'[1]Program Slovensko_min_cerpanie'!U18</f>
        <v>44227159</v>
      </c>
      <c r="M42" s="56">
        <f t="shared" si="6"/>
        <v>537976897</v>
      </c>
    </row>
    <row r="43" spans="1:13" x14ac:dyDescent="0.35">
      <c r="A43" s="46" t="s">
        <v>90</v>
      </c>
      <c r="B43" s="47"/>
      <c r="C43" s="57"/>
      <c r="D43" s="58">
        <f>D22+D32</f>
        <v>0</v>
      </c>
      <c r="E43" s="58">
        <f>E22+E32</f>
        <v>1173068992</v>
      </c>
      <c r="F43" s="58">
        <f t="shared" ref="F43:L43" si="8">F22+F32</f>
        <v>1212553369</v>
      </c>
      <c r="G43" s="58">
        <f t="shared" si="8"/>
        <v>1262037069</v>
      </c>
      <c r="H43" s="58">
        <f t="shared" si="8"/>
        <v>1314394042</v>
      </c>
      <c r="I43" s="58">
        <f t="shared" si="8"/>
        <v>571290176</v>
      </c>
      <c r="J43" s="58">
        <f t="shared" si="8"/>
        <v>571290176</v>
      </c>
      <c r="K43" s="58">
        <f t="shared" si="8"/>
        <v>600487602</v>
      </c>
      <c r="L43" s="58">
        <f t="shared" si="8"/>
        <v>600487603</v>
      </c>
      <c r="M43" s="58">
        <f t="shared" si="6"/>
        <v>7305609029</v>
      </c>
    </row>
    <row r="44" spans="1:13" x14ac:dyDescent="0.35">
      <c r="A44" s="89" t="s">
        <v>91</v>
      </c>
      <c r="B44" s="92" t="s">
        <v>48</v>
      </c>
      <c r="C44" s="52" t="s">
        <v>47</v>
      </c>
      <c r="D44" s="53">
        <f>SUM(D45:D48)</f>
        <v>0</v>
      </c>
      <c r="E44" s="53">
        <f t="shared" ref="E44:L44" si="9">SUM(E45:E48)</f>
        <v>8045816</v>
      </c>
      <c r="F44" s="53">
        <f t="shared" si="9"/>
        <v>8311524</v>
      </c>
      <c r="G44" s="53">
        <f t="shared" si="9"/>
        <v>8643223</v>
      </c>
      <c r="H44" s="53">
        <f t="shared" si="9"/>
        <v>8994355</v>
      </c>
      <c r="I44" s="53">
        <f t="shared" si="9"/>
        <v>3903259</v>
      </c>
      <c r="J44" s="53">
        <f t="shared" si="9"/>
        <v>3903258</v>
      </c>
      <c r="K44" s="53">
        <f t="shared" si="9"/>
        <v>4099283</v>
      </c>
      <c r="L44" s="53">
        <f t="shared" si="9"/>
        <v>4099282</v>
      </c>
      <c r="M44" s="53">
        <f t="shared" si="6"/>
        <v>50000000</v>
      </c>
    </row>
    <row r="45" spans="1:13" x14ac:dyDescent="0.35">
      <c r="A45" s="90"/>
      <c r="B45" s="93"/>
      <c r="C45" s="54" t="s">
        <v>4</v>
      </c>
      <c r="D45" s="59">
        <f>'[1]Program Slovensko_min_cerpanie'!M40</f>
        <v>0</v>
      </c>
      <c r="E45" s="59">
        <f>'[1]Program Slovensko_min_cerpanie'!N40</f>
        <v>352679</v>
      </c>
      <c r="F45" s="59">
        <f>'[1]Program Slovensko_min_cerpanie'!O40</f>
        <v>364326</v>
      </c>
      <c r="G45" s="59">
        <f>'[1]Program Slovensko_min_cerpanie'!P40</f>
        <v>378865</v>
      </c>
      <c r="H45" s="59">
        <f>'[1]Program Slovensko_min_cerpanie'!Q40</f>
        <v>394256</v>
      </c>
      <c r="I45" s="59">
        <f>'[1]Program Slovensko_min_cerpanie'!R40</f>
        <v>171095</v>
      </c>
      <c r="J45" s="59">
        <f>'[1]Program Slovensko_min_cerpanie'!S40</f>
        <v>171095</v>
      </c>
      <c r="K45" s="59">
        <f>'[1]Program Slovensko_min_cerpanie'!T40</f>
        <v>179687</v>
      </c>
      <c r="L45" s="59">
        <f>'[1]Program Slovensko_min_cerpanie'!U40</f>
        <v>179687</v>
      </c>
      <c r="M45" s="56">
        <f t="shared" si="6"/>
        <v>2191690</v>
      </c>
    </row>
    <row r="46" spans="1:13" x14ac:dyDescent="0.35">
      <c r="A46" s="90"/>
      <c r="B46" s="93"/>
      <c r="C46" s="54" t="s">
        <v>17</v>
      </c>
      <c r="D46" s="59">
        <f>'[1]Program Slovensko_min_cerpanie'!M41</f>
        <v>0</v>
      </c>
      <c r="E46" s="59">
        <f>'[1]Program Slovensko_min_cerpanie'!N41</f>
        <v>482749</v>
      </c>
      <c r="F46" s="59">
        <f>'[1]Program Slovensko_min_cerpanie'!O41</f>
        <v>498691</v>
      </c>
      <c r="G46" s="59">
        <f>'[1]Program Slovensko_min_cerpanie'!P41</f>
        <v>518593</v>
      </c>
      <c r="H46" s="59">
        <f>'[1]Program Slovensko_min_cerpanie'!Q41</f>
        <v>539662</v>
      </c>
      <c r="I46" s="59">
        <f>'[1]Program Slovensko_min_cerpanie'!R41</f>
        <v>234196</v>
      </c>
      <c r="J46" s="59">
        <f>'[1]Program Slovensko_min_cerpanie'!S41</f>
        <v>234195</v>
      </c>
      <c r="K46" s="59">
        <f>'[1]Program Slovensko_min_cerpanie'!T41</f>
        <v>245957</v>
      </c>
      <c r="L46" s="59">
        <f>'[1]Program Slovensko_min_cerpanie'!U41</f>
        <v>245957</v>
      </c>
      <c r="M46" s="56">
        <f t="shared" si="6"/>
        <v>3000000</v>
      </c>
    </row>
    <row r="47" spans="1:13" x14ac:dyDescent="0.35">
      <c r="A47" s="90"/>
      <c r="B47" s="93"/>
      <c r="C47" s="54" t="s">
        <v>15</v>
      </c>
      <c r="D47" s="59">
        <f>'[1]Program Slovensko_min_cerpanie'!M42</f>
        <v>0</v>
      </c>
      <c r="E47" s="59">
        <f>'[1]Program Slovensko_min_cerpanie'!N42</f>
        <v>5580227</v>
      </c>
      <c r="F47" s="59">
        <f>'[1]Program Slovensko_min_cerpanie'!O42</f>
        <v>5764511</v>
      </c>
      <c r="G47" s="59">
        <f>'[1]Program Slovensko_min_cerpanie'!P42</f>
        <v>5994563</v>
      </c>
      <c r="H47" s="59">
        <f>'[1]Program Slovensko_min_cerpanie'!Q42</f>
        <v>6238094</v>
      </c>
      <c r="I47" s="59">
        <f>'[1]Program Slovensko_min_cerpanie'!R42</f>
        <v>2707130</v>
      </c>
      <c r="J47" s="59">
        <f>'[1]Program Slovensko_min_cerpanie'!S42</f>
        <v>2707130</v>
      </c>
      <c r="K47" s="59">
        <f>'[1]Program Slovensko_min_cerpanie'!T42</f>
        <v>2843084</v>
      </c>
      <c r="L47" s="59">
        <f>'[1]Program Slovensko_min_cerpanie'!U42</f>
        <v>2843083</v>
      </c>
      <c r="M47" s="56">
        <f t="shared" si="6"/>
        <v>34677822</v>
      </c>
    </row>
    <row r="48" spans="1:13" x14ac:dyDescent="0.35">
      <c r="A48" s="91"/>
      <c r="B48" s="94"/>
      <c r="C48" s="54" t="s">
        <v>3</v>
      </c>
      <c r="D48" s="59">
        <f>'[1]Program Slovensko_min_cerpanie'!M43</f>
        <v>0</v>
      </c>
      <c r="E48" s="59">
        <f>'[1]Program Slovensko_min_cerpanie'!N43</f>
        <v>1630161</v>
      </c>
      <c r="F48" s="59">
        <f>'[1]Program Slovensko_min_cerpanie'!O43</f>
        <v>1683996</v>
      </c>
      <c r="G48" s="59">
        <f>'[1]Program Slovensko_min_cerpanie'!P43</f>
        <v>1751202</v>
      </c>
      <c r="H48" s="59">
        <f>'[1]Program Slovensko_min_cerpanie'!Q43</f>
        <v>1822343</v>
      </c>
      <c r="I48" s="59">
        <f>'[1]Program Slovensko_min_cerpanie'!R43</f>
        <v>790838</v>
      </c>
      <c r="J48" s="59">
        <f>'[1]Program Slovensko_min_cerpanie'!S43</f>
        <v>790838</v>
      </c>
      <c r="K48" s="59">
        <f>'[1]Program Slovensko_min_cerpanie'!T43</f>
        <v>830555</v>
      </c>
      <c r="L48" s="59">
        <f>'[1]Program Slovensko_min_cerpanie'!U43</f>
        <v>830555</v>
      </c>
      <c r="M48" s="56">
        <f t="shared" si="6"/>
        <v>10130488</v>
      </c>
    </row>
    <row r="49" spans="1:13" x14ac:dyDescent="0.35">
      <c r="A49" s="89" t="s">
        <v>91</v>
      </c>
      <c r="B49" s="92" t="s">
        <v>92</v>
      </c>
      <c r="C49" s="52" t="s">
        <v>47</v>
      </c>
      <c r="D49" s="53">
        <f>SUM(D50:D54)</f>
        <v>0</v>
      </c>
      <c r="E49" s="53">
        <f t="shared" ref="E49:L49" si="10">SUM(E50:E54)</f>
        <v>370295113</v>
      </c>
      <c r="F49" s="53">
        <f t="shared" si="10"/>
        <v>382765202</v>
      </c>
      <c r="G49" s="53">
        <f t="shared" si="10"/>
        <v>398384662</v>
      </c>
      <c r="H49" s="53">
        <f t="shared" si="10"/>
        <v>414928217</v>
      </c>
      <c r="I49" s="53">
        <f t="shared" si="10"/>
        <v>180358921</v>
      </c>
      <c r="J49" s="53">
        <f t="shared" si="10"/>
        <v>180358922</v>
      </c>
      <c r="K49" s="53">
        <f t="shared" si="10"/>
        <v>189603641</v>
      </c>
      <c r="L49" s="53">
        <f t="shared" si="10"/>
        <v>189603641</v>
      </c>
      <c r="M49" s="53">
        <f t="shared" si="6"/>
        <v>2306298319</v>
      </c>
    </row>
    <row r="50" spans="1:13" x14ac:dyDescent="0.35">
      <c r="A50" s="90"/>
      <c r="B50" s="93"/>
      <c r="C50" s="54" t="s">
        <v>2</v>
      </c>
      <c r="D50" s="59">
        <f>'[1]Program Slovensko_min_cerpanie'!M34</f>
        <v>0</v>
      </c>
      <c r="E50" s="59">
        <f>'[1]Program Slovensko_min_cerpanie'!N34</f>
        <v>13574230</v>
      </c>
      <c r="F50" s="59">
        <f>'[1]Program Slovensko_min_cerpanie'!O34</f>
        <v>14031357</v>
      </c>
      <c r="G50" s="59">
        <f>'[1]Program Slovensko_min_cerpanie'!P34</f>
        <v>14603933</v>
      </c>
      <c r="H50" s="59">
        <f>'[1]Program Slovensko_min_cerpanie'!Q34</f>
        <v>15210384</v>
      </c>
      <c r="I50" s="59">
        <f>'[1]Program Slovensko_min_cerpanie'!R34</f>
        <v>6611574</v>
      </c>
      <c r="J50" s="59">
        <f>'[1]Program Slovensko_min_cerpanie'!S34</f>
        <v>6611574</v>
      </c>
      <c r="K50" s="59">
        <f>'[1]Program Slovensko_min_cerpanie'!T34</f>
        <v>6950466</v>
      </c>
      <c r="L50" s="59">
        <f>'[1]Program Slovensko_min_cerpanie'!U34</f>
        <v>6950465</v>
      </c>
      <c r="M50" s="56">
        <f t="shared" si="6"/>
        <v>84543983</v>
      </c>
    </row>
    <row r="51" spans="1:13" x14ac:dyDescent="0.35">
      <c r="A51" s="90"/>
      <c r="B51" s="93"/>
      <c r="C51" s="54" t="s">
        <v>4</v>
      </c>
      <c r="D51" s="59">
        <f>'[1]Program Slovensko_min_cerpanie'!M35</f>
        <v>0</v>
      </c>
      <c r="E51" s="59">
        <f>'[1]Program Slovensko_min_cerpanie'!N35</f>
        <v>13640215</v>
      </c>
      <c r="F51" s="59">
        <f>'[1]Program Slovensko_min_cerpanie'!O35</f>
        <v>14099564</v>
      </c>
      <c r="G51" s="59">
        <f>'[1]Program Slovensko_min_cerpanie'!P35</f>
        <v>14674923</v>
      </c>
      <c r="H51" s="59">
        <f>'[1]Program Slovensko_min_cerpanie'!Q35</f>
        <v>15284323</v>
      </c>
      <c r="I51" s="59">
        <f>'[1]Program Slovensko_min_cerpanie'!R35</f>
        <v>6643713</v>
      </c>
      <c r="J51" s="59">
        <f>'[1]Program Slovensko_min_cerpanie'!S35</f>
        <v>6643713</v>
      </c>
      <c r="K51" s="59">
        <f>'[1]Program Slovensko_min_cerpanie'!T35</f>
        <v>6984252</v>
      </c>
      <c r="L51" s="59">
        <f>'[1]Program Slovensko_min_cerpanie'!U35</f>
        <v>6984252</v>
      </c>
      <c r="M51" s="56">
        <f t="shared" si="6"/>
        <v>84954955</v>
      </c>
    </row>
    <row r="52" spans="1:13" x14ac:dyDescent="0.35">
      <c r="A52" s="90"/>
      <c r="B52" s="93"/>
      <c r="C52" s="54" t="s">
        <v>17</v>
      </c>
      <c r="D52" s="59">
        <f>'[1]Program Slovensko_min_cerpanie'!M36</f>
        <v>0</v>
      </c>
      <c r="E52" s="59">
        <f>'[1]Program Slovensko_min_cerpanie'!N36</f>
        <v>26813220</v>
      </c>
      <c r="F52" s="59">
        <f>'[1]Program Slovensko_min_cerpanie'!O36</f>
        <v>27716184</v>
      </c>
      <c r="G52" s="59">
        <f>'[1]Program Slovensko_min_cerpanie'!P36</f>
        <v>28847196</v>
      </c>
      <c r="H52" s="59">
        <f>'[1]Program Slovensko_min_cerpanie'!Q36</f>
        <v>30045121</v>
      </c>
      <c r="I52" s="59">
        <f>'[1]Program Slovensko_min_cerpanie'!R36</f>
        <v>13059863</v>
      </c>
      <c r="J52" s="59">
        <f>'[1]Program Slovensko_min_cerpanie'!S36</f>
        <v>13059863</v>
      </c>
      <c r="K52" s="59">
        <f>'[1]Program Slovensko_min_cerpanie'!T36</f>
        <v>13729276</v>
      </c>
      <c r="L52" s="59">
        <f>'[1]Program Slovensko_min_cerpanie'!U36</f>
        <v>13729277</v>
      </c>
      <c r="M52" s="56">
        <f t="shared" si="6"/>
        <v>167000000</v>
      </c>
    </row>
    <row r="53" spans="1:13" x14ac:dyDescent="0.35">
      <c r="A53" s="90"/>
      <c r="B53" s="93"/>
      <c r="C53" s="54" t="s">
        <v>15</v>
      </c>
      <c r="D53" s="59">
        <f>'[1]Program Slovensko_min_cerpanie'!M37</f>
        <v>0</v>
      </c>
      <c r="E53" s="59">
        <f>'[1]Program Slovensko_min_cerpanie'!N37</f>
        <v>244710304</v>
      </c>
      <c r="F53" s="59">
        <f>'[1]Program Slovensko_min_cerpanie'!O37</f>
        <v>252951189</v>
      </c>
      <c r="G53" s="59">
        <f>'[1]Program Slovensko_min_cerpanie'!P37</f>
        <v>263273343</v>
      </c>
      <c r="H53" s="59">
        <f>'[1]Program Slovensko_min_cerpanie'!Q37</f>
        <v>274206186</v>
      </c>
      <c r="I53" s="59">
        <f>'[1]Program Slovensko_min_cerpanie'!R37</f>
        <v>119190572</v>
      </c>
      <c r="J53" s="59">
        <f>'[1]Program Slovensko_min_cerpanie'!S37</f>
        <v>119190573</v>
      </c>
      <c r="K53" s="59">
        <f>'[1]Program Slovensko_min_cerpanie'!T37</f>
        <v>125299966</v>
      </c>
      <c r="L53" s="59">
        <f>'[1]Program Slovensko_min_cerpanie'!U37</f>
        <v>125299966</v>
      </c>
      <c r="M53" s="56">
        <f t="shared" si="6"/>
        <v>1524122099</v>
      </c>
    </row>
    <row r="54" spans="1:13" x14ac:dyDescent="0.35">
      <c r="A54" s="91"/>
      <c r="B54" s="94"/>
      <c r="C54" s="54" t="s">
        <v>3</v>
      </c>
      <c r="D54" s="59">
        <f>'[1]Program Slovensko_min_cerpanie'!M38</f>
        <v>0</v>
      </c>
      <c r="E54" s="59">
        <f>'[1]Program Slovensko_min_cerpanie'!N38</f>
        <v>71557144</v>
      </c>
      <c r="F54" s="59">
        <f>'[1]Program Slovensko_min_cerpanie'!O38</f>
        <v>73966908</v>
      </c>
      <c r="G54" s="59">
        <f>'[1]Program Slovensko_min_cerpanie'!P38</f>
        <v>76985267</v>
      </c>
      <c r="H54" s="59">
        <f>'[1]Program Slovensko_min_cerpanie'!Q38</f>
        <v>80182203</v>
      </c>
      <c r="I54" s="59">
        <f>'[1]Program Slovensko_min_cerpanie'!R38</f>
        <v>34853199</v>
      </c>
      <c r="J54" s="59">
        <f>'[1]Program Slovensko_min_cerpanie'!S38</f>
        <v>34853199</v>
      </c>
      <c r="K54" s="59">
        <f>'[1]Program Slovensko_min_cerpanie'!T38</f>
        <v>36639681</v>
      </c>
      <c r="L54" s="59">
        <f>'[1]Program Slovensko_min_cerpanie'!U38</f>
        <v>36639681</v>
      </c>
      <c r="M54" s="56">
        <f t="shared" si="6"/>
        <v>445677282</v>
      </c>
    </row>
    <row r="55" spans="1:13" x14ac:dyDescent="0.35">
      <c r="A55" s="46" t="s">
        <v>93</v>
      </c>
      <c r="B55" s="47"/>
      <c r="C55" s="57"/>
      <c r="D55" s="58">
        <f>D44+D49</f>
        <v>0</v>
      </c>
      <c r="E55" s="58">
        <f t="shared" ref="E55:L55" si="11">E44+E49</f>
        <v>378340929</v>
      </c>
      <c r="F55" s="58">
        <f t="shared" si="11"/>
        <v>391076726</v>
      </c>
      <c r="G55" s="58">
        <f t="shared" si="11"/>
        <v>407027885</v>
      </c>
      <c r="H55" s="58">
        <f t="shared" si="11"/>
        <v>423922572</v>
      </c>
      <c r="I55" s="58">
        <f t="shared" si="11"/>
        <v>184262180</v>
      </c>
      <c r="J55" s="58">
        <f t="shared" si="11"/>
        <v>184262180</v>
      </c>
      <c r="K55" s="58">
        <f t="shared" si="11"/>
        <v>193702924</v>
      </c>
      <c r="L55" s="58">
        <f t="shared" si="11"/>
        <v>193702923</v>
      </c>
      <c r="M55" s="58">
        <f t="shared" si="6"/>
        <v>2356298319</v>
      </c>
    </row>
    <row r="56" spans="1:13" x14ac:dyDescent="0.35">
      <c r="A56" s="92" t="s">
        <v>94</v>
      </c>
      <c r="B56" s="92" t="s">
        <v>92</v>
      </c>
      <c r="C56" s="52" t="s">
        <v>47</v>
      </c>
      <c r="D56" s="53">
        <f>SUM(D57:D61)</f>
        <v>0</v>
      </c>
      <c r="E56" s="53">
        <f t="shared" ref="E56:L56" si="12">SUM(E57:E61)</f>
        <v>34335559</v>
      </c>
      <c r="F56" s="53">
        <f t="shared" si="12"/>
        <v>34887090</v>
      </c>
      <c r="G56" s="53">
        <f t="shared" si="12"/>
        <v>35449653</v>
      </c>
      <c r="H56" s="53">
        <f t="shared" si="12"/>
        <v>36023467</v>
      </c>
      <c r="I56" s="53">
        <f t="shared" si="12"/>
        <v>14924894</v>
      </c>
      <c r="J56" s="53">
        <f t="shared" si="12"/>
        <v>14924894</v>
      </c>
      <c r="K56" s="53">
        <f t="shared" si="12"/>
        <v>15223392</v>
      </c>
      <c r="L56" s="53">
        <f t="shared" si="12"/>
        <v>15223392</v>
      </c>
      <c r="M56" s="53">
        <f t="shared" si="6"/>
        <v>200992341</v>
      </c>
    </row>
    <row r="57" spans="1:13" x14ac:dyDescent="0.35">
      <c r="A57" s="93"/>
      <c r="B57" s="93"/>
      <c r="C57" s="54" t="s">
        <v>2</v>
      </c>
      <c r="D57" s="59">
        <f>'[1]Program Slovensko_min_cerpanie'!M51</f>
        <v>0</v>
      </c>
      <c r="E57" s="59">
        <f>'[1]Program Slovensko_min_cerpanie'!N51</f>
        <v>18330568</v>
      </c>
      <c r="F57" s="59">
        <f>'[1]Program Slovensko_min_cerpanie'!O51</f>
        <v>18625010</v>
      </c>
      <c r="G57" s="59">
        <f>'[1]Program Slovensko_min_cerpanie'!P51</f>
        <v>18925343</v>
      </c>
      <c r="H57" s="59">
        <f>'[1]Program Slovensko_min_cerpanie'!Q51</f>
        <v>19231685</v>
      </c>
      <c r="I57" s="59">
        <f>'[1]Program Slovensko_min_cerpanie'!R51</f>
        <v>7967885</v>
      </c>
      <c r="J57" s="59">
        <f>'[1]Program Slovensko_min_cerpanie'!S51</f>
        <v>7967886</v>
      </c>
      <c r="K57" s="59">
        <f>'[1]Program Slovensko_min_cerpanie'!T51</f>
        <v>8127243</v>
      </c>
      <c r="L57" s="59">
        <f>'[1]Program Slovensko_min_cerpanie'!U51</f>
        <v>8127243</v>
      </c>
      <c r="M57" s="56">
        <f t="shared" si="6"/>
        <v>107302863</v>
      </c>
    </row>
    <row r="58" spans="1:13" x14ac:dyDescent="0.35">
      <c r="A58" s="93"/>
      <c r="B58" s="93"/>
      <c r="C58" s="54" t="s">
        <v>10</v>
      </c>
      <c r="D58" s="59">
        <f>'[1]Program Slovensko_min_cerpanie'!M52</f>
        <v>0</v>
      </c>
      <c r="E58" s="59">
        <f>'[1]Program Slovensko_min_cerpanie'!N52</f>
        <v>789662</v>
      </c>
      <c r="F58" s="59">
        <f>'[1]Program Slovensko_min_cerpanie'!O52</f>
        <v>802347</v>
      </c>
      <c r="G58" s="59">
        <f>'[1]Program Slovensko_min_cerpanie'!P52</f>
        <v>815285</v>
      </c>
      <c r="H58" s="59">
        <f>'[1]Program Slovensko_min_cerpanie'!Q52</f>
        <v>828481</v>
      </c>
      <c r="I58" s="59">
        <f>'[1]Program Slovensko_min_cerpanie'!R52</f>
        <v>343249</v>
      </c>
      <c r="J58" s="59">
        <f>'[1]Program Slovensko_min_cerpanie'!S52</f>
        <v>343248</v>
      </c>
      <c r="K58" s="59">
        <f>'[1]Program Slovensko_min_cerpanie'!T52</f>
        <v>350113</v>
      </c>
      <c r="L58" s="59">
        <f>'[1]Program Slovensko_min_cerpanie'!U52</f>
        <v>350113</v>
      </c>
      <c r="M58" s="56">
        <f t="shared" si="6"/>
        <v>4622498</v>
      </c>
    </row>
    <row r="59" spans="1:13" x14ac:dyDescent="0.35">
      <c r="A59" s="93"/>
      <c r="B59" s="93"/>
      <c r="C59" s="54" t="s">
        <v>1</v>
      </c>
      <c r="D59" s="59">
        <f>'[1]Program Slovensko_min_cerpanie'!M53</f>
        <v>0</v>
      </c>
      <c r="E59" s="59">
        <f>'[1]Program Slovensko_min_cerpanie'!N53</f>
        <v>9839567</v>
      </c>
      <c r="F59" s="59">
        <f>'[1]Program Slovensko_min_cerpanie'!O53</f>
        <v>9997620</v>
      </c>
      <c r="G59" s="59">
        <f>'[1]Program Slovensko_min_cerpanie'!P53</f>
        <v>10158834</v>
      </c>
      <c r="H59" s="59">
        <f>'[1]Program Slovensko_min_cerpanie'!Q53</f>
        <v>10323272</v>
      </c>
      <c r="I59" s="59">
        <f>'[1]Program Slovensko_min_cerpanie'!R53</f>
        <v>4277038</v>
      </c>
      <c r="J59" s="59">
        <f>'[1]Program Slovensko_min_cerpanie'!S53</f>
        <v>4277038</v>
      </c>
      <c r="K59" s="59">
        <f>'[1]Program Slovensko_min_cerpanie'!T53</f>
        <v>4362579</v>
      </c>
      <c r="L59" s="59">
        <f>'[1]Program Slovensko_min_cerpanie'!U53</f>
        <v>4362579</v>
      </c>
      <c r="M59" s="56">
        <f t="shared" si="6"/>
        <v>57598527</v>
      </c>
    </row>
    <row r="60" spans="1:13" x14ac:dyDescent="0.35">
      <c r="A60" s="93"/>
      <c r="B60" s="93"/>
      <c r="C60" s="54" t="s">
        <v>7</v>
      </c>
      <c r="D60" s="59">
        <f>'[1]Program Slovensko_min_cerpanie'!M54</f>
        <v>0</v>
      </c>
      <c r="E60" s="59">
        <f>'[1]Program Slovensko_min_cerpanie'!N54</f>
        <v>3166236</v>
      </c>
      <c r="F60" s="59">
        <f>'[1]Program Slovensko_min_cerpanie'!O54</f>
        <v>3217096</v>
      </c>
      <c r="G60" s="59">
        <f>'[1]Program Slovensko_min_cerpanie'!P54</f>
        <v>3268972</v>
      </c>
      <c r="H60" s="59">
        <f>'[1]Program Slovensko_min_cerpanie'!Q54</f>
        <v>3321885</v>
      </c>
      <c r="I60" s="59">
        <f>'[1]Program Slovensko_min_cerpanie'!R54</f>
        <v>1376291</v>
      </c>
      <c r="J60" s="59">
        <f>'[1]Program Slovensko_min_cerpanie'!S54</f>
        <v>1376291</v>
      </c>
      <c r="K60" s="59">
        <f>'[1]Program Slovensko_min_cerpanie'!T54</f>
        <v>1403817</v>
      </c>
      <c r="L60" s="59">
        <f>'[1]Program Slovensko_min_cerpanie'!U54</f>
        <v>1403817</v>
      </c>
      <c r="M60" s="56">
        <f t="shared" si="6"/>
        <v>18534405</v>
      </c>
    </row>
    <row r="61" spans="1:13" x14ac:dyDescent="0.35">
      <c r="A61" s="94"/>
      <c r="B61" s="94"/>
      <c r="C61" s="54" t="s">
        <v>15</v>
      </c>
      <c r="D61" s="59">
        <f>'[1]Program Slovensko_min_cerpanie'!M55</f>
        <v>0</v>
      </c>
      <c r="E61" s="59">
        <f>'[1]Program Slovensko_min_cerpanie'!N55</f>
        <v>2209526</v>
      </c>
      <c r="F61" s="59">
        <f>'[1]Program Slovensko_min_cerpanie'!O55</f>
        <v>2245017</v>
      </c>
      <c r="G61" s="59">
        <f>'[1]Program Slovensko_min_cerpanie'!P55</f>
        <v>2281219</v>
      </c>
      <c r="H61" s="59">
        <f>'[1]Program Slovensko_min_cerpanie'!Q55</f>
        <v>2318144</v>
      </c>
      <c r="I61" s="59">
        <f>'[1]Program Slovensko_min_cerpanie'!R55</f>
        <v>960431</v>
      </c>
      <c r="J61" s="59">
        <f>'[1]Program Slovensko_min_cerpanie'!S55</f>
        <v>960431</v>
      </c>
      <c r="K61" s="59">
        <f>'[1]Program Slovensko_min_cerpanie'!T55</f>
        <v>979640</v>
      </c>
      <c r="L61" s="59">
        <f>'[1]Program Slovensko_min_cerpanie'!U55</f>
        <v>979640</v>
      </c>
      <c r="M61" s="56">
        <f t="shared" si="6"/>
        <v>12934048</v>
      </c>
    </row>
    <row r="62" spans="1:13" x14ac:dyDescent="0.35">
      <c r="A62" s="92" t="s">
        <v>95</v>
      </c>
      <c r="B62" s="92" t="s">
        <v>92</v>
      </c>
      <c r="C62" s="52" t="s">
        <v>47</v>
      </c>
      <c r="D62" s="53">
        <f>SUM(D63:D67)</f>
        <v>0</v>
      </c>
      <c r="E62" s="53">
        <f t="shared" ref="E62:L62" si="13">SUM(E63:E67)</f>
        <v>127985416</v>
      </c>
      <c r="F62" s="53">
        <f t="shared" si="13"/>
        <v>130041244</v>
      </c>
      <c r="G62" s="53">
        <f t="shared" si="13"/>
        <v>0</v>
      </c>
      <c r="H62" s="53">
        <f t="shared" si="13"/>
        <v>0</v>
      </c>
      <c r="I62" s="53">
        <f t="shared" si="13"/>
        <v>0</v>
      </c>
      <c r="J62" s="53">
        <f t="shared" si="13"/>
        <v>0</v>
      </c>
      <c r="K62" s="53">
        <f t="shared" si="13"/>
        <v>0</v>
      </c>
      <c r="L62" s="53">
        <f t="shared" si="13"/>
        <v>0</v>
      </c>
      <c r="M62" s="53">
        <f t="shared" si="6"/>
        <v>258026660</v>
      </c>
    </row>
    <row r="63" spans="1:13" x14ac:dyDescent="0.35">
      <c r="A63" s="93"/>
      <c r="B63" s="93"/>
      <c r="C63" s="54" t="s">
        <v>2</v>
      </c>
      <c r="D63" s="59">
        <f>'[1]Program Slovensko_min_cerpanie'!M57</f>
        <v>0</v>
      </c>
      <c r="E63" s="59">
        <f>'[1]Program Slovensko_min_cerpanie'!N57</f>
        <v>68326990</v>
      </c>
      <c r="F63" s="59">
        <f>'[1]Program Slovensko_min_cerpanie'!O57</f>
        <v>69424524</v>
      </c>
      <c r="G63" s="59">
        <f>'[1]Program Slovensko_min_cerpanie'!P57</f>
        <v>0</v>
      </c>
      <c r="H63" s="59">
        <f>'[1]Program Slovensko_min_cerpanie'!Q57</f>
        <v>0</v>
      </c>
      <c r="I63" s="59">
        <f>'[1]Program Slovensko_min_cerpanie'!R57</f>
        <v>0</v>
      </c>
      <c r="J63" s="59">
        <f>'[1]Program Slovensko_min_cerpanie'!S57</f>
        <v>0</v>
      </c>
      <c r="K63" s="59">
        <f>'[1]Program Slovensko_min_cerpanie'!T57</f>
        <v>0</v>
      </c>
      <c r="L63" s="59">
        <f>'[1]Program Slovensko_min_cerpanie'!U57</f>
        <v>0</v>
      </c>
      <c r="M63" s="56">
        <f t="shared" si="6"/>
        <v>137751514</v>
      </c>
    </row>
    <row r="64" spans="1:13" x14ac:dyDescent="0.35">
      <c r="A64" s="93"/>
      <c r="B64" s="93"/>
      <c r="C64" s="54" t="s">
        <v>10</v>
      </c>
      <c r="D64" s="59">
        <f>'[1]Program Slovensko_min_cerpanie'!M58</f>
        <v>0</v>
      </c>
      <c r="E64" s="59">
        <f>'[1]Program Slovensko_min_cerpanie'!N58</f>
        <v>2943457</v>
      </c>
      <c r="F64" s="59">
        <f>'[1]Program Slovensko_min_cerpanie'!O58</f>
        <v>2990738</v>
      </c>
      <c r="G64" s="59">
        <f>'[1]Program Slovensko_min_cerpanie'!P58</f>
        <v>0</v>
      </c>
      <c r="H64" s="59">
        <f>'[1]Program Slovensko_min_cerpanie'!Q58</f>
        <v>0</v>
      </c>
      <c r="I64" s="59">
        <f>'[1]Program Slovensko_min_cerpanie'!R58</f>
        <v>0</v>
      </c>
      <c r="J64" s="59">
        <f>'[1]Program Slovensko_min_cerpanie'!S58</f>
        <v>0</v>
      </c>
      <c r="K64" s="59">
        <f>'[1]Program Slovensko_min_cerpanie'!T58</f>
        <v>0</v>
      </c>
      <c r="L64" s="59">
        <f>'[1]Program Slovensko_min_cerpanie'!U58</f>
        <v>0</v>
      </c>
      <c r="M64" s="56">
        <f t="shared" si="6"/>
        <v>5934195</v>
      </c>
    </row>
    <row r="65" spans="1:13" x14ac:dyDescent="0.35">
      <c r="A65" s="93"/>
      <c r="B65" s="93"/>
      <c r="C65" s="54" t="s">
        <v>1</v>
      </c>
      <c r="D65" s="59">
        <f>'[1]Program Slovensko_min_cerpanie'!M59</f>
        <v>0</v>
      </c>
      <c r="E65" s="59">
        <f>'[1]Program Slovensko_min_cerpanie'!N59</f>
        <v>36676876</v>
      </c>
      <c r="F65" s="59">
        <f>'[1]Program Slovensko_min_cerpanie'!O59</f>
        <v>37266017</v>
      </c>
      <c r="G65" s="59">
        <f>'[1]Program Slovensko_min_cerpanie'!P59</f>
        <v>0</v>
      </c>
      <c r="H65" s="59">
        <f>'[1]Program Slovensko_min_cerpanie'!Q59</f>
        <v>0</v>
      </c>
      <c r="I65" s="59">
        <f>'[1]Program Slovensko_min_cerpanie'!R59</f>
        <v>0</v>
      </c>
      <c r="J65" s="59">
        <f>'[1]Program Slovensko_min_cerpanie'!S59</f>
        <v>0</v>
      </c>
      <c r="K65" s="59">
        <f>'[1]Program Slovensko_min_cerpanie'!T59</f>
        <v>0</v>
      </c>
      <c r="L65" s="59">
        <f>'[1]Program Slovensko_min_cerpanie'!U59</f>
        <v>0</v>
      </c>
      <c r="M65" s="56">
        <f t="shared" si="6"/>
        <v>73942893</v>
      </c>
    </row>
    <row r="66" spans="1:13" x14ac:dyDescent="0.35">
      <c r="A66" s="93"/>
      <c r="B66" s="93"/>
      <c r="C66" s="54" t="s">
        <v>7</v>
      </c>
      <c r="D66" s="59">
        <f>'[1]Program Slovensko_min_cerpanie'!M60</f>
        <v>0</v>
      </c>
      <c r="E66" s="59">
        <f>'[1]Program Slovensko_min_cerpanie'!N60</f>
        <v>11802109</v>
      </c>
      <c r="F66" s="59">
        <f>'[1]Program Slovensko_min_cerpanie'!O60</f>
        <v>11991687</v>
      </c>
      <c r="G66" s="59">
        <f>'[1]Program Slovensko_min_cerpanie'!P60</f>
        <v>0</v>
      </c>
      <c r="H66" s="59">
        <f>'[1]Program Slovensko_min_cerpanie'!Q60</f>
        <v>0</v>
      </c>
      <c r="I66" s="59">
        <f>'[1]Program Slovensko_min_cerpanie'!R60</f>
        <v>0</v>
      </c>
      <c r="J66" s="59">
        <f>'[1]Program Slovensko_min_cerpanie'!S60</f>
        <v>0</v>
      </c>
      <c r="K66" s="59">
        <f>'[1]Program Slovensko_min_cerpanie'!T60</f>
        <v>0</v>
      </c>
      <c r="L66" s="59">
        <f>'[1]Program Slovensko_min_cerpanie'!U60</f>
        <v>0</v>
      </c>
      <c r="M66" s="56">
        <f t="shared" si="6"/>
        <v>23793796</v>
      </c>
    </row>
    <row r="67" spans="1:13" x14ac:dyDescent="0.35">
      <c r="A67" s="94"/>
      <c r="B67" s="94"/>
      <c r="C67" s="54" t="s">
        <v>15</v>
      </c>
      <c r="D67" s="59">
        <f>'[1]Program Slovensko_min_cerpanie'!M61</f>
        <v>0</v>
      </c>
      <c r="E67" s="59">
        <f>'[1]Program Slovensko_min_cerpanie'!N61</f>
        <v>8235984</v>
      </c>
      <c r="F67" s="59">
        <f>'[1]Program Slovensko_min_cerpanie'!O61</f>
        <v>8368278</v>
      </c>
      <c r="G67" s="59">
        <f>'[1]Program Slovensko_min_cerpanie'!P61</f>
        <v>0</v>
      </c>
      <c r="H67" s="59">
        <f>'[1]Program Slovensko_min_cerpanie'!Q61</f>
        <v>0</v>
      </c>
      <c r="I67" s="59">
        <f>'[1]Program Slovensko_min_cerpanie'!R61</f>
        <v>0</v>
      </c>
      <c r="J67" s="59">
        <f>'[1]Program Slovensko_min_cerpanie'!S61</f>
        <v>0</v>
      </c>
      <c r="K67" s="59">
        <f>'[1]Program Slovensko_min_cerpanie'!T61</f>
        <v>0</v>
      </c>
      <c r="L67" s="59">
        <f>'[1]Program Slovensko_min_cerpanie'!U61</f>
        <v>0</v>
      </c>
      <c r="M67" s="56">
        <f t="shared" si="6"/>
        <v>16604262</v>
      </c>
    </row>
    <row r="68" spans="1:13" x14ac:dyDescent="0.35">
      <c r="A68" s="92" t="s">
        <v>96</v>
      </c>
      <c r="B68" s="92" t="s">
        <v>92</v>
      </c>
      <c r="C68" s="52" t="s">
        <v>47</v>
      </c>
      <c r="D68" s="53">
        <f>D56+D62</f>
        <v>0</v>
      </c>
      <c r="E68" s="53">
        <f t="shared" ref="E68:L69" si="14">E56+E62</f>
        <v>162320975</v>
      </c>
      <c r="F68" s="53">
        <f t="shared" si="14"/>
        <v>164928334</v>
      </c>
      <c r="G68" s="53">
        <f t="shared" si="14"/>
        <v>35449653</v>
      </c>
      <c r="H68" s="53">
        <f t="shared" si="14"/>
        <v>36023467</v>
      </c>
      <c r="I68" s="53">
        <f t="shared" si="14"/>
        <v>14924894</v>
      </c>
      <c r="J68" s="53">
        <f t="shared" si="14"/>
        <v>14924894</v>
      </c>
      <c r="K68" s="53">
        <f t="shared" si="14"/>
        <v>15223392</v>
      </c>
      <c r="L68" s="53">
        <f t="shared" si="14"/>
        <v>15223392</v>
      </c>
      <c r="M68" s="53">
        <f t="shared" si="6"/>
        <v>459019001</v>
      </c>
    </row>
    <row r="69" spans="1:13" x14ac:dyDescent="0.35">
      <c r="A69" s="93"/>
      <c r="B69" s="93"/>
      <c r="C69" s="54" t="s">
        <v>2</v>
      </c>
      <c r="D69" s="59">
        <f>D57+D63</f>
        <v>0</v>
      </c>
      <c r="E69" s="59">
        <f t="shared" si="14"/>
        <v>86657558</v>
      </c>
      <c r="F69" s="59">
        <f t="shared" si="14"/>
        <v>88049534</v>
      </c>
      <c r="G69" s="59">
        <f t="shared" si="14"/>
        <v>18925343</v>
      </c>
      <c r="H69" s="59">
        <f t="shared" si="14"/>
        <v>19231685</v>
      </c>
      <c r="I69" s="59">
        <f t="shared" si="14"/>
        <v>7967885</v>
      </c>
      <c r="J69" s="59">
        <f t="shared" si="14"/>
        <v>7967886</v>
      </c>
      <c r="K69" s="59">
        <f t="shared" si="14"/>
        <v>8127243</v>
      </c>
      <c r="L69" s="59">
        <f t="shared" si="14"/>
        <v>8127243</v>
      </c>
      <c r="M69" s="56">
        <f t="shared" si="6"/>
        <v>245054377</v>
      </c>
    </row>
    <row r="70" spans="1:13" x14ac:dyDescent="0.35">
      <c r="A70" s="93"/>
      <c r="B70" s="93"/>
      <c r="C70" s="54" t="s">
        <v>10</v>
      </c>
      <c r="D70" s="59">
        <f t="shared" ref="D70:L73" si="15">D58+D64</f>
        <v>0</v>
      </c>
      <c r="E70" s="59">
        <f t="shared" si="15"/>
        <v>3733119</v>
      </c>
      <c r="F70" s="59">
        <f t="shared" si="15"/>
        <v>3793085</v>
      </c>
      <c r="G70" s="59">
        <f t="shared" si="15"/>
        <v>815285</v>
      </c>
      <c r="H70" s="59">
        <f t="shared" si="15"/>
        <v>828481</v>
      </c>
      <c r="I70" s="59">
        <f t="shared" si="15"/>
        <v>343249</v>
      </c>
      <c r="J70" s="59">
        <f t="shared" si="15"/>
        <v>343248</v>
      </c>
      <c r="K70" s="59">
        <f t="shared" si="15"/>
        <v>350113</v>
      </c>
      <c r="L70" s="59">
        <f t="shared" si="15"/>
        <v>350113</v>
      </c>
      <c r="M70" s="56">
        <f t="shared" si="6"/>
        <v>10556693</v>
      </c>
    </row>
    <row r="71" spans="1:13" x14ac:dyDescent="0.35">
      <c r="A71" s="93"/>
      <c r="B71" s="93"/>
      <c r="C71" s="54" t="s">
        <v>1</v>
      </c>
      <c r="D71" s="59">
        <f t="shared" si="15"/>
        <v>0</v>
      </c>
      <c r="E71" s="59">
        <f t="shared" si="15"/>
        <v>46516443</v>
      </c>
      <c r="F71" s="59">
        <f t="shared" si="15"/>
        <v>47263637</v>
      </c>
      <c r="G71" s="59">
        <f t="shared" si="15"/>
        <v>10158834</v>
      </c>
      <c r="H71" s="59">
        <f t="shared" si="15"/>
        <v>10323272</v>
      </c>
      <c r="I71" s="59">
        <f t="shared" si="15"/>
        <v>4277038</v>
      </c>
      <c r="J71" s="59">
        <f t="shared" si="15"/>
        <v>4277038</v>
      </c>
      <c r="K71" s="59">
        <f t="shared" si="15"/>
        <v>4362579</v>
      </c>
      <c r="L71" s="59">
        <f t="shared" si="15"/>
        <v>4362579</v>
      </c>
      <c r="M71" s="56">
        <f t="shared" si="6"/>
        <v>131541420</v>
      </c>
    </row>
    <row r="72" spans="1:13" x14ac:dyDescent="0.35">
      <c r="A72" s="93"/>
      <c r="B72" s="93"/>
      <c r="C72" s="54" t="s">
        <v>7</v>
      </c>
      <c r="D72" s="59">
        <f t="shared" si="15"/>
        <v>0</v>
      </c>
      <c r="E72" s="59">
        <f t="shared" si="15"/>
        <v>14968345</v>
      </c>
      <c r="F72" s="59">
        <f t="shared" si="15"/>
        <v>15208783</v>
      </c>
      <c r="G72" s="59">
        <f t="shared" si="15"/>
        <v>3268972</v>
      </c>
      <c r="H72" s="59">
        <f t="shared" si="15"/>
        <v>3321885</v>
      </c>
      <c r="I72" s="59">
        <f t="shared" si="15"/>
        <v>1376291</v>
      </c>
      <c r="J72" s="59">
        <f t="shared" si="15"/>
        <v>1376291</v>
      </c>
      <c r="K72" s="59">
        <f t="shared" si="15"/>
        <v>1403817</v>
      </c>
      <c r="L72" s="59">
        <f t="shared" si="15"/>
        <v>1403817</v>
      </c>
      <c r="M72" s="56">
        <f t="shared" si="6"/>
        <v>42328201</v>
      </c>
    </row>
    <row r="73" spans="1:13" x14ac:dyDescent="0.35">
      <c r="A73" s="94"/>
      <c r="B73" s="94"/>
      <c r="C73" s="54" t="s">
        <v>15</v>
      </c>
      <c r="D73" s="59">
        <f t="shared" si="15"/>
        <v>0</v>
      </c>
      <c r="E73" s="59">
        <f t="shared" si="15"/>
        <v>10445510</v>
      </c>
      <c r="F73" s="59">
        <f t="shared" si="15"/>
        <v>10613295</v>
      </c>
      <c r="G73" s="59">
        <f t="shared" si="15"/>
        <v>2281219</v>
      </c>
      <c r="H73" s="59">
        <f t="shared" si="15"/>
        <v>2318144</v>
      </c>
      <c r="I73" s="59">
        <f t="shared" si="15"/>
        <v>960431</v>
      </c>
      <c r="J73" s="59">
        <f t="shared" si="15"/>
        <v>960431</v>
      </c>
      <c r="K73" s="59">
        <f t="shared" si="15"/>
        <v>979640</v>
      </c>
      <c r="L73" s="59">
        <f t="shared" si="15"/>
        <v>979640</v>
      </c>
      <c r="M73" s="56">
        <f t="shared" si="6"/>
        <v>29538310</v>
      </c>
    </row>
    <row r="74" spans="1:13" x14ac:dyDescent="0.35">
      <c r="A74" s="60" t="s">
        <v>96</v>
      </c>
      <c r="B74" s="61"/>
      <c r="C74" s="57"/>
      <c r="D74" s="58">
        <f>D68</f>
        <v>0</v>
      </c>
      <c r="E74" s="58">
        <f t="shared" ref="E74:L74" si="16">E68</f>
        <v>162320975</v>
      </c>
      <c r="F74" s="58">
        <f t="shared" si="16"/>
        <v>164928334</v>
      </c>
      <c r="G74" s="58">
        <f t="shared" si="16"/>
        <v>35449653</v>
      </c>
      <c r="H74" s="58">
        <f t="shared" si="16"/>
        <v>36023467</v>
      </c>
      <c r="I74" s="58">
        <f t="shared" si="16"/>
        <v>14924894</v>
      </c>
      <c r="J74" s="58">
        <f t="shared" si="16"/>
        <v>14924894</v>
      </c>
      <c r="K74" s="58">
        <f t="shared" si="16"/>
        <v>15223392</v>
      </c>
      <c r="L74" s="58">
        <f t="shared" si="16"/>
        <v>15223392</v>
      </c>
      <c r="M74" s="58">
        <f t="shared" si="6"/>
        <v>459019001</v>
      </c>
    </row>
    <row r="75" spans="1:13" x14ac:dyDescent="0.35">
      <c r="A75" s="92" t="s">
        <v>97</v>
      </c>
      <c r="B75" s="92" t="s">
        <v>101</v>
      </c>
      <c r="C75" s="52" t="s">
        <v>47</v>
      </c>
      <c r="D75" s="53">
        <f>SUM(D76:D78)</f>
        <v>0</v>
      </c>
      <c r="E75" s="53">
        <f t="shared" ref="E75:L75" si="17">SUM(E76:E78)</f>
        <v>397043176</v>
      </c>
      <c r="F75" s="53">
        <f t="shared" si="17"/>
        <v>410410120</v>
      </c>
      <c r="G75" s="53">
        <f t="shared" si="17"/>
        <v>427157171</v>
      </c>
      <c r="H75" s="53">
        <f t="shared" si="17"/>
        <v>444888995</v>
      </c>
      <c r="I75" s="53">
        <f t="shared" si="17"/>
        <v>193376293</v>
      </c>
      <c r="J75" s="53">
        <f t="shared" si="17"/>
        <v>193376292</v>
      </c>
      <c r="K75" s="53">
        <f t="shared" si="17"/>
        <v>203278268</v>
      </c>
      <c r="L75" s="53">
        <f t="shared" si="17"/>
        <v>203278269</v>
      </c>
      <c r="M75" s="53">
        <f t="shared" si="6"/>
        <v>2472808584</v>
      </c>
    </row>
    <row r="76" spans="1:13" x14ac:dyDescent="0.35">
      <c r="A76" s="93"/>
      <c r="B76" s="93"/>
      <c r="C76" s="54" t="s">
        <v>2</v>
      </c>
      <c r="D76" s="59">
        <f>'[1]Program Slovensko_min_cerpanie'!M30</f>
        <v>0</v>
      </c>
      <c r="E76" s="59">
        <f>'[1]Program Slovensko_min_cerpanie'!N30</f>
        <v>8290262</v>
      </c>
      <c r="F76" s="59">
        <f>'[1]Program Slovensko_min_cerpanie'!O30</f>
        <v>8569363</v>
      </c>
      <c r="G76" s="59">
        <f>'[1]Program Slovensko_min_cerpanie'!P30</f>
        <v>8919042</v>
      </c>
      <c r="H76" s="59">
        <f>'[1]Program Slovensko_min_cerpanie'!Q30</f>
        <v>9289282</v>
      </c>
      <c r="I76" s="59">
        <f>'[1]Program Slovensko_min_cerpanie'!R30</f>
        <v>4037697</v>
      </c>
      <c r="J76" s="59">
        <f>'[1]Program Slovensko_min_cerpanie'!S30</f>
        <v>4037698</v>
      </c>
      <c r="K76" s="59">
        <f>'[1]Program Slovensko_min_cerpanie'!T30</f>
        <v>4244450</v>
      </c>
      <c r="L76" s="59">
        <f>'[1]Program Slovensko_min_cerpanie'!U30</f>
        <v>4244450</v>
      </c>
      <c r="M76" s="56">
        <f t="shared" si="6"/>
        <v>51632244</v>
      </c>
    </row>
    <row r="77" spans="1:13" x14ac:dyDescent="0.35">
      <c r="A77" s="93"/>
      <c r="B77" s="93"/>
      <c r="C77" s="54" t="s">
        <v>166</v>
      </c>
      <c r="D77" s="59">
        <f>'[1]Program Slovensko_min_cerpanie'!M31</f>
        <v>0</v>
      </c>
      <c r="E77" s="59">
        <f>'[1]Program Slovensko_min_cerpanie'!N31</f>
        <v>261747238.99999997</v>
      </c>
      <c r="F77" s="59">
        <f>'[1]Program Slovensko_min_cerpanie'!O31</f>
        <v>270559280</v>
      </c>
      <c r="G77" s="59">
        <f>'[1]Program Slovensko_min_cerpanie'!P31</f>
        <v>281599627</v>
      </c>
      <c r="H77" s="59">
        <f>'[1]Program Slovensko_min_cerpanie'!Q31</f>
        <v>293289178</v>
      </c>
      <c r="I77" s="59">
        <f>'[1]Program Slovensko_min_cerpanie'!R31</f>
        <v>127481629.00000001</v>
      </c>
      <c r="J77" s="59">
        <f>'[1]Program Slovensko_min_cerpanie'!S31</f>
        <v>127481628</v>
      </c>
      <c r="K77" s="59">
        <f>'[1]Program Slovensko_min_cerpanie'!T31</f>
        <v>134009419</v>
      </c>
      <c r="L77" s="59">
        <f>'[1]Program Slovensko_min_cerpanie'!U31</f>
        <v>134009420</v>
      </c>
      <c r="M77" s="56">
        <f t="shared" si="6"/>
        <v>1630177420</v>
      </c>
    </row>
    <row r="78" spans="1:13" x14ac:dyDescent="0.35">
      <c r="A78" s="94"/>
      <c r="B78" s="94"/>
      <c r="C78" s="54" t="s">
        <v>10</v>
      </c>
      <c r="D78" s="59">
        <f>'[1]Program Slovensko_min_cerpanie'!M32</f>
        <v>0</v>
      </c>
      <c r="E78" s="59">
        <f>'[1]Program Slovensko_min_cerpanie'!N32</f>
        <v>127005675</v>
      </c>
      <c r="F78" s="59">
        <f>'[1]Program Slovensko_min_cerpanie'!O32</f>
        <v>131281477</v>
      </c>
      <c r="G78" s="59">
        <f>'[1]Program Slovensko_min_cerpanie'!P32</f>
        <v>136638502</v>
      </c>
      <c r="H78" s="59">
        <f>'[1]Program Slovensko_min_cerpanie'!Q32</f>
        <v>142310535</v>
      </c>
      <c r="I78" s="59">
        <f>'[1]Program Slovensko_min_cerpanie'!R32</f>
        <v>61856967</v>
      </c>
      <c r="J78" s="59">
        <f>'[1]Program Slovensko_min_cerpanie'!S32</f>
        <v>61856966</v>
      </c>
      <c r="K78" s="59">
        <f>'[1]Program Slovensko_min_cerpanie'!T32</f>
        <v>65024399</v>
      </c>
      <c r="L78" s="59">
        <f>'[1]Program Slovensko_min_cerpanie'!U32</f>
        <v>65024399</v>
      </c>
      <c r="M78" s="56">
        <f t="shared" si="6"/>
        <v>790998920</v>
      </c>
    </row>
    <row r="79" spans="1:13" x14ac:dyDescent="0.35">
      <c r="A79" s="46" t="s">
        <v>102</v>
      </c>
      <c r="B79" s="48"/>
      <c r="C79" s="57"/>
      <c r="D79" s="58">
        <f>D75</f>
        <v>0</v>
      </c>
      <c r="E79" s="58">
        <f t="shared" ref="E79:L79" si="18">E75</f>
        <v>397043176</v>
      </c>
      <c r="F79" s="58">
        <f t="shared" si="18"/>
        <v>410410120</v>
      </c>
      <c r="G79" s="58">
        <f t="shared" si="18"/>
        <v>427157171</v>
      </c>
      <c r="H79" s="58">
        <f t="shared" si="18"/>
        <v>444888995</v>
      </c>
      <c r="I79" s="58">
        <f t="shared" si="18"/>
        <v>193376293</v>
      </c>
      <c r="J79" s="58">
        <f t="shared" si="18"/>
        <v>193376292</v>
      </c>
      <c r="K79" s="58">
        <f t="shared" si="18"/>
        <v>203278268</v>
      </c>
      <c r="L79" s="58">
        <f t="shared" si="18"/>
        <v>203278269</v>
      </c>
      <c r="M79" s="58">
        <f t="shared" si="6"/>
        <v>2472808584</v>
      </c>
    </row>
    <row r="80" spans="1:13" x14ac:dyDescent="0.35">
      <c r="A80" s="62" t="s">
        <v>47</v>
      </c>
      <c r="B80" s="63"/>
      <c r="C80" s="63"/>
      <c r="D80" s="51"/>
      <c r="E80" s="51">
        <f>E43+E55+E74+E79</f>
        <v>2110774072</v>
      </c>
      <c r="F80" s="51">
        <f t="shared" ref="F80:L80" si="19">F43+F55+F74+F79</f>
        <v>2178968549</v>
      </c>
      <c r="G80" s="51">
        <f t="shared" si="19"/>
        <v>2131671778</v>
      </c>
      <c r="H80" s="51">
        <f t="shared" si="19"/>
        <v>2219229076</v>
      </c>
      <c r="I80" s="51">
        <f t="shared" si="19"/>
        <v>963853543</v>
      </c>
      <c r="J80" s="51">
        <f t="shared" si="19"/>
        <v>963853542</v>
      </c>
      <c r="K80" s="51">
        <f t="shared" si="19"/>
        <v>1012692186</v>
      </c>
      <c r="L80" s="51">
        <f t="shared" si="19"/>
        <v>1012692187</v>
      </c>
      <c r="M80" s="51">
        <f t="shared" si="6"/>
        <v>12593734933</v>
      </c>
    </row>
    <row r="81" spans="1:17" x14ac:dyDescent="0.35">
      <c r="B81" s="18"/>
      <c r="E81" s="64"/>
      <c r="F81" s="64"/>
      <c r="G81" s="64"/>
      <c r="H81" s="64"/>
      <c r="I81" s="64"/>
      <c r="J81" s="64"/>
      <c r="K81" s="64"/>
      <c r="L81" s="64"/>
    </row>
    <row r="82" spans="1:17" x14ac:dyDescent="0.35">
      <c r="A82" s="77" t="s">
        <v>188</v>
      </c>
      <c r="B82" s="18"/>
      <c r="D82" s="18"/>
      <c r="E82" s="18"/>
      <c r="Q82" s="14" t="s">
        <v>71</v>
      </c>
    </row>
    <row r="83" spans="1:17" x14ac:dyDescent="0.35">
      <c r="A83" s="84" t="s">
        <v>103</v>
      </c>
      <c r="B83" s="95" t="s">
        <v>104</v>
      </c>
      <c r="C83" s="95"/>
      <c r="D83" s="95" t="s">
        <v>87</v>
      </c>
      <c r="E83" s="84" t="s">
        <v>189</v>
      </c>
      <c r="F83" s="84">
        <v>2021</v>
      </c>
      <c r="G83" s="84">
        <v>2022</v>
      </c>
      <c r="H83" s="84">
        <v>2023</v>
      </c>
      <c r="I83" s="84">
        <v>2024</v>
      </c>
      <c r="J83" s="84">
        <v>2025</v>
      </c>
      <c r="K83" s="84">
        <v>2026</v>
      </c>
      <c r="L83" s="84"/>
      <c r="M83" s="84">
        <v>2027</v>
      </c>
      <c r="N83" s="84"/>
      <c r="O83" s="84" t="s">
        <v>47</v>
      </c>
      <c r="P83" s="84" t="s">
        <v>105</v>
      </c>
      <c r="Q83" s="84" t="s">
        <v>106</v>
      </c>
    </row>
    <row r="84" spans="1:17" ht="26" x14ac:dyDescent="0.35">
      <c r="A84" s="84"/>
      <c r="B84" s="41" t="s">
        <v>107</v>
      </c>
      <c r="C84" s="65" t="s">
        <v>108</v>
      </c>
      <c r="D84" s="95"/>
      <c r="E84" s="84"/>
      <c r="F84" s="84"/>
      <c r="G84" s="84"/>
      <c r="H84" s="84"/>
      <c r="I84" s="84"/>
      <c r="J84" s="84"/>
      <c r="K84" s="41" t="s">
        <v>99</v>
      </c>
      <c r="L84" s="41" t="s">
        <v>100</v>
      </c>
      <c r="M84" s="41" t="s">
        <v>99</v>
      </c>
      <c r="N84" s="41" t="s">
        <v>100</v>
      </c>
      <c r="O84" s="84"/>
      <c r="P84" s="84"/>
      <c r="Q84" s="84"/>
    </row>
    <row r="85" spans="1:17" x14ac:dyDescent="0.35">
      <c r="A85" s="96" t="s">
        <v>109</v>
      </c>
      <c r="B85" s="70" t="s">
        <v>110</v>
      </c>
      <c r="C85" s="97" t="s">
        <v>111</v>
      </c>
      <c r="D85" s="72" t="s">
        <v>89</v>
      </c>
      <c r="E85" s="70" t="s">
        <v>48</v>
      </c>
      <c r="F85" s="43">
        <f>'[2]4_Verzia_7_0_OP_tabulky'!F139</f>
        <v>0</v>
      </c>
      <c r="G85" s="43">
        <f>'[2]4_Verzia_7_0_OP_tabulky'!G139</f>
        <v>27475336</v>
      </c>
      <c r="H85" s="43">
        <f>'[2]4_Verzia_7_0_OP_tabulky'!H139</f>
        <v>28383855</v>
      </c>
      <c r="I85" s="43">
        <f>'[2]4_Verzia_7_0_OP_tabulky'!I139</f>
        <v>29518874</v>
      </c>
      <c r="J85" s="43">
        <f>'[2]4_Verzia_7_0_OP_tabulky'!J139</f>
        <v>30719402</v>
      </c>
      <c r="K85" s="43">
        <f>'[2]4_Verzia_7_0_OP_tabulky'!K139</f>
        <v>13332260</v>
      </c>
      <c r="L85" s="43">
        <f>'[2]4_Verzia_7_0_OP_tabulky'!L139</f>
        <v>13332259</v>
      </c>
      <c r="M85" s="43">
        <f>'[2]4_Verzia_7_0_OP_tabulky'!M139</f>
        <v>14001369</v>
      </c>
      <c r="N85" s="43">
        <f>'[2]4_Verzia_7_0_OP_tabulky'!N139</f>
        <v>14001369</v>
      </c>
      <c r="O85" s="44">
        <f>SUM(F85:N85)</f>
        <v>170764724</v>
      </c>
      <c r="P85" s="44">
        <f>F85+G85+H85+I85+J85+K85+M85</f>
        <v>143431096</v>
      </c>
      <c r="Q85" s="44">
        <f t="shared" ref="Q85" si="20">L85+N85</f>
        <v>27333628</v>
      </c>
    </row>
    <row r="86" spans="1:17" x14ac:dyDescent="0.35">
      <c r="A86" s="96"/>
      <c r="B86" s="70" t="s">
        <v>110</v>
      </c>
      <c r="C86" s="97"/>
      <c r="D86" s="72" t="s">
        <v>89</v>
      </c>
      <c r="E86" s="70" t="s">
        <v>92</v>
      </c>
      <c r="F86" s="43">
        <f>'[2]4_Verzia_7_0_OP_tabulky'!F140</f>
        <v>0</v>
      </c>
      <c r="G86" s="43">
        <f>'[2]4_Verzia_7_0_OP_tabulky'!G140</f>
        <v>258045591</v>
      </c>
      <c r="H86" s="43">
        <f>'[2]4_Verzia_7_0_OP_tabulky'!H140</f>
        <v>266742255</v>
      </c>
      <c r="I86" s="43">
        <f>'[2]4_Verzia_7_0_OP_tabulky'!I140</f>
        <v>277643768</v>
      </c>
      <c r="J86" s="43">
        <f>'[2]4_Verzia_7_0_OP_tabulky'!J140</f>
        <v>289178548</v>
      </c>
      <c r="K86" s="43">
        <f>'[2]4_Verzia_7_0_OP_tabulky'!K140</f>
        <v>125702403</v>
      </c>
      <c r="L86" s="43">
        <f>'[2]4_Verzia_7_0_OP_tabulky'!L140</f>
        <v>125702403</v>
      </c>
      <c r="M86" s="43">
        <f>'[2]4_Verzia_7_0_OP_tabulky'!M140</f>
        <v>132135154</v>
      </c>
      <c r="N86" s="43">
        <f>'[2]4_Verzia_7_0_OP_tabulky'!N140</f>
        <v>132135154</v>
      </c>
      <c r="O86" s="44">
        <f t="shared" ref="O86:O132" si="21">SUM(F86:N86)</f>
        <v>1607285276</v>
      </c>
      <c r="P86" s="44">
        <f t="shared" ref="P86:P132" si="22">F86+G86+H86+I86+J86+K86+M86</f>
        <v>1349447719</v>
      </c>
      <c r="Q86" s="44">
        <f t="shared" ref="Q86:Q132" si="23">L86+N86</f>
        <v>257837557</v>
      </c>
    </row>
    <row r="87" spans="1:17" x14ac:dyDescent="0.35">
      <c r="A87" s="96" t="s">
        <v>109</v>
      </c>
      <c r="B87" s="70" t="s">
        <v>112</v>
      </c>
      <c r="C87" s="97" t="s">
        <v>113</v>
      </c>
      <c r="D87" s="72" t="s">
        <v>89</v>
      </c>
      <c r="E87" s="70" t="s">
        <v>48</v>
      </c>
      <c r="F87" s="43">
        <f>'[2]4_Verzia_7_0_OP_tabulky'!F141</f>
        <v>0</v>
      </c>
      <c r="G87" s="43">
        <f>'[2]4_Verzia_7_0_OP_tabulky'!G141</f>
        <v>804479</v>
      </c>
      <c r="H87" s="43">
        <f>'[2]4_Verzia_7_0_OP_tabulky'!H141</f>
        <v>831081</v>
      </c>
      <c r="I87" s="43">
        <f>'[2]4_Verzia_7_0_OP_tabulky'!I141</f>
        <v>864314</v>
      </c>
      <c r="J87" s="43">
        <f>'[2]4_Verzia_7_0_OP_tabulky'!J141</f>
        <v>899466</v>
      </c>
      <c r="K87" s="43">
        <f>'[2]4_Verzia_7_0_OP_tabulky'!K141</f>
        <v>390369</v>
      </c>
      <c r="L87" s="43">
        <f>'[2]4_Verzia_7_0_OP_tabulky'!L141</f>
        <v>390369</v>
      </c>
      <c r="M87" s="43">
        <f>'[2]4_Verzia_7_0_OP_tabulky'!M141</f>
        <v>409961</v>
      </c>
      <c r="N87" s="43">
        <f>'[2]4_Verzia_7_0_OP_tabulky'!N141</f>
        <v>409961</v>
      </c>
      <c r="O87" s="44">
        <f t="shared" si="21"/>
        <v>5000000</v>
      </c>
      <c r="P87" s="44">
        <f t="shared" si="22"/>
        <v>4199670</v>
      </c>
      <c r="Q87" s="44">
        <f t="shared" si="23"/>
        <v>800330</v>
      </c>
    </row>
    <row r="88" spans="1:17" x14ac:dyDescent="0.35">
      <c r="A88" s="96"/>
      <c r="B88" s="70" t="s">
        <v>112</v>
      </c>
      <c r="C88" s="97"/>
      <c r="D88" s="72" t="s">
        <v>89</v>
      </c>
      <c r="E88" s="70" t="s">
        <v>92</v>
      </c>
      <c r="F88" s="43">
        <f>'[2]4_Verzia_7_0_OP_tabulky'!F142</f>
        <v>0</v>
      </c>
      <c r="G88" s="43">
        <f>'[2]4_Verzia_7_0_OP_tabulky'!G142</f>
        <v>17194634</v>
      </c>
      <c r="H88" s="43">
        <f>'[2]4_Verzia_7_0_OP_tabulky'!H142</f>
        <v>17774129</v>
      </c>
      <c r="I88" s="43">
        <f>'[2]4_Verzia_7_0_OP_tabulky'!I142</f>
        <v>18500541</v>
      </c>
      <c r="J88" s="43">
        <f>'[2]4_Verzia_7_0_OP_tabulky'!J142</f>
        <v>19269151</v>
      </c>
      <c r="K88" s="43">
        <f>'[2]4_Verzia_7_0_OP_tabulky'!K142</f>
        <v>8376066</v>
      </c>
      <c r="L88" s="43">
        <f>'[2]4_Verzia_7_0_OP_tabulky'!L142</f>
        <v>8376067</v>
      </c>
      <c r="M88" s="43">
        <f>'[2]4_Verzia_7_0_OP_tabulky'!M142</f>
        <v>8804706</v>
      </c>
      <c r="N88" s="43">
        <f>'[2]4_Verzia_7_0_OP_tabulky'!N142</f>
        <v>8804706</v>
      </c>
      <c r="O88" s="44">
        <f t="shared" si="21"/>
        <v>107100000</v>
      </c>
      <c r="P88" s="44">
        <f t="shared" si="22"/>
        <v>89919227</v>
      </c>
      <c r="Q88" s="44">
        <f t="shared" si="23"/>
        <v>17180773</v>
      </c>
    </row>
    <row r="89" spans="1:17" x14ac:dyDescent="0.35">
      <c r="A89" s="96" t="s">
        <v>114</v>
      </c>
      <c r="B89" s="70" t="s">
        <v>115</v>
      </c>
      <c r="C89" s="97" t="s">
        <v>116</v>
      </c>
      <c r="D89" s="72" t="s">
        <v>89</v>
      </c>
      <c r="E89" s="70" t="s">
        <v>48</v>
      </c>
      <c r="F89" s="43">
        <f>'[2]4_Verzia_7_0_OP_tabulky'!F143</f>
        <v>0</v>
      </c>
      <c r="G89" s="43">
        <f>'[2]4_Verzia_7_0_OP_tabulky'!G143</f>
        <v>29298303</v>
      </c>
      <c r="H89" s="43">
        <f>'[2]4_Verzia_7_0_OP_tabulky'!H143</f>
        <v>30267101</v>
      </c>
      <c r="I89" s="43">
        <f>'[2]4_Verzia_7_0_OP_tabulky'!I143</f>
        <v>31477428</v>
      </c>
      <c r="J89" s="43">
        <f>'[2]4_Verzia_7_0_OP_tabulky'!J143</f>
        <v>32757609</v>
      </c>
      <c r="K89" s="43">
        <f>'[2]4_Verzia_7_0_OP_tabulky'!K143</f>
        <v>14216844</v>
      </c>
      <c r="L89" s="43">
        <f>'[2]4_Verzia_7_0_OP_tabulky'!L143</f>
        <v>14216844</v>
      </c>
      <c r="M89" s="43">
        <f>'[2]4_Verzia_7_0_OP_tabulky'!M143</f>
        <v>14930348</v>
      </c>
      <c r="N89" s="43">
        <f>'[2]4_Verzia_7_0_OP_tabulky'!N143</f>
        <v>14930348</v>
      </c>
      <c r="O89" s="44">
        <f t="shared" si="21"/>
        <v>182094825</v>
      </c>
      <c r="P89" s="44">
        <f t="shared" si="22"/>
        <v>152947633</v>
      </c>
      <c r="Q89" s="44">
        <f t="shared" si="23"/>
        <v>29147192</v>
      </c>
    </row>
    <row r="90" spans="1:17" x14ac:dyDescent="0.35">
      <c r="A90" s="96"/>
      <c r="B90" s="70" t="s">
        <v>115</v>
      </c>
      <c r="C90" s="97"/>
      <c r="D90" s="72" t="s">
        <v>89</v>
      </c>
      <c r="E90" s="70" t="s">
        <v>92</v>
      </c>
      <c r="F90" s="43">
        <f>'[2]4_Verzia_7_0_OP_tabulky'!F144</f>
        <v>0</v>
      </c>
      <c r="G90" s="43">
        <f>'[2]4_Verzia_7_0_OP_tabulky'!G144</f>
        <v>159161438</v>
      </c>
      <c r="H90" s="43">
        <f>'[2]4_Verzia_7_0_OP_tabulky'!H144</f>
        <v>164525503</v>
      </c>
      <c r="I90" s="43">
        <f>'[2]4_Verzia_7_0_OP_tabulky'!I144</f>
        <v>171249511</v>
      </c>
      <c r="J90" s="43">
        <f>'[2]4_Verzia_7_0_OP_tabulky'!J144</f>
        <v>178364115</v>
      </c>
      <c r="K90" s="43">
        <f>'[2]4_Verzia_7_0_OP_tabulky'!K144</f>
        <v>77532715</v>
      </c>
      <c r="L90" s="43">
        <f>'[2]4_Verzia_7_0_OP_tabulky'!L144</f>
        <v>77532715</v>
      </c>
      <c r="M90" s="43">
        <f>'[2]4_Verzia_7_0_OP_tabulky'!M144</f>
        <v>81500409</v>
      </c>
      <c r="N90" s="43">
        <f>'[2]4_Verzia_7_0_OP_tabulky'!N144</f>
        <v>81500409</v>
      </c>
      <c r="O90" s="44">
        <f t="shared" si="21"/>
        <v>991366815</v>
      </c>
      <c r="P90" s="44">
        <f t="shared" si="22"/>
        <v>832333691</v>
      </c>
      <c r="Q90" s="44">
        <f t="shared" si="23"/>
        <v>159033124</v>
      </c>
    </row>
    <row r="91" spans="1:17" x14ac:dyDescent="0.35">
      <c r="A91" s="96" t="s">
        <v>114</v>
      </c>
      <c r="B91" s="70" t="s">
        <v>117</v>
      </c>
      <c r="C91" s="97" t="s">
        <v>118</v>
      </c>
      <c r="D91" s="72" t="s">
        <v>89</v>
      </c>
      <c r="E91" s="70" t="s">
        <v>48</v>
      </c>
      <c r="F91" s="43">
        <f>'[2]4_Verzia_7_0_OP_tabulky'!F145</f>
        <v>0</v>
      </c>
      <c r="G91" s="43">
        <f>'[2]4_Verzia_7_0_OP_tabulky'!G145</f>
        <v>10136059</v>
      </c>
      <c r="H91" s="43">
        <f>'[2]4_Verzia_7_0_OP_tabulky'!H145</f>
        <v>10471225</v>
      </c>
      <c r="I91" s="43">
        <f>'[2]4_Verzia_7_0_OP_tabulky'!I145</f>
        <v>10889951</v>
      </c>
      <c r="J91" s="43">
        <f>'[2]4_Verzia_7_0_OP_tabulky'!J145</f>
        <v>11332843</v>
      </c>
      <c r="K91" s="43">
        <f>'[2]4_Verzia_7_0_OP_tabulky'!K145</f>
        <v>4918468</v>
      </c>
      <c r="L91" s="43">
        <f>'[2]4_Verzia_7_0_OP_tabulky'!L145</f>
        <v>4918468</v>
      </c>
      <c r="M91" s="43">
        <f>'[2]4_Verzia_7_0_OP_tabulky'!M145</f>
        <v>5165312</v>
      </c>
      <c r="N91" s="43">
        <f>'[2]4_Verzia_7_0_OP_tabulky'!N145</f>
        <v>5165312</v>
      </c>
      <c r="O91" s="44">
        <f t="shared" si="21"/>
        <v>62997638</v>
      </c>
      <c r="P91" s="44">
        <f t="shared" si="22"/>
        <v>52913858</v>
      </c>
      <c r="Q91" s="44">
        <f t="shared" si="23"/>
        <v>10083780</v>
      </c>
    </row>
    <row r="92" spans="1:17" x14ac:dyDescent="0.35">
      <c r="A92" s="96"/>
      <c r="B92" s="70" t="s">
        <v>117</v>
      </c>
      <c r="C92" s="97"/>
      <c r="D92" s="72" t="s">
        <v>89</v>
      </c>
      <c r="E92" s="70" t="s">
        <v>92</v>
      </c>
      <c r="F92" s="43">
        <f>'[2]4_Verzia_7_0_OP_tabulky'!F146</f>
        <v>0</v>
      </c>
      <c r="G92" s="43">
        <f>'[2]4_Verzia_7_0_OP_tabulky'!G146</f>
        <v>186235186</v>
      </c>
      <c r="H92" s="43">
        <f>'[2]4_Verzia_7_0_OP_tabulky'!H146</f>
        <v>192511692</v>
      </c>
      <c r="I92" s="43">
        <f>'[2]4_Verzia_7_0_OP_tabulky'!I146</f>
        <v>200379469</v>
      </c>
      <c r="J92" s="43">
        <f>'[2]4_Verzia_7_0_OP_tabulky'!J146</f>
        <v>208704285</v>
      </c>
      <c r="K92" s="43">
        <f>'[2]4_Verzia_7_0_OP_tabulky'!K146</f>
        <v>90721218</v>
      </c>
      <c r="L92" s="43">
        <f>'[2]4_Verzia_7_0_OP_tabulky'!L146</f>
        <v>90721218</v>
      </c>
      <c r="M92" s="43">
        <f>'[2]4_Verzia_7_0_OP_tabulky'!M146</f>
        <v>95363827</v>
      </c>
      <c r="N92" s="43">
        <f>'[2]4_Verzia_7_0_OP_tabulky'!N146</f>
        <v>95363827</v>
      </c>
      <c r="O92" s="44">
        <f t="shared" si="21"/>
        <v>1160000722</v>
      </c>
      <c r="P92" s="44">
        <f t="shared" si="22"/>
        <v>973915677</v>
      </c>
      <c r="Q92" s="44">
        <f t="shared" si="23"/>
        <v>186085045</v>
      </c>
    </row>
    <row r="93" spans="1:17" x14ac:dyDescent="0.35">
      <c r="A93" s="96" t="s">
        <v>114</v>
      </c>
      <c r="B93" s="70" t="s">
        <v>119</v>
      </c>
      <c r="C93" s="97" t="s">
        <v>120</v>
      </c>
      <c r="D93" s="72" t="s">
        <v>89</v>
      </c>
      <c r="E93" s="70" t="s">
        <v>48</v>
      </c>
      <c r="F93" s="43">
        <f>'[2]4_Verzia_7_0_OP_tabulky'!F147</f>
        <v>0</v>
      </c>
      <c r="G93" s="43">
        <f>'[2]4_Verzia_7_0_OP_tabulky'!G147</f>
        <v>965375</v>
      </c>
      <c r="H93" s="43">
        <f>'[2]4_Verzia_7_0_OP_tabulky'!H147</f>
        <v>997297</v>
      </c>
      <c r="I93" s="43">
        <f>'[2]4_Verzia_7_0_OP_tabulky'!I147</f>
        <v>1037177</v>
      </c>
      <c r="J93" s="43">
        <f>'[2]4_Verzia_7_0_OP_tabulky'!J147</f>
        <v>1079359</v>
      </c>
      <c r="K93" s="43">
        <f>'[2]4_Verzia_7_0_OP_tabulky'!K147</f>
        <v>468443</v>
      </c>
      <c r="L93" s="43">
        <f>'[2]4_Verzia_7_0_OP_tabulky'!L147</f>
        <v>468443</v>
      </c>
      <c r="M93" s="43">
        <f>'[2]4_Verzia_7_0_OP_tabulky'!M147</f>
        <v>491953</v>
      </c>
      <c r="N93" s="43">
        <f>'[2]4_Verzia_7_0_OP_tabulky'!N147</f>
        <v>491953</v>
      </c>
      <c r="O93" s="44">
        <f t="shared" si="21"/>
        <v>6000000</v>
      </c>
      <c r="P93" s="44">
        <f t="shared" si="22"/>
        <v>5039604</v>
      </c>
      <c r="Q93" s="44">
        <f t="shared" si="23"/>
        <v>960396</v>
      </c>
    </row>
    <row r="94" spans="1:17" x14ac:dyDescent="0.35">
      <c r="A94" s="96"/>
      <c r="B94" s="70" t="s">
        <v>119</v>
      </c>
      <c r="C94" s="97"/>
      <c r="D94" s="72" t="s">
        <v>89</v>
      </c>
      <c r="E94" s="70" t="s">
        <v>92</v>
      </c>
      <c r="F94" s="43">
        <f>'[2]4_Verzia_7_0_OP_tabulky'!F148</f>
        <v>0</v>
      </c>
      <c r="G94" s="43">
        <f>'[2]4_Verzia_7_0_OP_tabulky'!G148</f>
        <v>93839999</v>
      </c>
      <c r="H94" s="43">
        <f>'[2]4_Verzia_7_0_OP_tabulky'!H148</f>
        <v>97002598</v>
      </c>
      <c r="I94" s="43">
        <f>'[2]4_Verzia_7_0_OP_tabulky'!I148</f>
        <v>100967006</v>
      </c>
      <c r="J94" s="43">
        <f>'[2]4_Verzia_7_0_OP_tabulky'!J148</f>
        <v>105161706</v>
      </c>
      <c r="K94" s="43">
        <f>'[2]4_Verzia_7_0_OP_tabulky'!K148</f>
        <v>45712516</v>
      </c>
      <c r="L94" s="43">
        <f>'[2]4_Verzia_7_0_OP_tabulky'!L148</f>
        <v>45712516</v>
      </c>
      <c r="M94" s="43">
        <f>'[2]4_Verzia_7_0_OP_tabulky'!M148</f>
        <v>48051829</v>
      </c>
      <c r="N94" s="43">
        <f>'[2]4_Verzia_7_0_OP_tabulky'!N148</f>
        <v>48051830</v>
      </c>
      <c r="O94" s="44">
        <f t="shared" si="21"/>
        <v>584500000</v>
      </c>
      <c r="P94" s="44">
        <f t="shared" si="22"/>
        <v>490735654</v>
      </c>
      <c r="Q94" s="44">
        <f t="shared" si="23"/>
        <v>93764346</v>
      </c>
    </row>
    <row r="95" spans="1:17" x14ac:dyDescent="0.35">
      <c r="A95" s="96" t="s">
        <v>121</v>
      </c>
      <c r="B95" s="70" t="s">
        <v>122</v>
      </c>
      <c r="C95" s="97" t="s">
        <v>123</v>
      </c>
      <c r="D95" s="72" t="s">
        <v>89</v>
      </c>
      <c r="E95" s="70" t="s">
        <v>48</v>
      </c>
      <c r="F95" s="43">
        <f>'[2]4_Verzia_7_0_OP_tabulky'!F149</f>
        <v>0</v>
      </c>
      <c r="G95" s="43">
        <f>'[2]4_Verzia_7_0_OP_tabulky'!G149</f>
        <v>4055940</v>
      </c>
      <c r="H95" s="43">
        <f>'[2]4_Verzia_7_0_OP_tabulky'!H149</f>
        <v>4190057</v>
      </c>
      <c r="I95" s="43">
        <f>'[2]4_Verzia_7_0_OP_tabulky'!I149</f>
        <v>4357610</v>
      </c>
      <c r="J95" s="43">
        <f>'[2]4_Verzia_7_0_OP_tabulky'!J149</f>
        <v>4534833</v>
      </c>
      <c r="K95" s="43">
        <f>'[2]4_Verzia_7_0_OP_tabulky'!K149</f>
        <v>1968123</v>
      </c>
      <c r="L95" s="43">
        <f>'[2]4_Verzia_7_0_OP_tabulky'!L149</f>
        <v>1968123</v>
      </c>
      <c r="M95" s="43">
        <f>'[2]4_Verzia_7_0_OP_tabulky'!M149</f>
        <v>2066898</v>
      </c>
      <c r="N95" s="43">
        <f>'[2]4_Verzia_7_0_OP_tabulky'!N149</f>
        <v>2066898</v>
      </c>
      <c r="O95" s="44">
        <f t="shared" si="21"/>
        <v>25208482</v>
      </c>
      <c r="P95" s="44">
        <f t="shared" si="22"/>
        <v>21173461</v>
      </c>
      <c r="Q95" s="44">
        <f t="shared" si="23"/>
        <v>4035021</v>
      </c>
    </row>
    <row r="96" spans="1:17" x14ac:dyDescent="0.35">
      <c r="A96" s="96"/>
      <c r="B96" s="70" t="s">
        <v>122</v>
      </c>
      <c r="C96" s="97"/>
      <c r="D96" s="72" t="s">
        <v>89</v>
      </c>
      <c r="E96" s="70" t="s">
        <v>92</v>
      </c>
      <c r="F96" s="43">
        <f>'[2]4_Verzia_7_0_OP_tabulky'!F150</f>
        <v>0</v>
      </c>
      <c r="G96" s="43">
        <f>'[2]4_Verzia_7_0_OP_tabulky'!G150</f>
        <v>123192993</v>
      </c>
      <c r="H96" s="43">
        <f>'[2]4_Verzia_7_0_OP_tabulky'!H150</f>
        <v>127344848</v>
      </c>
      <c r="I96" s="43">
        <f>'[2]4_Verzia_7_0_OP_tabulky'!I150</f>
        <v>132549316</v>
      </c>
      <c r="J96" s="43">
        <f>'[2]4_Verzia_7_0_OP_tabulky'!J150</f>
        <v>138056111</v>
      </c>
      <c r="K96" s="43">
        <f>'[2]4_Verzia_7_0_OP_tabulky'!K150</f>
        <v>60011315</v>
      </c>
      <c r="L96" s="43">
        <f>'[2]4_Verzia_7_0_OP_tabulky'!L150</f>
        <v>60011315</v>
      </c>
      <c r="M96" s="43">
        <f>'[2]4_Verzia_7_0_OP_tabulky'!M150</f>
        <v>63082362</v>
      </c>
      <c r="N96" s="43">
        <f>'[2]4_Verzia_7_0_OP_tabulky'!N150</f>
        <v>63082361</v>
      </c>
      <c r="O96" s="44">
        <f t="shared" si="21"/>
        <v>767330621</v>
      </c>
      <c r="P96" s="44">
        <f t="shared" si="22"/>
        <v>644236945</v>
      </c>
      <c r="Q96" s="44">
        <f t="shared" si="23"/>
        <v>123093676</v>
      </c>
    </row>
    <row r="97" spans="1:17" x14ac:dyDescent="0.35">
      <c r="A97" s="96" t="s">
        <v>124</v>
      </c>
      <c r="B97" s="70" t="s">
        <v>125</v>
      </c>
      <c r="C97" s="97" t="s">
        <v>126</v>
      </c>
      <c r="D97" s="72" t="s">
        <v>89</v>
      </c>
      <c r="E97" s="70" t="s">
        <v>48</v>
      </c>
      <c r="F97" s="43">
        <f>'[2]4_Verzia_7_0_OP_tabulky'!F151</f>
        <v>0</v>
      </c>
      <c r="G97" s="43">
        <f>'[2]4_Verzia_7_0_OP_tabulky'!G151</f>
        <v>331912</v>
      </c>
      <c r="H97" s="43">
        <f>'[2]4_Verzia_7_0_OP_tabulky'!H151</f>
        <v>342887</v>
      </c>
      <c r="I97" s="43">
        <f>'[2]4_Verzia_7_0_OP_tabulky'!I151</f>
        <v>356598</v>
      </c>
      <c r="J97" s="43">
        <f>'[2]4_Verzia_7_0_OP_tabulky'!J151</f>
        <v>371101</v>
      </c>
      <c r="K97" s="43">
        <f>'[2]4_Verzia_7_0_OP_tabulky'!K151</f>
        <v>161058</v>
      </c>
      <c r="L97" s="43">
        <f>'[2]4_Verzia_7_0_OP_tabulky'!L151</f>
        <v>161058</v>
      </c>
      <c r="M97" s="43">
        <f>'[2]4_Verzia_7_0_OP_tabulky'!M151</f>
        <v>169141</v>
      </c>
      <c r="N97" s="43">
        <f>'[2]4_Verzia_7_0_OP_tabulky'!N151</f>
        <v>169143</v>
      </c>
      <c r="O97" s="44">
        <f t="shared" si="21"/>
        <v>2062898</v>
      </c>
      <c r="P97" s="44">
        <f t="shared" si="22"/>
        <v>1732697</v>
      </c>
      <c r="Q97" s="44">
        <f t="shared" si="23"/>
        <v>330201</v>
      </c>
    </row>
    <row r="98" spans="1:17" x14ac:dyDescent="0.35">
      <c r="A98" s="96"/>
      <c r="B98" s="70" t="s">
        <v>125</v>
      </c>
      <c r="C98" s="97"/>
      <c r="D98" s="72" t="s">
        <v>89</v>
      </c>
      <c r="E98" s="70" t="s">
        <v>92</v>
      </c>
      <c r="F98" s="43">
        <f>'[2]4_Verzia_7_0_OP_tabulky'!F152</f>
        <v>0</v>
      </c>
      <c r="G98" s="43">
        <f>'[2]4_Verzia_7_0_OP_tabulky'!G152</f>
        <v>9013705</v>
      </c>
      <c r="H98" s="43">
        <f>'[2]4_Verzia_7_0_OP_tabulky'!H152</f>
        <v>9317486</v>
      </c>
      <c r="I98" s="43">
        <f>'[2]4_Verzia_7_0_OP_tabulky'!I152</f>
        <v>9698282</v>
      </c>
      <c r="J98" s="43">
        <f>'[2]4_Verzia_7_0_OP_tabulky'!J152</f>
        <v>10101201</v>
      </c>
      <c r="K98" s="43">
        <f>'[2]4_Verzia_7_0_OP_tabulky'!K152</f>
        <v>4390869</v>
      </c>
      <c r="L98" s="43">
        <f>'[2]4_Verzia_7_0_OP_tabulky'!L152</f>
        <v>4390869</v>
      </c>
      <c r="M98" s="43">
        <f>'[2]4_Verzia_7_0_OP_tabulky'!M152</f>
        <v>4615570</v>
      </c>
      <c r="N98" s="43">
        <f>'[2]4_Verzia_7_0_OP_tabulky'!N152</f>
        <v>4615570</v>
      </c>
      <c r="O98" s="44">
        <f t="shared" si="21"/>
        <v>56143552</v>
      </c>
      <c r="P98" s="44">
        <f t="shared" si="22"/>
        <v>47137113</v>
      </c>
      <c r="Q98" s="44">
        <f t="shared" si="23"/>
        <v>9006439</v>
      </c>
    </row>
    <row r="99" spans="1:17" x14ac:dyDescent="0.35">
      <c r="A99" s="96"/>
      <c r="B99" s="70" t="s">
        <v>125</v>
      </c>
      <c r="C99" s="97"/>
      <c r="D99" s="72" t="s">
        <v>91</v>
      </c>
      <c r="E99" s="70" t="s">
        <v>48</v>
      </c>
      <c r="F99" s="43">
        <f>'[2]4_Verzia_7_0_OP_tabulky'!F153</f>
        <v>0</v>
      </c>
      <c r="G99" s="43">
        <f>'[2]4_Verzia_7_0_OP_tabulky'!G153</f>
        <v>1975891</v>
      </c>
      <c r="H99" s="43">
        <f>'[2]4_Verzia_7_0_OP_tabulky'!H153</f>
        <v>2041144</v>
      </c>
      <c r="I99" s="43">
        <f>'[2]4_Verzia_7_0_OP_tabulky'!I153</f>
        <v>2122603</v>
      </c>
      <c r="J99" s="43">
        <f>'[2]4_Verzia_7_0_OP_tabulky'!J153</f>
        <v>2208834</v>
      </c>
      <c r="K99" s="43">
        <f>'[2]4_Verzia_7_0_OP_tabulky'!K153</f>
        <v>958562</v>
      </c>
      <c r="L99" s="43">
        <f>'[2]4_Verzia_7_0_OP_tabulky'!L153</f>
        <v>958562</v>
      </c>
      <c r="M99" s="43">
        <f>'[2]4_Verzia_7_0_OP_tabulky'!M153</f>
        <v>1006702</v>
      </c>
      <c r="N99" s="43">
        <f>'[2]4_Verzia_7_0_OP_tabulky'!N153</f>
        <v>1006702</v>
      </c>
      <c r="O99" s="44">
        <f t="shared" si="21"/>
        <v>12279000</v>
      </c>
      <c r="P99" s="44">
        <f t="shared" si="22"/>
        <v>10313736</v>
      </c>
      <c r="Q99" s="44">
        <f t="shared" si="23"/>
        <v>1965264</v>
      </c>
    </row>
    <row r="100" spans="1:17" x14ac:dyDescent="0.35">
      <c r="A100" s="96"/>
      <c r="B100" s="70" t="s">
        <v>125</v>
      </c>
      <c r="C100" s="97"/>
      <c r="D100" s="72" t="s">
        <v>91</v>
      </c>
      <c r="E100" s="70" t="s">
        <v>92</v>
      </c>
      <c r="F100" s="43">
        <f>'[2]4_Verzia_7_0_OP_tabulky'!F154</f>
        <v>0</v>
      </c>
      <c r="G100" s="43">
        <f>'[2]4_Verzia_7_0_OP_tabulky'!G154</f>
        <v>83331641</v>
      </c>
      <c r="H100" s="43">
        <f>'[2]4_Verzia_7_0_OP_tabulky'!H154</f>
        <v>86137924</v>
      </c>
      <c r="I100" s="43">
        <f>'[2]4_Verzia_7_0_OP_tabulky'!I154</f>
        <v>89652946</v>
      </c>
      <c r="J100" s="43">
        <f>'[2]4_Verzia_7_0_OP_tabulky'!J154</f>
        <v>93375926</v>
      </c>
      <c r="K100" s="43">
        <f>'[2]4_Verzia_7_0_OP_tabulky'!K154</f>
        <v>40588180</v>
      </c>
      <c r="L100" s="43">
        <f>'[2]4_Verzia_7_0_OP_tabulky'!L154</f>
        <v>40588181</v>
      </c>
      <c r="M100" s="43">
        <f>'[2]4_Verzia_7_0_OP_tabulky'!M154</f>
        <v>42668623</v>
      </c>
      <c r="N100" s="43">
        <f>'[2]4_Verzia_7_0_OP_tabulky'!N154</f>
        <v>42668623</v>
      </c>
      <c r="O100" s="44">
        <f t="shared" si="21"/>
        <v>519012044</v>
      </c>
      <c r="P100" s="44">
        <f t="shared" si="22"/>
        <v>435755240</v>
      </c>
      <c r="Q100" s="44">
        <f t="shared" si="23"/>
        <v>83256804</v>
      </c>
    </row>
    <row r="101" spans="1:17" x14ac:dyDescent="0.35">
      <c r="A101" s="96" t="s">
        <v>124</v>
      </c>
      <c r="B101" s="70" t="s">
        <v>127</v>
      </c>
      <c r="C101" s="97" t="s">
        <v>128</v>
      </c>
      <c r="D101" s="72" t="s">
        <v>89</v>
      </c>
      <c r="E101" s="70" t="s">
        <v>48</v>
      </c>
      <c r="F101" s="43">
        <f>'[2]4_Verzia_7_0_OP_tabulky'!F155</f>
        <v>0</v>
      </c>
      <c r="G101" s="43">
        <f>'[2]4_Verzia_7_0_OP_tabulky'!G155</f>
        <v>2610746</v>
      </c>
      <c r="H101" s="43">
        <f>'[2]4_Verzia_7_0_OP_tabulky'!H155</f>
        <v>2697075</v>
      </c>
      <c r="I101" s="43">
        <f>'[2]4_Verzia_7_0_OP_tabulky'!I155</f>
        <v>2804926</v>
      </c>
      <c r="J101" s="43">
        <f>'[2]4_Verzia_7_0_OP_tabulky'!J155</f>
        <v>2919002</v>
      </c>
      <c r="K101" s="43">
        <f>'[2]4_Verzia_7_0_OP_tabulky'!K155</f>
        <v>1266851</v>
      </c>
      <c r="L101" s="43">
        <f>'[2]4_Verzia_7_0_OP_tabulky'!L155</f>
        <v>1266852</v>
      </c>
      <c r="M101" s="43">
        <f>'[2]4_Verzia_7_0_OP_tabulky'!M155</f>
        <v>1330431</v>
      </c>
      <c r="N101" s="43">
        <f>'[2]4_Verzia_7_0_OP_tabulky'!N155</f>
        <v>1330430</v>
      </c>
      <c r="O101" s="44">
        <f t="shared" si="21"/>
        <v>16226313</v>
      </c>
      <c r="P101" s="44">
        <f t="shared" si="22"/>
        <v>13629031</v>
      </c>
      <c r="Q101" s="44">
        <f t="shared" si="23"/>
        <v>2597282</v>
      </c>
    </row>
    <row r="102" spans="1:17" x14ac:dyDescent="0.35">
      <c r="A102" s="96"/>
      <c r="B102" s="70" t="s">
        <v>127</v>
      </c>
      <c r="C102" s="97"/>
      <c r="D102" s="72" t="s">
        <v>89</v>
      </c>
      <c r="E102" s="70" t="s">
        <v>92</v>
      </c>
      <c r="F102" s="43">
        <f>'[2]4_Verzia_7_0_OP_tabulky'!F156</f>
        <v>0</v>
      </c>
      <c r="G102" s="43">
        <f>'[2]4_Verzia_7_0_OP_tabulky'!G156</f>
        <v>38477969</v>
      </c>
      <c r="H102" s="43">
        <f>'[2]4_Verzia_7_0_OP_tabulky'!H156</f>
        <v>39774756</v>
      </c>
      <c r="I102" s="43">
        <f>'[2]4_Verzia_7_0_OP_tabulky'!I156</f>
        <v>41400314</v>
      </c>
      <c r="J102" s="43">
        <f>'[2]4_Verzia_7_0_OP_tabulky'!J156</f>
        <v>43120300</v>
      </c>
      <c r="K102" s="43">
        <f>'[2]4_Verzia_7_0_OP_tabulky'!K156</f>
        <v>18743871</v>
      </c>
      <c r="L102" s="43">
        <f>'[2]4_Verzia_7_0_OP_tabulky'!L156</f>
        <v>18743871</v>
      </c>
      <c r="M102" s="43">
        <f>'[2]4_Verzia_7_0_OP_tabulky'!M156</f>
        <v>19703078</v>
      </c>
      <c r="N102" s="43">
        <f>'[2]4_Verzia_7_0_OP_tabulky'!N156</f>
        <v>19703078</v>
      </c>
      <c r="O102" s="44">
        <f t="shared" si="21"/>
        <v>239667237</v>
      </c>
      <c r="P102" s="44">
        <f t="shared" si="22"/>
        <v>201220288</v>
      </c>
      <c r="Q102" s="44">
        <f t="shared" si="23"/>
        <v>38446949</v>
      </c>
    </row>
    <row r="103" spans="1:17" x14ac:dyDescent="0.35">
      <c r="A103" s="96"/>
      <c r="B103" s="70" t="s">
        <v>127</v>
      </c>
      <c r="C103" s="97"/>
      <c r="D103" s="72" t="s">
        <v>91</v>
      </c>
      <c r="E103" s="70" t="s">
        <v>48</v>
      </c>
      <c r="F103" s="43">
        <f>'[2]4_Verzia_7_0_OP_tabulky'!F157</f>
        <v>0</v>
      </c>
      <c r="G103" s="43">
        <f>'[2]4_Verzia_7_0_OP_tabulky'!G157</f>
        <v>1085652</v>
      </c>
      <c r="H103" s="43">
        <f>'[2]4_Verzia_7_0_OP_tabulky'!H157</f>
        <v>1121505</v>
      </c>
      <c r="I103" s="43">
        <f>'[2]4_Verzia_7_0_OP_tabulky'!I157</f>
        <v>1166263</v>
      </c>
      <c r="J103" s="43">
        <f>'[2]4_Verzia_7_0_OP_tabulky'!J157</f>
        <v>1213642</v>
      </c>
      <c r="K103" s="43">
        <f>'[2]4_Verzia_7_0_OP_tabulky'!K157</f>
        <v>526681</v>
      </c>
      <c r="L103" s="43">
        <f>'[2]4_Verzia_7_0_OP_tabulky'!L157</f>
        <v>526681</v>
      </c>
      <c r="M103" s="43">
        <f>'[2]4_Verzia_7_0_OP_tabulky'!M157</f>
        <v>553132</v>
      </c>
      <c r="N103" s="43">
        <f>'[2]4_Verzia_7_0_OP_tabulky'!N157</f>
        <v>553132</v>
      </c>
      <c r="O103" s="44">
        <f t="shared" si="21"/>
        <v>6746688</v>
      </c>
      <c r="P103" s="44">
        <f t="shared" si="22"/>
        <v>5666875</v>
      </c>
      <c r="Q103" s="44">
        <f t="shared" si="23"/>
        <v>1079813</v>
      </c>
    </row>
    <row r="104" spans="1:17" x14ac:dyDescent="0.35">
      <c r="A104" s="96"/>
      <c r="B104" s="70" t="s">
        <v>127</v>
      </c>
      <c r="C104" s="97"/>
      <c r="D104" s="72" t="s">
        <v>91</v>
      </c>
      <c r="E104" s="70" t="s">
        <v>92</v>
      </c>
      <c r="F104" s="43">
        <f>'[2]4_Verzia_7_0_OP_tabulky'!F158</f>
        <v>0</v>
      </c>
      <c r="G104" s="43">
        <f>'[2]4_Verzia_7_0_OP_tabulky'!G158</f>
        <v>55658033</v>
      </c>
      <c r="H104" s="43">
        <f>'[2]4_Verzia_7_0_OP_tabulky'!H158</f>
        <v>57532377</v>
      </c>
      <c r="I104" s="43">
        <f>'[2]4_Verzia_7_0_OP_tabulky'!I158</f>
        <v>59880095</v>
      </c>
      <c r="J104" s="43">
        <f>'[2]4_Verzia_7_0_OP_tabulky'!J158</f>
        <v>62366711</v>
      </c>
      <c r="K104" s="43">
        <f>'[2]4_Verzia_7_0_OP_tabulky'!K158</f>
        <v>27109250</v>
      </c>
      <c r="L104" s="43">
        <f>'[2]4_Verzia_7_0_OP_tabulky'!L158</f>
        <v>27109250</v>
      </c>
      <c r="M104" s="43">
        <f>'[2]4_Verzia_7_0_OP_tabulky'!M158</f>
        <v>28498798</v>
      </c>
      <c r="N104" s="43">
        <f>'[2]4_Verzia_7_0_OP_tabulky'!N158</f>
        <v>28498798</v>
      </c>
      <c r="O104" s="44">
        <f t="shared" si="21"/>
        <v>346653312</v>
      </c>
      <c r="P104" s="44">
        <f t="shared" si="22"/>
        <v>291045264</v>
      </c>
      <c r="Q104" s="44">
        <f t="shared" si="23"/>
        <v>55608048</v>
      </c>
    </row>
    <row r="105" spans="1:17" x14ac:dyDescent="0.35">
      <c r="A105" s="96" t="s">
        <v>124</v>
      </c>
      <c r="B105" s="70" t="s">
        <v>129</v>
      </c>
      <c r="C105" s="97" t="s">
        <v>130</v>
      </c>
      <c r="D105" s="72" t="s">
        <v>89</v>
      </c>
      <c r="E105" s="70" t="s">
        <v>48</v>
      </c>
      <c r="F105" s="43">
        <f>'[2]4_Verzia_7_0_OP_tabulky'!F159</f>
        <v>0</v>
      </c>
      <c r="G105" s="43">
        <f>'[2]4_Verzia_7_0_OP_tabulky'!G159</f>
        <v>804479</v>
      </c>
      <c r="H105" s="43">
        <f>'[2]4_Verzia_7_0_OP_tabulky'!H159</f>
        <v>831081</v>
      </c>
      <c r="I105" s="43">
        <f>'[2]4_Verzia_7_0_OP_tabulky'!I159</f>
        <v>864314</v>
      </c>
      <c r="J105" s="43">
        <f>'[2]4_Verzia_7_0_OP_tabulky'!J159</f>
        <v>899466</v>
      </c>
      <c r="K105" s="43">
        <f>'[2]4_Verzia_7_0_OP_tabulky'!K159</f>
        <v>390369</v>
      </c>
      <c r="L105" s="43">
        <f>'[2]4_Verzia_7_0_OP_tabulky'!L159</f>
        <v>390369</v>
      </c>
      <c r="M105" s="43">
        <f>'[2]4_Verzia_7_0_OP_tabulky'!M159</f>
        <v>409961</v>
      </c>
      <c r="N105" s="43">
        <f>'[2]4_Verzia_7_0_OP_tabulky'!N159</f>
        <v>409961</v>
      </c>
      <c r="O105" s="44">
        <f t="shared" si="21"/>
        <v>5000000</v>
      </c>
      <c r="P105" s="44">
        <f t="shared" si="22"/>
        <v>4199670</v>
      </c>
      <c r="Q105" s="44">
        <f t="shared" si="23"/>
        <v>800330</v>
      </c>
    </row>
    <row r="106" spans="1:17" x14ac:dyDescent="0.35">
      <c r="A106" s="96"/>
      <c r="B106" s="70" t="s">
        <v>129</v>
      </c>
      <c r="C106" s="97"/>
      <c r="D106" s="72" t="s">
        <v>89</v>
      </c>
      <c r="E106" s="70" t="s">
        <v>92</v>
      </c>
      <c r="F106" s="43">
        <f>'[2]4_Verzia_7_0_OP_tabulky'!F160</f>
        <v>0</v>
      </c>
      <c r="G106" s="43">
        <f>'[2]4_Verzia_7_0_OP_tabulky'!G160</f>
        <v>7224636</v>
      </c>
      <c r="H106" s="43">
        <f>'[2]4_Verzia_7_0_OP_tabulky'!H160</f>
        <v>7468121</v>
      </c>
      <c r="I106" s="43">
        <f>'[2]4_Verzia_7_0_OP_tabulky'!I160</f>
        <v>7773337</v>
      </c>
      <c r="J106" s="43">
        <f>'[2]4_Verzia_7_0_OP_tabulky'!J160</f>
        <v>8096282</v>
      </c>
      <c r="K106" s="43">
        <f>'[2]4_Verzia_7_0_OP_tabulky'!K160</f>
        <v>3519355</v>
      </c>
      <c r="L106" s="43">
        <f>'[2]4_Verzia_7_0_OP_tabulky'!L160</f>
        <v>3519355</v>
      </c>
      <c r="M106" s="43">
        <f>'[2]4_Verzia_7_0_OP_tabulky'!M160</f>
        <v>3699456</v>
      </c>
      <c r="N106" s="43">
        <f>'[2]4_Verzia_7_0_OP_tabulky'!N160</f>
        <v>3699458</v>
      </c>
      <c r="O106" s="44">
        <f t="shared" si="21"/>
        <v>45000000</v>
      </c>
      <c r="P106" s="44">
        <f t="shared" si="22"/>
        <v>37781187</v>
      </c>
      <c r="Q106" s="44">
        <f t="shared" si="23"/>
        <v>7218813</v>
      </c>
    </row>
    <row r="107" spans="1:17" x14ac:dyDescent="0.35">
      <c r="A107" s="96"/>
      <c r="B107" s="70" t="s">
        <v>129</v>
      </c>
      <c r="C107" s="97"/>
      <c r="D107" s="72" t="s">
        <v>91</v>
      </c>
      <c r="E107" s="70" t="s">
        <v>48</v>
      </c>
      <c r="F107" s="43">
        <f>'[2]4_Verzia_7_0_OP_tabulky'!F161</f>
        <v>0</v>
      </c>
      <c r="G107" s="43">
        <f>'[2]4_Verzia_7_0_OP_tabulky'!G161</f>
        <v>464244</v>
      </c>
      <c r="H107" s="43">
        <f>'[2]4_Verzia_7_0_OP_tabulky'!H161</f>
        <v>479575</v>
      </c>
      <c r="I107" s="43">
        <f>'[2]4_Verzia_7_0_OP_tabulky'!I161</f>
        <v>498714</v>
      </c>
      <c r="J107" s="43">
        <f>'[2]4_Verzia_7_0_OP_tabulky'!J161</f>
        <v>518974</v>
      </c>
      <c r="K107" s="43">
        <f>'[2]4_Verzia_7_0_OP_tabulky'!K161</f>
        <v>225218</v>
      </c>
      <c r="L107" s="43">
        <f>'[2]4_Verzia_7_0_OP_tabulky'!L161</f>
        <v>225218</v>
      </c>
      <c r="M107" s="43">
        <f>'[2]4_Verzia_7_0_OP_tabulky'!M161</f>
        <v>236529</v>
      </c>
      <c r="N107" s="43">
        <f>'[2]4_Verzia_7_0_OP_tabulky'!N161</f>
        <v>236528</v>
      </c>
      <c r="O107" s="44">
        <f t="shared" si="21"/>
        <v>2885000</v>
      </c>
      <c r="P107" s="44">
        <f t="shared" si="22"/>
        <v>2423254</v>
      </c>
      <c r="Q107" s="44">
        <f t="shared" si="23"/>
        <v>461746</v>
      </c>
    </row>
    <row r="108" spans="1:17" x14ac:dyDescent="0.35">
      <c r="A108" s="96"/>
      <c r="B108" s="70" t="s">
        <v>129</v>
      </c>
      <c r="C108" s="97"/>
      <c r="D108" s="72" t="s">
        <v>91</v>
      </c>
      <c r="E108" s="70" t="s">
        <v>92</v>
      </c>
      <c r="F108" s="43">
        <f>'[2]4_Verzia_7_0_OP_tabulky'!F162</f>
        <v>0</v>
      </c>
      <c r="G108" s="43">
        <f>'[2]4_Verzia_7_0_OP_tabulky'!G162</f>
        <v>32115012</v>
      </c>
      <c r="H108" s="43">
        <f>'[2]4_Verzia_7_0_OP_tabulky'!H162</f>
        <v>33196520</v>
      </c>
      <c r="I108" s="43">
        <f>'[2]4_Verzia_7_0_OP_tabulky'!I162</f>
        <v>34551167</v>
      </c>
      <c r="J108" s="43">
        <f>'[2]4_Verzia_7_0_OP_tabulky'!J162</f>
        <v>35985959</v>
      </c>
      <c r="K108" s="43">
        <f>'[2]4_Verzia_7_0_OP_tabulky'!K162</f>
        <v>15642197</v>
      </c>
      <c r="L108" s="43">
        <f>'[2]4_Verzia_7_0_OP_tabulky'!L162</f>
        <v>15642197</v>
      </c>
      <c r="M108" s="43">
        <f>'[2]4_Verzia_7_0_OP_tabulky'!M162</f>
        <v>16443974</v>
      </c>
      <c r="N108" s="43">
        <f>'[2]4_Verzia_7_0_OP_tabulky'!N162</f>
        <v>16443974</v>
      </c>
      <c r="O108" s="44">
        <f t="shared" si="21"/>
        <v>200021000</v>
      </c>
      <c r="P108" s="44">
        <f t="shared" si="22"/>
        <v>167934829</v>
      </c>
      <c r="Q108" s="44">
        <f t="shared" si="23"/>
        <v>32086171</v>
      </c>
    </row>
    <row r="109" spans="1:17" x14ac:dyDescent="0.35">
      <c r="A109" s="96" t="s">
        <v>124</v>
      </c>
      <c r="B109" s="70" t="s">
        <v>131</v>
      </c>
      <c r="C109" s="97" t="s">
        <v>132</v>
      </c>
      <c r="D109" s="72" t="s">
        <v>91</v>
      </c>
      <c r="E109" s="70" t="s">
        <v>48</v>
      </c>
      <c r="F109" s="43">
        <f>'[2]4_Verzia_7_0_OP_tabulky'!F163</f>
        <v>0</v>
      </c>
      <c r="G109" s="43">
        <f>'[2]4_Verzia_7_0_OP_tabulky'!G163</f>
        <v>1215612</v>
      </c>
      <c r="H109" s="43">
        <f>'[2]4_Verzia_7_0_OP_tabulky'!H163</f>
        <v>1255757</v>
      </c>
      <c r="I109" s="43">
        <f>'[2]4_Verzia_7_0_OP_tabulky'!I163</f>
        <v>1305872</v>
      </c>
      <c r="J109" s="43">
        <f>'[2]4_Verzia_7_0_OP_tabulky'!J163</f>
        <v>1358923</v>
      </c>
      <c r="K109" s="43">
        <f>'[2]4_Verzia_7_0_OP_tabulky'!K163</f>
        <v>589729</v>
      </c>
      <c r="L109" s="43">
        <f>'[2]4_Verzia_7_0_OP_tabulky'!L163</f>
        <v>589729</v>
      </c>
      <c r="M109" s="43">
        <f>'[2]4_Verzia_7_0_OP_tabulky'!M163</f>
        <v>619345</v>
      </c>
      <c r="N109" s="43">
        <f>'[2]4_Verzia_7_0_OP_tabulky'!N163</f>
        <v>619345</v>
      </c>
      <c r="O109" s="44">
        <f t="shared" si="21"/>
        <v>7554312</v>
      </c>
      <c r="P109" s="44">
        <f t="shared" si="22"/>
        <v>6345238</v>
      </c>
      <c r="Q109" s="44">
        <f t="shared" si="23"/>
        <v>1209074</v>
      </c>
    </row>
    <row r="110" spans="1:17" x14ac:dyDescent="0.35">
      <c r="A110" s="96"/>
      <c r="B110" s="70" t="s">
        <v>131</v>
      </c>
      <c r="C110" s="97"/>
      <c r="D110" s="72" t="s">
        <v>91</v>
      </c>
      <c r="E110" s="70" t="s">
        <v>92</v>
      </c>
      <c r="F110" s="43">
        <f>'[2]4_Verzia_7_0_OP_tabulky'!F164</f>
        <v>0</v>
      </c>
      <c r="G110" s="43">
        <f>'[2]4_Verzia_7_0_OP_tabulky'!G164</f>
        <v>44380692</v>
      </c>
      <c r="H110" s="43">
        <f>'[2]4_Verzia_7_0_OP_tabulky'!H164</f>
        <v>45875260</v>
      </c>
      <c r="I110" s="43">
        <f>'[2]4_Verzia_7_0_OP_tabulky'!I164</f>
        <v>47747287</v>
      </c>
      <c r="J110" s="43">
        <f>'[2]4_Verzia_7_0_OP_tabulky'!J164</f>
        <v>49730069</v>
      </c>
      <c r="K110" s="43">
        <f>'[2]4_Verzia_7_0_OP_tabulky'!K164</f>
        <v>21616418</v>
      </c>
      <c r="L110" s="43">
        <f>'[2]4_Verzia_7_0_OP_tabulky'!L164</f>
        <v>21616418</v>
      </c>
      <c r="M110" s="43">
        <f>'[2]4_Verzia_7_0_OP_tabulky'!M164</f>
        <v>22724418</v>
      </c>
      <c r="N110" s="43">
        <f>'[2]4_Verzia_7_0_OP_tabulky'!N164</f>
        <v>22724418</v>
      </c>
      <c r="O110" s="44">
        <f t="shared" si="21"/>
        <v>276414980</v>
      </c>
      <c r="P110" s="44">
        <f t="shared" si="22"/>
        <v>232074144</v>
      </c>
      <c r="Q110" s="44">
        <f t="shared" si="23"/>
        <v>44340836</v>
      </c>
    </row>
    <row r="111" spans="1:17" x14ac:dyDescent="0.35">
      <c r="A111" s="96" t="s">
        <v>124</v>
      </c>
      <c r="B111" s="70" t="s">
        <v>133</v>
      </c>
      <c r="C111" s="97" t="s">
        <v>134</v>
      </c>
      <c r="D111" s="72" t="s">
        <v>89</v>
      </c>
      <c r="E111" s="70" t="s">
        <v>48</v>
      </c>
      <c r="F111" s="43">
        <f>'[2]4_Verzia_7_0_OP_tabulky'!F165</f>
        <v>0</v>
      </c>
      <c r="G111" s="43">
        <f>'[2]4_Verzia_7_0_OP_tabulky'!G165</f>
        <v>2469751</v>
      </c>
      <c r="H111" s="43">
        <f>'[2]4_Verzia_7_0_OP_tabulky'!H165</f>
        <v>2551417</v>
      </c>
      <c r="I111" s="43">
        <f>'[2]4_Verzia_7_0_OP_tabulky'!I165</f>
        <v>2653445</v>
      </c>
      <c r="J111" s="43">
        <f>'[2]4_Verzia_7_0_OP_tabulky'!J165</f>
        <v>2761360</v>
      </c>
      <c r="K111" s="43">
        <f>'[2]4_Verzia_7_0_OP_tabulky'!K165</f>
        <v>1198434</v>
      </c>
      <c r="L111" s="43">
        <f>'[2]4_Verzia_7_0_OP_tabulky'!L165</f>
        <v>1198434</v>
      </c>
      <c r="M111" s="43">
        <f>'[2]4_Verzia_7_0_OP_tabulky'!M165</f>
        <v>1258580</v>
      </c>
      <c r="N111" s="43">
        <f>'[2]4_Verzia_7_0_OP_tabulky'!N165</f>
        <v>1258579</v>
      </c>
      <c r="O111" s="44">
        <f t="shared" si="21"/>
        <v>15350000</v>
      </c>
      <c r="P111" s="44">
        <f t="shared" si="22"/>
        <v>12892987</v>
      </c>
      <c r="Q111" s="44">
        <f t="shared" si="23"/>
        <v>2457013</v>
      </c>
    </row>
    <row r="112" spans="1:17" x14ac:dyDescent="0.35">
      <c r="A112" s="96"/>
      <c r="B112" s="70" t="s">
        <v>133</v>
      </c>
      <c r="C112" s="97"/>
      <c r="D112" s="72" t="s">
        <v>89</v>
      </c>
      <c r="E112" s="70" t="s">
        <v>92</v>
      </c>
      <c r="F112" s="43">
        <f>'[2]4_Verzia_7_0_OP_tabulky'!F166</f>
        <v>0</v>
      </c>
      <c r="G112" s="43">
        <f>'[2]4_Verzia_7_0_OP_tabulky'!G166</f>
        <v>80498504</v>
      </c>
      <c r="H112" s="43">
        <f>'[2]4_Verzia_7_0_OP_tabulky'!H166</f>
        <v>83211467</v>
      </c>
      <c r="I112" s="43">
        <f>'[2]4_Verzia_7_0_OP_tabulky'!I166</f>
        <v>86612245</v>
      </c>
      <c r="J112" s="43">
        <f>'[2]4_Verzia_7_0_OP_tabulky'!J166</f>
        <v>90210572</v>
      </c>
      <c r="K112" s="43">
        <f>'[2]4_Verzia_7_0_OP_tabulky'!K166</f>
        <v>39213440</v>
      </c>
      <c r="L112" s="43">
        <f>'[2]4_Verzia_7_0_OP_tabulky'!L166</f>
        <v>39213440</v>
      </c>
      <c r="M112" s="43">
        <f>'[2]4_Verzia_7_0_OP_tabulky'!M166</f>
        <v>41220166</v>
      </c>
      <c r="N112" s="43">
        <f>'[2]4_Verzia_7_0_OP_tabulky'!N166</f>
        <v>41220166</v>
      </c>
      <c r="O112" s="44">
        <f t="shared" si="21"/>
        <v>501400000</v>
      </c>
      <c r="P112" s="44">
        <f t="shared" si="22"/>
        <v>420966394</v>
      </c>
      <c r="Q112" s="44">
        <f t="shared" si="23"/>
        <v>80433606</v>
      </c>
    </row>
    <row r="113" spans="1:17" x14ac:dyDescent="0.35">
      <c r="A113" s="96"/>
      <c r="B113" s="70" t="s">
        <v>133</v>
      </c>
      <c r="C113" s="97"/>
      <c r="D113" s="72" t="s">
        <v>91</v>
      </c>
      <c r="E113" s="70" t="s">
        <v>48</v>
      </c>
      <c r="F113" s="43">
        <f>'[2]4_Verzia_7_0_OP_tabulky'!F167</f>
        <v>0</v>
      </c>
      <c r="G113" s="43">
        <f>'[2]4_Verzia_7_0_OP_tabulky'!G167</f>
        <v>2407308</v>
      </c>
      <c r="H113" s="43">
        <f>'[2]4_Verzia_7_0_OP_tabulky'!H167</f>
        <v>2486809</v>
      </c>
      <c r="I113" s="43">
        <f>'[2]4_Verzia_7_0_OP_tabulky'!I167</f>
        <v>2586052</v>
      </c>
      <c r="J113" s="43">
        <f>'[2]4_Verzia_7_0_OP_tabulky'!J167</f>
        <v>2691111</v>
      </c>
      <c r="K113" s="43">
        <f>'[2]4_Verzia_7_0_OP_tabulky'!K167</f>
        <v>1167855</v>
      </c>
      <c r="L113" s="43">
        <f>'[2]4_Verzia_7_0_OP_tabulky'!L167</f>
        <v>1167855</v>
      </c>
      <c r="M113" s="43">
        <f>'[2]4_Verzia_7_0_OP_tabulky'!M167</f>
        <v>1226505</v>
      </c>
      <c r="N113" s="43">
        <f>'[2]4_Verzia_7_0_OP_tabulky'!N167</f>
        <v>1226505</v>
      </c>
      <c r="O113" s="44">
        <f t="shared" si="21"/>
        <v>14960000</v>
      </c>
      <c r="P113" s="44">
        <f t="shared" si="22"/>
        <v>12565640</v>
      </c>
      <c r="Q113" s="44">
        <f t="shared" si="23"/>
        <v>2394360</v>
      </c>
    </row>
    <row r="114" spans="1:17" x14ac:dyDescent="0.35">
      <c r="A114" s="96"/>
      <c r="B114" s="70" t="s">
        <v>133</v>
      </c>
      <c r="C114" s="97"/>
      <c r="D114" s="72" t="s">
        <v>91</v>
      </c>
      <c r="E114" s="70" t="s">
        <v>92</v>
      </c>
      <c r="F114" s="43">
        <f>'[2]4_Verzia_7_0_OP_tabulky'!F168</f>
        <v>0</v>
      </c>
      <c r="G114" s="43">
        <f>'[2]4_Verzia_7_0_OP_tabulky'!G168</f>
        <v>92950676</v>
      </c>
      <c r="H114" s="43">
        <f>'[2]4_Verzia_7_0_OP_tabulky'!H168</f>
        <v>96080891</v>
      </c>
      <c r="I114" s="43">
        <f>'[2]4_Verzia_7_0_OP_tabulky'!I168</f>
        <v>100001653</v>
      </c>
      <c r="J114" s="43">
        <f>'[2]4_Verzia_7_0_OP_tabulky'!J168</f>
        <v>104154381</v>
      </c>
      <c r="K114" s="43">
        <f>'[2]4_Verzia_7_0_OP_tabulky'!K168</f>
        <v>45273305</v>
      </c>
      <c r="L114" s="43">
        <f>'[2]4_Verzia_7_0_OP_tabulky'!L168</f>
        <v>45273305</v>
      </c>
      <c r="M114" s="43">
        <f>'[2]4_Verzia_7_0_OP_tabulky'!M168</f>
        <v>47593895</v>
      </c>
      <c r="N114" s="43">
        <f>'[2]4_Verzia_7_0_OP_tabulky'!N168</f>
        <v>47593894</v>
      </c>
      <c r="O114" s="44">
        <f t="shared" si="21"/>
        <v>578922000</v>
      </c>
      <c r="P114" s="44">
        <f t="shared" si="22"/>
        <v>486054801</v>
      </c>
      <c r="Q114" s="44">
        <f t="shared" si="23"/>
        <v>92867199</v>
      </c>
    </row>
    <row r="115" spans="1:17" x14ac:dyDescent="0.35">
      <c r="A115" s="96" t="s">
        <v>124</v>
      </c>
      <c r="B115" s="70" t="s">
        <v>135</v>
      </c>
      <c r="C115" s="97" t="s">
        <v>136</v>
      </c>
      <c r="D115" s="72" t="s">
        <v>89</v>
      </c>
      <c r="E115" s="70" t="s">
        <v>48</v>
      </c>
      <c r="F115" s="43">
        <f>'[2]4_Verzia_7_0_OP_tabulky'!F169</f>
        <v>0</v>
      </c>
      <c r="G115" s="43">
        <f>'[2]4_Verzia_7_0_OP_tabulky'!G169</f>
        <v>0</v>
      </c>
      <c r="H115" s="43">
        <f>'[2]4_Verzia_7_0_OP_tabulky'!H169</f>
        <v>0</v>
      </c>
      <c r="I115" s="43">
        <f>'[2]4_Verzia_7_0_OP_tabulky'!I169</f>
        <v>0</v>
      </c>
      <c r="J115" s="43">
        <f>'[2]4_Verzia_7_0_OP_tabulky'!J169</f>
        <v>0</v>
      </c>
      <c r="K115" s="43">
        <f>'[2]4_Verzia_7_0_OP_tabulky'!K169</f>
        <v>0</v>
      </c>
      <c r="L115" s="43">
        <f>'[2]4_Verzia_7_0_OP_tabulky'!L169</f>
        <v>0</v>
      </c>
      <c r="M115" s="43">
        <f>'[2]4_Verzia_7_0_OP_tabulky'!M169</f>
        <v>0</v>
      </c>
      <c r="N115" s="43">
        <f>'[2]4_Verzia_7_0_OP_tabulky'!N169</f>
        <v>0</v>
      </c>
      <c r="O115" s="44">
        <f t="shared" si="21"/>
        <v>0</v>
      </c>
      <c r="P115" s="44">
        <f t="shared" si="22"/>
        <v>0</v>
      </c>
      <c r="Q115" s="44">
        <f t="shared" si="23"/>
        <v>0</v>
      </c>
    </row>
    <row r="116" spans="1:17" x14ac:dyDescent="0.35">
      <c r="A116" s="96"/>
      <c r="B116" s="70" t="s">
        <v>135</v>
      </c>
      <c r="C116" s="97"/>
      <c r="D116" s="72" t="s">
        <v>89</v>
      </c>
      <c r="E116" s="70" t="s">
        <v>92</v>
      </c>
      <c r="F116" s="43">
        <f>'[2]4_Verzia_7_0_OP_tabulky'!F170</f>
        <v>0</v>
      </c>
      <c r="G116" s="43">
        <f>'[2]4_Verzia_7_0_OP_tabulky'!G170</f>
        <v>15894200</v>
      </c>
      <c r="H116" s="43">
        <f>'[2]4_Verzia_7_0_OP_tabulky'!H170</f>
        <v>16429867</v>
      </c>
      <c r="I116" s="43">
        <f>'[2]4_Verzia_7_0_OP_tabulky'!I170</f>
        <v>17101341</v>
      </c>
      <c r="J116" s="43">
        <f>'[2]4_Verzia_7_0_OP_tabulky'!J170</f>
        <v>17811820</v>
      </c>
      <c r="K116" s="43">
        <f>'[2]4_Verzia_7_0_OP_tabulky'!K170</f>
        <v>7742582</v>
      </c>
      <c r="L116" s="43">
        <f>'[2]4_Verzia_7_0_OP_tabulky'!L170</f>
        <v>7742582</v>
      </c>
      <c r="M116" s="43">
        <f>'[2]4_Verzia_7_0_OP_tabulky'!M170</f>
        <v>8138804</v>
      </c>
      <c r="N116" s="43">
        <f>'[2]4_Verzia_7_0_OP_tabulky'!N170</f>
        <v>8138804</v>
      </c>
      <c r="O116" s="44">
        <f t="shared" si="21"/>
        <v>99000000</v>
      </c>
      <c r="P116" s="44">
        <f t="shared" si="22"/>
        <v>83118614</v>
      </c>
      <c r="Q116" s="44">
        <f t="shared" si="23"/>
        <v>15881386</v>
      </c>
    </row>
    <row r="117" spans="1:17" x14ac:dyDescent="0.35">
      <c r="A117" s="96"/>
      <c r="B117" s="70" t="s">
        <v>135</v>
      </c>
      <c r="C117" s="97"/>
      <c r="D117" s="72" t="s">
        <v>91</v>
      </c>
      <c r="E117" s="70" t="s">
        <v>48</v>
      </c>
      <c r="F117" s="43">
        <f>'[2]4_Verzia_7_0_OP_tabulky'!F171</f>
        <v>0</v>
      </c>
      <c r="G117" s="43">
        <f>'[2]4_Verzia_7_0_OP_tabulky'!G171</f>
        <v>482749</v>
      </c>
      <c r="H117" s="43">
        <f>'[2]4_Verzia_7_0_OP_tabulky'!H171</f>
        <v>498691</v>
      </c>
      <c r="I117" s="43">
        <f>'[2]4_Verzia_7_0_OP_tabulky'!I171</f>
        <v>518593</v>
      </c>
      <c r="J117" s="43">
        <f>'[2]4_Verzia_7_0_OP_tabulky'!J171</f>
        <v>539662</v>
      </c>
      <c r="K117" s="43">
        <f>'[2]4_Verzia_7_0_OP_tabulky'!K171</f>
        <v>234196</v>
      </c>
      <c r="L117" s="43">
        <f>'[2]4_Verzia_7_0_OP_tabulky'!L171</f>
        <v>234195</v>
      </c>
      <c r="M117" s="43">
        <f>'[2]4_Verzia_7_0_OP_tabulky'!M171</f>
        <v>245957</v>
      </c>
      <c r="N117" s="43">
        <f>'[2]4_Verzia_7_0_OP_tabulky'!N171</f>
        <v>245957</v>
      </c>
      <c r="O117" s="44">
        <f t="shared" si="21"/>
        <v>3000000</v>
      </c>
      <c r="P117" s="44">
        <f t="shared" si="22"/>
        <v>2519848</v>
      </c>
      <c r="Q117" s="44">
        <f t="shared" si="23"/>
        <v>480152</v>
      </c>
    </row>
    <row r="118" spans="1:17" x14ac:dyDescent="0.35">
      <c r="A118" s="96"/>
      <c r="B118" s="70" t="s">
        <v>135</v>
      </c>
      <c r="C118" s="97"/>
      <c r="D118" s="72" t="s">
        <v>91</v>
      </c>
      <c r="E118" s="70" t="s">
        <v>92</v>
      </c>
      <c r="F118" s="43">
        <f>'[2]4_Verzia_7_0_OP_tabulky'!F172</f>
        <v>0</v>
      </c>
      <c r="G118" s="43">
        <f>'[2]4_Verzia_7_0_OP_tabulky'!G172</f>
        <v>26813220</v>
      </c>
      <c r="H118" s="43">
        <f>'[2]4_Verzia_7_0_OP_tabulky'!H172</f>
        <v>27716184</v>
      </c>
      <c r="I118" s="43">
        <f>'[2]4_Verzia_7_0_OP_tabulky'!I172</f>
        <v>28847196</v>
      </c>
      <c r="J118" s="43">
        <f>'[2]4_Verzia_7_0_OP_tabulky'!J172</f>
        <v>30045121</v>
      </c>
      <c r="K118" s="43">
        <f>'[2]4_Verzia_7_0_OP_tabulky'!K172</f>
        <v>13059863</v>
      </c>
      <c r="L118" s="43">
        <f>'[2]4_Verzia_7_0_OP_tabulky'!L172</f>
        <v>13059863</v>
      </c>
      <c r="M118" s="43">
        <f>'[2]4_Verzia_7_0_OP_tabulky'!M172</f>
        <v>13729276</v>
      </c>
      <c r="N118" s="43">
        <f>'[2]4_Verzia_7_0_OP_tabulky'!N172</f>
        <v>13729277</v>
      </c>
      <c r="O118" s="44">
        <f t="shared" si="21"/>
        <v>167000000</v>
      </c>
      <c r="P118" s="44">
        <f t="shared" si="22"/>
        <v>140210860</v>
      </c>
      <c r="Q118" s="44">
        <f t="shared" si="23"/>
        <v>26789140</v>
      </c>
    </row>
    <row r="119" spans="1:17" x14ac:dyDescent="0.35">
      <c r="A119" s="96" t="s">
        <v>124</v>
      </c>
      <c r="B119" s="70" t="s">
        <v>137</v>
      </c>
      <c r="C119" s="97" t="s">
        <v>138</v>
      </c>
      <c r="D119" s="72" t="s">
        <v>91</v>
      </c>
      <c r="E119" s="70" t="s">
        <v>48</v>
      </c>
      <c r="F119" s="43">
        <f>'[2]4_Verzia_7_0_OP_tabulky'!F173</f>
        <v>0</v>
      </c>
      <c r="G119" s="43">
        <f>'[2]4_Verzia_7_0_OP_tabulky'!G173</f>
        <v>414360</v>
      </c>
      <c r="H119" s="43">
        <f>'[2]4_Verzia_7_0_OP_tabulky'!H173</f>
        <v>428043</v>
      </c>
      <c r="I119" s="43">
        <f>'[2]4_Verzia_7_0_OP_tabulky'!I173</f>
        <v>445126</v>
      </c>
      <c r="J119" s="43">
        <f>'[2]4_Verzia_7_0_OP_tabulky'!J173</f>
        <v>463209</v>
      </c>
      <c r="K119" s="43">
        <f>'[2]4_Verzia_7_0_OP_tabulky'!K173</f>
        <v>201018</v>
      </c>
      <c r="L119" s="43">
        <f>'[2]4_Verzia_7_0_OP_tabulky'!L173</f>
        <v>201018</v>
      </c>
      <c r="M119" s="43">
        <f>'[2]4_Verzia_7_0_OP_tabulky'!M173</f>
        <v>211113</v>
      </c>
      <c r="N119" s="43">
        <f>'[2]4_Verzia_7_0_OP_tabulky'!N173</f>
        <v>211113</v>
      </c>
      <c r="O119" s="44">
        <f t="shared" si="21"/>
        <v>2575000</v>
      </c>
      <c r="P119" s="44">
        <f t="shared" si="22"/>
        <v>2162869</v>
      </c>
      <c r="Q119" s="44">
        <f t="shared" si="23"/>
        <v>412131</v>
      </c>
    </row>
    <row r="120" spans="1:17" x14ac:dyDescent="0.35">
      <c r="A120" s="96"/>
      <c r="B120" s="70" t="s">
        <v>137</v>
      </c>
      <c r="C120" s="97"/>
      <c r="D120" s="72" t="s">
        <v>91</v>
      </c>
      <c r="E120" s="70" t="s">
        <v>92</v>
      </c>
      <c r="F120" s="43">
        <f>'[2]4_Verzia_7_0_OP_tabulky'!F174</f>
        <v>0</v>
      </c>
      <c r="G120" s="43">
        <f>'[2]4_Verzia_7_0_OP_tabulky'!G174</f>
        <v>10529086</v>
      </c>
      <c r="H120" s="43">
        <f>'[2]4_Verzia_7_0_OP_tabulky'!H174</f>
        <v>10883664</v>
      </c>
      <c r="I120" s="43">
        <f>'[2]4_Verzia_7_0_OP_tabulky'!I174</f>
        <v>11327793</v>
      </c>
      <c r="J120" s="43">
        <f>'[2]4_Verzia_7_0_OP_tabulky'!J174</f>
        <v>11798197</v>
      </c>
      <c r="K120" s="43">
        <f>'[2]4_Verzia_7_0_OP_tabulky'!K174</f>
        <v>5128381</v>
      </c>
      <c r="L120" s="43">
        <f>'[2]4_Verzia_7_0_OP_tabulky'!L174</f>
        <v>5128381</v>
      </c>
      <c r="M120" s="43">
        <f>'[2]4_Verzia_7_0_OP_tabulky'!M174</f>
        <v>5391249</v>
      </c>
      <c r="N120" s="43">
        <f>'[2]4_Verzia_7_0_OP_tabulky'!N174</f>
        <v>5391249</v>
      </c>
      <c r="O120" s="44">
        <f t="shared" si="21"/>
        <v>65578000</v>
      </c>
      <c r="P120" s="44">
        <f t="shared" si="22"/>
        <v>55058370</v>
      </c>
      <c r="Q120" s="44">
        <f t="shared" si="23"/>
        <v>10519630</v>
      </c>
    </row>
    <row r="121" spans="1:17" x14ac:dyDescent="0.35">
      <c r="A121" s="96" t="s">
        <v>124</v>
      </c>
      <c r="B121" s="70" t="s">
        <v>139</v>
      </c>
      <c r="C121" s="97" t="s">
        <v>140</v>
      </c>
      <c r="D121" s="72" t="s">
        <v>91</v>
      </c>
      <c r="E121" s="70" t="s">
        <v>48</v>
      </c>
      <c r="F121" s="43">
        <f>'[2]4_Verzia_7_0_OP_tabulky'!F175</f>
        <v>0</v>
      </c>
      <c r="G121" s="43">
        <f>'[2]4_Verzia_7_0_OP_tabulky'!G175</f>
        <v>0</v>
      </c>
      <c r="H121" s="43">
        <f>'[2]4_Verzia_7_0_OP_tabulky'!H175</f>
        <v>0</v>
      </c>
      <c r="I121" s="43">
        <f>'[2]4_Verzia_7_0_OP_tabulky'!I175</f>
        <v>0</v>
      </c>
      <c r="J121" s="43">
        <f>'[2]4_Verzia_7_0_OP_tabulky'!J175</f>
        <v>0</v>
      </c>
      <c r="K121" s="43">
        <f>'[2]4_Verzia_7_0_OP_tabulky'!K175</f>
        <v>0</v>
      </c>
      <c r="L121" s="43">
        <f>'[2]4_Verzia_7_0_OP_tabulky'!L175</f>
        <v>0</v>
      </c>
      <c r="M121" s="43">
        <f>'[2]4_Verzia_7_0_OP_tabulky'!M175</f>
        <v>0</v>
      </c>
      <c r="N121" s="43">
        <f>'[2]4_Verzia_7_0_OP_tabulky'!N175</f>
        <v>0</v>
      </c>
      <c r="O121" s="44">
        <f t="shared" si="21"/>
        <v>0</v>
      </c>
      <c r="P121" s="44">
        <f t="shared" si="22"/>
        <v>0</v>
      </c>
      <c r="Q121" s="44">
        <f t="shared" si="23"/>
        <v>0</v>
      </c>
    </row>
    <row r="122" spans="1:17" x14ac:dyDescent="0.35">
      <c r="A122" s="96"/>
      <c r="B122" s="70" t="s">
        <v>139</v>
      </c>
      <c r="C122" s="97"/>
      <c r="D122" s="72" t="s">
        <v>91</v>
      </c>
      <c r="E122" s="70" t="s">
        <v>92</v>
      </c>
      <c r="F122" s="43">
        <f>'[2]4_Verzia_7_0_OP_tabulky'!F176</f>
        <v>0</v>
      </c>
      <c r="G122" s="43">
        <f>'[2]4_Verzia_7_0_OP_tabulky'!G176</f>
        <v>10942523</v>
      </c>
      <c r="H122" s="43">
        <f>'[2]4_Verzia_7_0_OP_tabulky'!H176</f>
        <v>11311025</v>
      </c>
      <c r="I122" s="43">
        <f>'[2]4_Verzia_7_0_OP_tabulky'!I176</f>
        <v>11772592</v>
      </c>
      <c r="J122" s="43">
        <f>'[2]4_Verzia_7_0_OP_tabulky'!J176</f>
        <v>12261469</v>
      </c>
      <c r="K122" s="43">
        <f>'[2]4_Verzia_7_0_OP_tabulky'!K176</f>
        <v>5329753</v>
      </c>
      <c r="L122" s="43">
        <f>'[2]4_Verzia_7_0_OP_tabulky'!L176</f>
        <v>5329753</v>
      </c>
      <c r="M122" s="43">
        <f>'[2]4_Verzia_7_0_OP_tabulky'!M176</f>
        <v>5602942</v>
      </c>
      <c r="N122" s="43">
        <f>'[2]4_Verzia_7_0_OP_tabulky'!N176</f>
        <v>5602943</v>
      </c>
      <c r="O122" s="44">
        <f t="shared" si="21"/>
        <v>68153000</v>
      </c>
      <c r="P122" s="44">
        <f t="shared" si="22"/>
        <v>57220304</v>
      </c>
      <c r="Q122" s="44">
        <f t="shared" si="23"/>
        <v>10932696</v>
      </c>
    </row>
    <row r="123" spans="1:17" x14ac:dyDescent="0.35">
      <c r="A123" s="96" t="s">
        <v>141</v>
      </c>
      <c r="B123" s="70" t="s">
        <v>142</v>
      </c>
      <c r="C123" s="97" t="s">
        <v>143</v>
      </c>
      <c r="D123" s="72" t="s">
        <v>89</v>
      </c>
      <c r="E123" s="70" t="s">
        <v>48</v>
      </c>
      <c r="F123" s="43">
        <f>'[2]4_Verzia_7_0_OP_tabulky'!F177</f>
        <v>0</v>
      </c>
      <c r="G123" s="43">
        <f>'[2]4_Verzia_7_0_OP_tabulky'!G177</f>
        <v>445945</v>
      </c>
      <c r="H123" s="43">
        <f>'[2]4_Verzia_7_0_OP_tabulky'!H177</f>
        <v>460691</v>
      </c>
      <c r="I123" s="43">
        <f>'[2]4_Verzia_7_0_OP_tabulky'!I177</f>
        <v>479113</v>
      </c>
      <c r="J123" s="43">
        <f>'[2]4_Verzia_7_0_OP_tabulky'!J177</f>
        <v>498598</v>
      </c>
      <c r="K123" s="43">
        <f>'[2]4_Verzia_7_0_OP_tabulky'!K177</f>
        <v>216393</v>
      </c>
      <c r="L123" s="43">
        <f>'[2]4_Verzia_7_0_OP_tabulky'!L177</f>
        <v>216392</v>
      </c>
      <c r="M123" s="43">
        <f>'[2]4_Verzia_7_0_OP_tabulky'!M177</f>
        <v>227252</v>
      </c>
      <c r="N123" s="43">
        <f>'[2]4_Verzia_7_0_OP_tabulky'!N177</f>
        <v>227252</v>
      </c>
      <c r="O123" s="44">
        <f t="shared" si="21"/>
        <v>2771636</v>
      </c>
      <c r="P123" s="44">
        <f t="shared" si="22"/>
        <v>2327992</v>
      </c>
      <c r="Q123" s="44">
        <f t="shared" si="23"/>
        <v>443644</v>
      </c>
    </row>
    <row r="124" spans="1:17" x14ac:dyDescent="0.35">
      <c r="A124" s="96"/>
      <c r="B124" s="70" t="s">
        <v>142</v>
      </c>
      <c r="C124" s="97"/>
      <c r="D124" s="72" t="s">
        <v>89</v>
      </c>
      <c r="E124" s="70" t="s">
        <v>92</v>
      </c>
      <c r="F124" s="43">
        <f>'[2]4_Verzia_7_0_OP_tabulky'!F178</f>
        <v>0</v>
      </c>
      <c r="G124" s="43">
        <f>'[2]4_Verzia_7_0_OP_tabulky'!G178</f>
        <v>63840415</v>
      </c>
      <c r="H124" s="43">
        <f>'[2]4_Verzia_7_0_OP_tabulky'!H178</f>
        <v>65991967</v>
      </c>
      <c r="I124" s="43">
        <f>'[2]4_Verzia_7_0_OP_tabulky'!I178</f>
        <v>68688999</v>
      </c>
      <c r="J124" s="43">
        <f>'[2]4_Verzia_7_0_OP_tabulky'!J178</f>
        <v>71542701</v>
      </c>
      <c r="K124" s="43">
        <f>'[2]4_Verzia_7_0_OP_tabulky'!K178</f>
        <v>31098743</v>
      </c>
      <c r="L124" s="43">
        <f>'[2]4_Verzia_7_0_OP_tabulky'!L178</f>
        <v>31098743</v>
      </c>
      <c r="M124" s="43">
        <f>'[2]4_Verzia_7_0_OP_tabulky'!M178</f>
        <v>32690204</v>
      </c>
      <c r="N124" s="43">
        <f>'[2]4_Verzia_7_0_OP_tabulky'!N178</f>
        <v>32690203</v>
      </c>
      <c r="O124" s="44">
        <f t="shared" si="21"/>
        <v>397641975</v>
      </c>
      <c r="P124" s="44">
        <f t="shared" si="22"/>
        <v>333853029</v>
      </c>
      <c r="Q124" s="44">
        <f t="shared" si="23"/>
        <v>63788946</v>
      </c>
    </row>
    <row r="125" spans="1:17" x14ac:dyDescent="0.35">
      <c r="A125" s="70" t="s">
        <v>144</v>
      </c>
      <c r="B125" s="70" t="s">
        <v>145</v>
      </c>
      <c r="C125" s="71" t="s">
        <v>146</v>
      </c>
      <c r="D125" s="72" t="s">
        <v>144</v>
      </c>
      <c r="E125" s="70" t="s">
        <v>92</v>
      </c>
      <c r="F125" s="43">
        <f>F126+F127</f>
        <v>0</v>
      </c>
      <c r="G125" s="43">
        <f t="shared" ref="G125:N125" si="24">G126+G127</f>
        <v>155828138</v>
      </c>
      <c r="H125" s="43">
        <f t="shared" si="24"/>
        <v>158331201</v>
      </c>
      <c r="I125" s="43">
        <f t="shared" si="24"/>
        <v>34031667</v>
      </c>
      <c r="J125" s="43">
        <f t="shared" si="24"/>
        <v>34582528</v>
      </c>
      <c r="K125" s="43">
        <f t="shared" si="24"/>
        <v>14327898</v>
      </c>
      <c r="L125" s="43">
        <f t="shared" si="24"/>
        <v>14327898</v>
      </c>
      <c r="M125" s="43">
        <f t="shared" si="24"/>
        <v>14614456</v>
      </c>
      <c r="N125" s="43">
        <f t="shared" si="24"/>
        <v>14614456</v>
      </c>
      <c r="O125" s="44">
        <f t="shared" si="21"/>
        <v>440658242</v>
      </c>
      <c r="P125" s="44">
        <f t="shared" si="22"/>
        <v>411715888</v>
      </c>
      <c r="Q125" s="44">
        <f t="shared" si="23"/>
        <v>28942354</v>
      </c>
    </row>
    <row r="126" spans="1:17" ht="26" x14ac:dyDescent="0.35">
      <c r="A126" s="98" t="s">
        <v>144</v>
      </c>
      <c r="B126" s="73" t="s">
        <v>145</v>
      </c>
      <c r="C126" s="108" t="s">
        <v>146</v>
      </c>
      <c r="D126" s="67" t="s">
        <v>94</v>
      </c>
      <c r="E126" s="67" t="s">
        <v>92</v>
      </c>
      <c r="F126" s="68">
        <f>'[2]4_Verzia_7_0_OP_tabulky'!F179</f>
        <v>0</v>
      </c>
      <c r="G126" s="68">
        <f>'[2]4_Verzia_7_0_OP_tabulky'!G179</f>
        <v>32962138</v>
      </c>
      <c r="H126" s="68">
        <f>'[2]4_Verzia_7_0_OP_tabulky'!H179</f>
        <v>33491607</v>
      </c>
      <c r="I126" s="68">
        <f>'[2]4_Verzia_7_0_OP_tabulky'!I179</f>
        <v>34031667</v>
      </c>
      <c r="J126" s="68">
        <f>'[2]4_Verzia_7_0_OP_tabulky'!J179</f>
        <v>34582528</v>
      </c>
      <c r="K126" s="68">
        <f>'[2]4_Verzia_7_0_OP_tabulky'!K179</f>
        <v>14327898</v>
      </c>
      <c r="L126" s="68">
        <f>'[2]4_Verzia_7_0_OP_tabulky'!L179</f>
        <v>14327898</v>
      </c>
      <c r="M126" s="68">
        <f>'[2]4_Verzia_7_0_OP_tabulky'!M179</f>
        <v>14614456</v>
      </c>
      <c r="N126" s="68">
        <f>'[2]4_Verzia_7_0_OP_tabulky'!N179</f>
        <v>14614456</v>
      </c>
      <c r="O126" s="44">
        <f t="shared" si="21"/>
        <v>192952648</v>
      </c>
      <c r="P126" s="44">
        <f t="shared" si="22"/>
        <v>164010294</v>
      </c>
      <c r="Q126" s="44">
        <f t="shared" si="23"/>
        <v>28942354</v>
      </c>
    </row>
    <row r="127" spans="1:17" ht="26" x14ac:dyDescent="0.35">
      <c r="A127" s="98"/>
      <c r="B127" s="73" t="s">
        <v>145</v>
      </c>
      <c r="C127" s="108"/>
      <c r="D127" s="67" t="s">
        <v>95</v>
      </c>
      <c r="E127" s="67" t="s">
        <v>92</v>
      </c>
      <c r="F127" s="68">
        <f>'[2]4_Verzia_7_0_OP_tabulky'!F180</f>
        <v>0</v>
      </c>
      <c r="G127" s="68">
        <f>'[2]4_Verzia_7_0_OP_tabulky'!G180</f>
        <v>122866000</v>
      </c>
      <c r="H127" s="68">
        <f>'[2]4_Verzia_7_0_OP_tabulky'!H180</f>
        <v>124839594</v>
      </c>
      <c r="I127" s="68">
        <f>'[2]4_Verzia_7_0_OP_tabulky'!I180</f>
        <v>0</v>
      </c>
      <c r="J127" s="68">
        <f>'[2]4_Verzia_7_0_OP_tabulky'!J180</f>
        <v>0</v>
      </c>
      <c r="K127" s="68">
        <f>'[2]4_Verzia_7_0_OP_tabulky'!K180</f>
        <v>0</v>
      </c>
      <c r="L127" s="68">
        <f>'[2]4_Verzia_7_0_OP_tabulky'!L180</f>
        <v>0</v>
      </c>
      <c r="M127" s="68">
        <f>'[2]4_Verzia_7_0_OP_tabulky'!M180</f>
        <v>0</v>
      </c>
      <c r="N127" s="68">
        <f>'[2]4_Verzia_7_0_OP_tabulky'!N180</f>
        <v>0</v>
      </c>
      <c r="O127" s="44">
        <f t="shared" si="21"/>
        <v>247705594</v>
      </c>
      <c r="P127" s="44">
        <f t="shared" si="22"/>
        <v>247705594</v>
      </c>
      <c r="Q127" s="44">
        <f t="shared" si="23"/>
        <v>0</v>
      </c>
    </row>
    <row r="128" spans="1:17" x14ac:dyDescent="0.35">
      <c r="A128" s="70" t="s">
        <v>114</v>
      </c>
      <c r="B128" s="70" t="s">
        <v>115</v>
      </c>
      <c r="C128" s="71" t="s">
        <v>116</v>
      </c>
      <c r="D128" s="72" t="s">
        <v>97</v>
      </c>
      <c r="E128" s="66" t="s">
        <v>101</v>
      </c>
      <c r="F128" s="43">
        <f>'[2]4_Verzia_7_0_OP_tabulky'!F181</f>
        <v>0</v>
      </c>
      <c r="G128" s="43">
        <f>'[2]4_Verzia_7_0_OP_tabulky'!G181</f>
        <v>16536330</v>
      </c>
      <c r="H128" s="43">
        <f>'[2]4_Verzia_7_0_OP_tabulky'!H181</f>
        <v>17093046</v>
      </c>
      <c r="I128" s="43">
        <f>'[2]4_Verzia_7_0_OP_tabulky'!I181</f>
        <v>17790538</v>
      </c>
      <c r="J128" s="43">
        <f>'[2]4_Verzia_7_0_OP_tabulky'!J181</f>
        <v>18529046</v>
      </c>
      <c r="K128" s="43">
        <f>'[2]4_Verzia_7_0_OP_tabulky'!K181</f>
        <v>8053870</v>
      </c>
      <c r="L128" s="43">
        <f>'[2]4_Verzia_7_0_OP_tabulky'!L181</f>
        <v>8053870</v>
      </c>
      <c r="M128" s="43">
        <f>'[2]4_Verzia_7_0_OP_tabulky'!M181</f>
        <v>8466275</v>
      </c>
      <c r="N128" s="43">
        <f>'[2]4_Verzia_7_0_OP_tabulky'!N181</f>
        <v>8466275</v>
      </c>
      <c r="O128" s="44">
        <f t="shared" si="21"/>
        <v>102989250</v>
      </c>
      <c r="P128" s="44">
        <f t="shared" si="22"/>
        <v>86469105</v>
      </c>
      <c r="Q128" s="44">
        <f t="shared" si="23"/>
        <v>16520145</v>
      </c>
    </row>
    <row r="129" spans="1:17" x14ac:dyDescent="0.35">
      <c r="A129" s="70" t="s">
        <v>114</v>
      </c>
      <c r="B129" s="70" t="s">
        <v>117</v>
      </c>
      <c r="C129" s="71" t="s">
        <v>118</v>
      </c>
      <c r="D129" s="72" t="s">
        <v>97</v>
      </c>
      <c r="E129" s="66" t="s">
        <v>101</v>
      </c>
      <c r="F129" s="43">
        <f>'[2]4_Verzia_7_0_OP_tabulky'!F182</f>
        <v>0</v>
      </c>
      <c r="G129" s="43">
        <f>'[2]4_Verzia_7_0_OP_tabulky'!G182</f>
        <v>129654975</v>
      </c>
      <c r="H129" s="43">
        <f>'[2]4_Verzia_7_0_OP_tabulky'!H182</f>
        <v>134019969</v>
      </c>
      <c r="I129" s="43">
        <f>'[2]4_Verzia_7_0_OP_tabulky'!I182</f>
        <v>139488740</v>
      </c>
      <c r="J129" s="43">
        <f>'[2]4_Verzia_7_0_OP_tabulky'!J182</f>
        <v>145279091</v>
      </c>
      <c r="K129" s="43">
        <f>'[2]4_Verzia_7_0_OP_tabulky'!K182</f>
        <v>63147285</v>
      </c>
      <c r="L129" s="43">
        <f>'[2]4_Verzia_7_0_OP_tabulky'!L182</f>
        <v>63147284</v>
      </c>
      <c r="M129" s="43">
        <f>'[2]4_Verzia_7_0_OP_tabulky'!M182</f>
        <v>66380788</v>
      </c>
      <c r="N129" s="43">
        <f>'[2]4_Verzia_7_0_OP_tabulky'!N182</f>
        <v>66380788</v>
      </c>
      <c r="O129" s="44">
        <f t="shared" si="21"/>
        <v>807498920</v>
      </c>
      <c r="P129" s="44">
        <f t="shared" si="22"/>
        <v>677970848</v>
      </c>
      <c r="Q129" s="44">
        <f t="shared" si="23"/>
        <v>129528072</v>
      </c>
    </row>
    <row r="130" spans="1:17" x14ac:dyDescent="0.35">
      <c r="A130" s="70" t="s">
        <v>114</v>
      </c>
      <c r="B130" s="70" t="s">
        <v>119</v>
      </c>
      <c r="C130" s="71" t="s">
        <v>120</v>
      </c>
      <c r="D130" s="72" t="s">
        <v>97</v>
      </c>
      <c r="E130" s="66" t="s">
        <v>101</v>
      </c>
      <c r="F130" s="43">
        <f>'[2]4_Verzia_7_0_OP_tabulky'!F183</f>
        <v>0</v>
      </c>
      <c r="G130" s="43">
        <f>'[2]4_Verzia_7_0_OP_tabulky'!G183</f>
        <v>48185152</v>
      </c>
      <c r="H130" s="43">
        <f>'[2]4_Verzia_7_0_OP_tabulky'!H183</f>
        <v>49807364</v>
      </c>
      <c r="I130" s="43">
        <f>'[2]4_Verzia_7_0_OP_tabulky'!I183</f>
        <v>51839786</v>
      </c>
      <c r="J130" s="43">
        <f>'[2]4_Verzia_7_0_OP_tabulky'!J183</f>
        <v>53991719</v>
      </c>
      <c r="K130" s="43">
        <f>'[2]4_Verzia_7_0_OP_tabulky'!K183</f>
        <v>23468143</v>
      </c>
      <c r="L130" s="43">
        <f>'[2]4_Verzia_7_0_OP_tabulky'!L183</f>
        <v>23468143</v>
      </c>
      <c r="M130" s="43">
        <f>'[2]4_Verzia_7_0_OP_tabulky'!M183</f>
        <v>24669846</v>
      </c>
      <c r="N130" s="43">
        <f>'[2]4_Verzia_7_0_OP_tabulky'!N183</f>
        <v>24669847</v>
      </c>
      <c r="O130" s="44">
        <f t="shared" si="21"/>
        <v>300100000</v>
      </c>
      <c r="P130" s="44">
        <f t="shared" si="22"/>
        <v>251962010</v>
      </c>
      <c r="Q130" s="44">
        <f t="shared" si="23"/>
        <v>48137990</v>
      </c>
    </row>
    <row r="131" spans="1:17" x14ac:dyDescent="0.35">
      <c r="A131" s="70" t="s">
        <v>121</v>
      </c>
      <c r="B131" s="70" t="s">
        <v>122</v>
      </c>
      <c r="C131" s="71" t="s">
        <v>123</v>
      </c>
      <c r="D131" s="72" t="s">
        <v>97</v>
      </c>
      <c r="E131" s="66" t="s">
        <v>101</v>
      </c>
      <c r="F131" s="43">
        <f>'[2]4_Verzia_7_0_OP_tabulky'!F184</f>
        <v>0</v>
      </c>
      <c r="G131" s="43">
        <f>'[2]4_Verzia_7_0_OP_tabulky'!G184</f>
        <v>194376457</v>
      </c>
      <c r="H131" s="43">
        <f>'[2]4_Verzia_7_0_OP_tabulky'!H184</f>
        <v>200920378</v>
      </c>
      <c r="I131" s="43">
        <f>'[2]4_Verzia_7_0_OP_tabulky'!I184</f>
        <v>209119065</v>
      </c>
      <c r="J131" s="43">
        <f>'[2]4_Verzia_7_0_OP_tabulky'!J184</f>
        <v>217799857</v>
      </c>
      <c r="K131" s="43">
        <f>'[2]4_Verzia_7_0_OP_tabulky'!K184</f>
        <v>94669298</v>
      </c>
      <c r="L131" s="43">
        <f>'[2]4_Verzia_7_0_OP_tabulky'!L184</f>
        <v>94669297</v>
      </c>
      <c r="M131" s="43">
        <f>'[2]4_Verzia_7_0_OP_tabulky'!M184</f>
        <v>99516909</v>
      </c>
      <c r="N131" s="43">
        <f>'[2]4_Verzia_7_0_OP_tabulky'!N184</f>
        <v>99516909</v>
      </c>
      <c r="O131" s="44">
        <f t="shared" si="21"/>
        <v>1210588170</v>
      </c>
      <c r="P131" s="44">
        <f t="shared" si="22"/>
        <v>1016401964</v>
      </c>
      <c r="Q131" s="44">
        <f t="shared" si="23"/>
        <v>194186206</v>
      </c>
    </row>
    <row r="132" spans="1:17" x14ac:dyDescent="0.35">
      <c r="A132" s="70" t="s">
        <v>147</v>
      </c>
      <c r="B132" s="70" t="s">
        <v>148</v>
      </c>
      <c r="C132" s="71" t="s">
        <v>149</v>
      </c>
      <c r="D132" s="72" t="s">
        <v>89</v>
      </c>
      <c r="E132" s="70" t="s">
        <v>92</v>
      </c>
      <c r="F132" s="43">
        <f>'[2]4_Verzia_7_0_OP_tabulky'!F186</f>
        <v>0</v>
      </c>
      <c r="G132" s="43">
        <f>'[2]4_Verzia_7_0_OP_tabulky'!G186</f>
        <v>41051397</v>
      </c>
      <c r="H132" s="43">
        <f>'[2]4_Verzia_7_0_OP_tabulky'!H186</f>
        <v>42434913</v>
      </c>
      <c r="I132" s="43">
        <f>'[2]4_Verzia_7_0_OP_tabulky'!I186</f>
        <v>44169190</v>
      </c>
      <c r="J132" s="43">
        <f>'[2]4_Verzia_7_0_OP_tabulky'!J186</f>
        <v>46004211</v>
      </c>
      <c r="K132" s="43">
        <f>'[2]4_Verzia_7_0_OP_tabulky'!K186</f>
        <v>19997471</v>
      </c>
      <c r="L132" s="43">
        <f>'[2]4_Verzia_7_0_OP_tabulky'!L186</f>
        <v>19997471</v>
      </c>
      <c r="M132" s="43">
        <f>'[2]4_Verzia_7_0_OP_tabulky'!M186</f>
        <v>21020831</v>
      </c>
      <c r="N132" s="43">
        <f>'[2]4_Verzia_7_0_OP_tabulky'!N186</f>
        <v>21020831</v>
      </c>
      <c r="O132" s="44">
        <f t="shared" si="21"/>
        <v>255696315</v>
      </c>
      <c r="P132" s="44">
        <f t="shared" si="22"/>
        <v>214678013</v>
      </c>
      <c r="Q132" s="44">
        <f t="shared" si="23"/>
        <v>41018302</v>
      </c>
    </row>
    <row r="133" spans="1:17" x14ac:dyDescent="0.35">
      <c r="A133" s="70" t="s">
        <v>147</v>
      </c>
      <c r="B133" s="70" t="s">
        <v>150</v>
      </c>
      <c r="C133" s="71" t="s">
        <v>151</v>
      </c>
      <c r="D133" s="72" t="s">
        <v>97</v>
      </c>
      <c r="E133" s="66" t="s">
        <v>101</v>
      </c>
      <c r="F133" s="55">
        <f>'[2]4_Verzia_7_0_OP_tabulky'!F187</f>
        <v>0</v>
      </c>
      <c r="G133" s="55">
        <f>'[2]4_Verzia_7_0_OP_tabulky'!G187</f>
        <v>8290262</v>
      </c>
      <c r="H133" s="55">
        <f>'[2]4_Verzia_7_0_OP_tabulky'!H187</f>
        <v>8569363</v>
      </c>
      <c r="I133" s="55">
        <f>'[2]4_Verzia_7_0_OP_tabulky'!I187</f>
        <v>8919042</v>
      </c>
      <c r="J133" s="55">
        <f>'[2]4_Verzia_7_0_OP_tabulky'!J187</f>
        <v>9289282</v>
      </c>
      <c r="K133" s="55">
        <f>'[2]4_Verzia_7_0_OP_tabulky'!K187</f>
        <v>4037697</v>
      </c>
      <c r="L133" s="55">
        <f>'[2]4_Verzia_7_0_OP_tabulky'!L187</f>
        <v>4037698</v>
      </c>
      <c r="M133" s="55">
        <f>'[2]4_Verzia_7_0_OP_tabulky'!M187</f>
        <v>4244450</v>
      </c>
      <c r="N133" s="55">
        <f>'[2]4_Verzia_7_0_OP_tabulky'!N187</f>
        <v>4244450</v>
      </c>
      <c r="O133" s="44">
        <f t="shared" ref="O133:O145" si="25">SUM(F133:N133)</f>
        <v>51632244</v>
      </c>
      <c r="P133" s="44">
        <f t="shared" ref="P133:P139" si="26">F133+G133+H133+I133+J133+K133+M133</f>
        <v>43350096</v>
      </c>
      <c r="Q133" s="44">
        <f t="shared" ref="Q133:Q139" si="27">L133+N133</f>
        <v>8282148</v>
      </c>
    </row>
    <row r="134" spans="1:17" x14ac:dyDescent="0.35">
      <c r="A134" s="70" t="s">
        <v>147</v>
      </c>
      <c r="B134" s="70" t="s">
        <v>152</v>
      </c>
      <c r="C134" s="71" t="s">
        <v>153</v>
      </c>
      <c r="D134" s="72" t="s">
        <v>91</v>
      </c>
      <c r="E134" s="70" t="s">
        <v>92</v>
      </c>
      <c r="F134" s="59">
        <f>'[2]4_Verzia_7_0_OP_tabulky'!F190</f>
        <v>0</v>
      </c>
      <c r="G134" s="59">
        <f>'[2]4_Verzia_7_0_OP_tabulky'!G190</f>
        <v>13574230</v>
      </c>
      <c r="H134" s="59">
        <f>'[2]4_Verzia_7_0_OP_tabulky'!H190</f>
        <v>14031357</v>
      </c>
      <c r="I134" s="59">
        <f>'[2]4_Verzia_7_0_OP_tabulky'!I190</f>
        <v>14603933</v>
      </c>
      <c r="J134" s="59">
        <f>'[2]4_Verzia_7_0_OP_tabulky'!J190</f>
        <v>15210384</v>
      </c>
      <c r="K134" s="59">
        <f>'[2]4_Verzia_7_0_OP_tabulky'!K190</f>
        <v>6611574</v>
      </c>
      <c r="L134" s="59">
        <f>'[2]4_Verzia_7_0_OP_tabulky'!L190</f>
        <v>6611574</v>
      </c>
      <c r="M134" s="59">
        <f>'[2]4_Verzia_7_0_OP_tabulky'!M190</f>
        <v>6950466</v>
      </c>
      <c r="N134" s="59">
        <f>'[2]4_Verzia_7_0_OP_tabulky'!N190</f>
        <v>6950465</v>
      </c>
      <c r="O134" s="44">
        <f t="shared" si="25"/>
        <v>84543983</v>
      </c>
      <c r="P134" s="44">
        <f t="shared" si="26"/>
        <v>70981944</v>
      </c>
      <c r="Q134" s="44">
        <f t="shared" si="27"/>
        <v>13562039</v>
      </c>
    </row>
    <row r="135" spans="1:17" x14ac:dyDescent="0.35">
      <c r="A135" s="70" t="s">
        <v>147</v>
      </c>
      <c r="B135" s="70" t="s">
        <v>154</v>
      </c>
      <c r="C135" s="71" t="s">
        <v>155</v>
      </c>
      <c r="D135" s="72" t="s">
        <v>144</v>
      </c>
      <c r="E135" s="70" t="s">
        <v>92</v>
      </c>
      <c r="F135" s="59">
        <f>F136+F137</f>
        <v>0</v>
      </c>
      <c r="G135" s="59">
        <f t="shared" ref="G135:N135" si="28">G136+G137</f>
        <v>6492837</v>
      </c>
      <c r="H135" s="59">
        <f t="shared" si="28"/>
        <v>6597133</v>
      </c>
      <c r="I135" s="59">
        <f t="shared" si="28"/>
        <v>1417986</v>
      </c>
      <c r="J135" s="59">
        <f t="shared" si="28"/>
        <v>1440939</v>
      </c>
      <c r="K135" s="59">
        <f t="shared" si="28"/>
        <v>596996</v>
      </c>
      <c r="L135" s="59">
        <f t="shared" si="28"/>
        <v>596996</v>
      </c>
      <c r="M135" s="59">
        <f t="shared" si="28"/>
        <v>608936</v>
      </c>
      <c r="N135" s="59">
        <f t="shared" si="28"/>
        <v>608936</v>
      </c>
      <c r="O135" s="44">
        <f t="shared" si="25"/>
        <v>18360759</v>
      </c>
      <c r="P135" s="44">
        <f t="shared" si="26"/>
        <v>17154827</v>
      </c>
      <c r="Q135" s="44">
        <f t="shared" si="27"/>
        <v>1205932</v>
      </c>
    </row>
    <row r="136" spans="1:17" ht="26" x14ac:dyDescent="0.35">
      <c r="A136" s="98" t="s">
        <v>147</v>
      </c>
      <c r="B136" s="73" t="s">
        <v>154</v>
      </c>
      <c r="C136" s="74" t="s">
        <v>155</v>
      </c>
      <c r="D136" s="67" t="s">
        <v>94</v>
      </c>
      <c r="E136" s="67" t="s">
        <v>92</v>
      </c>
      <c r="F136" s="75">
        <f>'[2]4_Verzia_7_0_OP_tabulky'!F191</f>
        <v>0</v>
      </c>
      <c r="G136" s="75">
        <f>'[2]4_Verzia_7_0_OP_tabulky'!G191</f>
        <v>1373421</v>
      </c>
      <c r="H136" s="75">
        <f>'[2]4_Verzia_7_0_OP_tabulky'!H191</f>
        <v>1395483</v>
      </c>
      <c r="I136" s="75">
        <f>'[2]4_Verzia_7_0_OP_tabulky'!I191</f>
        <v>1417986</v>
      </c>
      <c r="J136" s="75">
        <f>'[2]4_Verzia_7_0_OP_tabulky'!J191</f>
        <v>1440939</v>
      </c>
      <c r="K136" s="75">
        <f>'[2]4_Verzia_7_0_OP_tabulky'!K191</f>
        <v>596996</v>
      </c>
      <c r="L136" s="75">
        <f>'[2]4_Verzia_7_0_OP_tabulky'!L191</f>
        <v>596996</v>
      </c>
      <c r="M136" s="75">
        <f>'[2]4_Verzia_7_0_OP_tabulky'!M191</f>
        <v>608936</v>
      </c>
      <c r="N136" s="75">
        <f>'[2]4_Verzia_7_0_OP_tabulky'!N191</f>
        <v>608936</v>
      </c>
      <c r="O136" s="69">
        <f t="shared" si="25"/>
        <v>8039693</v>
      </c>
      <c r="P136" s="44">
        <f t="shared" si="26"/>
        <v>6833761</v>
      </c>
      <c r="Q136" s="44">
        <f t="shared" si="27"/>
        <v>1205932</v>
      </c>
    </row>
    <row r="137" spans="1:17" ht="26" x14ac:dyDescent="0.35">
      <c r="A137" s="98"/>
      <c r="B137" s="73" t="s">
        <v>154</v>
      </c>
      <c r="C137" s="74" t="s">
        <v>155</v>
      </c>
      <c r="D137" s="67" t="s">
        <v>95</v>
      </c>
      <c r="E137" s="67" t="s">
        <v>92</v>
      </c>
      <c r="F137" s="75">
        <f>'[2]4_Verzia_7_0_OP_tabulky'!F192</f>
        <v>0</v>
      </c>
      <c r="G137" s="75">
        <f>'[2]4_Verzia_7_0_OP_tabulky'!G192</f>
        <v>5119416</v>
      </c>
      <c r="H137" s="75">
        <f>'[2]4_Verzia_7_0_OP_tabulky'!H192</f>
        <v>5201650</v>
      </c>
      <c r="I137" s="75">
        <f>'[2]4_Verzia_7_0_OP_tabulky'!I192</f>
        <v>0</v>
      </c>
      <c r="J137" s="75">
        <f>'[2]4_Verzia_7_0_OP_tabulky'!J192</f>
        <v>0</v>
      </c>
      <c r="K137" s="75">
        <f>'[2]4_Verzia_7_0_OP_tabulky'!K192</f>
        <v>0</v>
      </c>
      <c r="L137" s="75">
        <f>'[2]4_Verzia_7_0_OP_tabulky'!L192</f>
        <v>0</v>
      </c>
      <c r="M137" s="75">
        <f>'[2]4_Verzia_7_0_OP_tabulky'!M192</f>
        <v>0</v>
      </c>
      <c r="N137" s="75">
        <f>'[2]4_Verzia_7_0_OP_tabulky'!N192</f>
        <v>0</v>
      </c>
      <c r="O137" s="69">
        <f t="shared" si="25"/>
        <v>10321066</v>
      </c>
      <c r="P137" s="44">
        <f t="shared" si="26"/>
        <v>10321066</v>
      </c>
      <c r="Q137" s="44">
        <f t="shared" si="27"/>
        <v>0</v>
      </c>
    </row>
    <row r="138" spans="1:17" x14ac:dyDescent="0.35">
      <c r="A138" s="99" t="s">
        <v>156</v>
      </c>
      <c r="B138" s="100"/>
      <c r="C138" s="101"/>
      <c r="D138" s="40" t="s">
        <v>89</v>
      </c>
      <c r="E138" s="42" t="s">
        <v>48</v>
      </c>
      <c r="F138" s="76">
        <f>SUMIFS(F85:F137,$D$85:$D$137,$D$138,$E$85:$E$137,$E$138)</f>
        <v>0</v>
      </c>
      <c r="G138" s="76">
        <f t="shared" ref="G138:N138" si="29">SUMIFS(G85:G137,$D$85:$D$137,$D$138,$E$85:$E$137,$E$138)</f>
        <v>79398325</v>
      </c>
      <c r="H138" s="76">
        <f t="shared" si="29"/>
        <v>82023767</v>
      </c>
      <c r="I138" s="76">
        <f t="shared" si="29"/>
        <v>85303750</v>
      </c>
      <c r="J138" s="76">
        <f t="shared" si="29"/>
        <v>88773039</v>
      </c>
      <c r="K138" s="76">
        <f t="shared" si="29"/>
        <v>38527612</v>
      </c>
      <c r="L138" s="76">
        <f t="shared" si="29"/>
        <v>38527611</v>
      </c>
      <c r="M138" s="76">
        <f t="shared" si="29"/>
        <v>40461206</v>
      </c>
      <c r="N138" s="76">
        <f t="shared" si="29"/>
        <v>40461206</v>
      </c>
      <c r="O138" s="44">
        <f t="shared" si="25"/>
        <v>493476516</v>
      </c>
      <c r="P138" s="44">
        <f t="shared" si="26"/>
        <v>414487699</v>
      </c>
      <c r="Q138" s="44">
        <f t="shared" si="27"/>
        <v>78988817</v>
      </c>
    </row>
    <row r="139" spans="1:17" x14ac:dyDescent="0.35">
      <c r="A139" s="102"/>
      <c r="B139" s="103"/>
      <c r="C139" s="104"/>
      <c r="D139" s="45" t="s">
        <v>89</v>
      </c>
      <c r="E139" s="42" t="s">
        <v>92</v>
      </c>
      <c r="F139" s="76">
        <f>SUMIFS(F85:F137,$D$85:$D$137,$D$139,$E$85:$E$137,$E$139)</f>
        <v>0</v>
      </c>
      <c r="G139" s="76">
        <f t="shared" ref="G139:N139" si="30">SUMIFS(G85:G137,$D$85:$D$137,$D$86,$E$85:$E$137,$E$86)</f>
        <v>1093670667</v>
      </c>
      <c r="H139" s="76">
        <f t="shared" si="30"/>
        <v>1130529602</v>
      </c>
      <c r="I139" s="76">
        <f t="shared" si="30"/>
        <v>1176733319</v>
      </c>
      <c r="J139" s="76">
        <f t="shared" si="30"/>
        <v>1225621003</v>
      </c>
      <c r="K139" s="76">
        <f t="shared" si="30"/>
        <v>532762564</v>
      </c>
      <c r="L139" s="76">
        <f t="shared" si="30"/>
        <v>532762565</v>
      </c>
      <c r="M139" s="76">
        <f t="shared" si="30"/>
        <v>560026396</v>
      </c>
      <c r="N139" s="76">
        <f t="shared" si="30"/>
        <v>560026397</v>
      </c>
      <c r="O139" s="44">
        <f t="shared" si="25"/>
        <v>6812132513</v>
      </c>
      <c r="P139" s="44">
        <f t="shared" si="26"/>
        <v>5719343551</v>
      </c>
      <c r="Q139" s="44">
        <f t="shared" si="27"/>
        <v>1092788962</v>
      </c>
    </row>
    <row r="140" spans="1:17" x14ac:dyDescent="0.35">
      <c r="A140" s="102"/>
      <c r="B140" s="103"/>
      <c r="C140" s="104"/>
      <c r="D140" s="46" t="s">
        <v>90</v>
      </c>
      <c r="E140" s="47"/>
      <c r="F140" s="49">
        <f>F138+F139</f>
        <v>0</v>
      </c>
      <c r="G140" s="49">
        <f t="shared" ref="G140:N140" si="31">G138+G139</f>
        <v>1173068992</v>
      </c>
      <c r="H140" s="49">
        <f t="shared" si="31"/>
        <v>1212553369</v>
      </c>
      <c r="I140" s="49">
        <f t="shared" si="31"/>
        <v>1262037069</v>
      </c>
      <c r="J140" s="49">
        <f t="shared" si="31"/>
        <v>1314394042</v>
      </c>
      <c r="K140" s="49">
        <f t="shared" si="31"/>
        <v>571290176</v>
      </c>
      <c r="L140" s="49">
        <f t="shared" si="31"/>
        <v>571290176</v>
      </c>
      <c r="M140" s="49">
        <f t="shared" si="31"/>
        <v>600487602</v>
      </c>
      <c r="N140" s="49">
        <f t="shared" si="31"/>
        <v>600487603</v>
      </c>
      <c r="O140" s="49">
        <f t="shared" si="25"/>
        <v>7305609029</v>
      </c>
      <c r="P140" s="49">
        <f t="shared" ref="P140:P142" si="32">F140+G140+H140+I140+J140+K140+M140</f>
        <v>6133831250</v>
      </c>
      <c r="Q140" s="49">
        <f t="shared" ref="Q140:Q142" si="33">L140+N140</f>
        <v>1171777779</v>
      </c>
    </row>
    <row r="141" spans="1:17" x14ac:dyDescent="0.35">
      <c r="A141" s="102"/>
      <c r="B141" s="103"/>
      <c r="C141" s="104"/>
      <c r="D141" s="45" t="s">
        <v>91</v>
      </c>
      <c r="E141" s="42" t="s">
        <v>48</v>
      </c>
      <c r="F141" s="76">
        <f>SUMIFS(F85:F137,$D$85:$D$137,$D$141,$E$85:$E$137,$E$141)</f>
        <v>0</v>
      </c>
      <c r="G141" s="76">
        <f t="shared" ref="G141:N141" si="34">SUMIFS(G85:G137,$D$85:$D$137,$D$141,$E$85:$E$137,$E$141)</f>
        <v>8045816</v>
      </c>
      <c r="H141" s="76">
        <f t="shared" si="34"/>
        <v>8311524</v>
      </c>
      <c r="I141" s="76">
        <f t="shared" si="34"/>
        <v>8643223</v>
      </c>
      <c r="J141" s="76">
        <f t="shared" si="34"/>
        <v>8994355</v>
      </c>
      <c r="K141" s="76">
        <f t="shared" si="34"/>
        <v>3903259</v>
      </c>
      <c r="L141" s="76">
        <f t="shared" si="34"/>
        <v>3903258</v>
      </c>
      <c r="M141" s="76">
        <f t="shared" si="34"/>
        <v>4099283</v>
      </c>
      <c r="N141" s="76">
        <f t="shared" si="34"/>
        <v>4099282</v>
      </c>
      <c r="O141" s="44">
        <f t="shared" si="25"/>
        <v>50000000</v>
      </c>
      <c r="P141" s="44">
        <f t="shared" si="32"/>
        <v>41997460</v>
      </c>
      <c r="Q141" s="44">
        <f t="shared" si="33"/>
        <v>8002540</v>
      </c>
    </row>
    <row r="142" spans="1:17" x14ac:dyDescent="0.35">
      <c r="A142" s="102"/>
      <c r="B142" s="103"/>
      <c r="C142" s="104"/>
      <c r="D142" s="45" t="s">
        <v>91</v>
      </c>
      <c r="E142" s="42" t="s">
        <v>92</v>
      </c>
      <c r="F142" s="76">
        <f>SUMIFS(F85:F137,$D$85:$D$137,$D$142,$E$85:$E$137,$E$142)</f>
        <v>0</v>
      </c>
      <c r="G142" s="76">
        <f t="shared" ref="G142:N142" si="35">SUMIFS(G85:G137,$D$85:$D$137,$D$142,$E$85:$E$137,$E$142)</f>
        <v>370295113</v>
      </c>
      <c r="H142" s="76">
        <f t="shared" si="35"/>
        <v>382765202</v>
      </c>
      <c r="I142" s="76">
        <f t="shared" si="35"/>
        <v>398384662</v>
      </c>
      <c r="J142" s="76">
        <f t="shared" si="35"/>
        <v>414928217</v>
      </c>
      <c r="K142" s="76">
        <f t="shared" si="35"/>
        <v>180358921</v>
      </c>
      <c r="L142" s="76">
        <f t="shared" si="35"/>
        <v>180358922</v>
      </c>
      <c r="M142" s="76">
        <f t="shared" si="35"/>
        <v>189603641</v>
      </c>
      <c r="N142" s="76">
        <f t="shared" si="35"/>
        <v>189603641</v>
      </c>
      <c r="O142" s="44">
        <f t="shared" si="25"/>
        <v>2306298319</v>
      </c>
      <c r="P142" s="44">
        <f t="shared" si="32"/>
        <v>1936335756</v>
      </c>
      <c r="Q142" s="44">
        <f t="shared" si="33"/>
        <v>369962563</v>
      </c>
    </row>
    <row r="143" spans="1:17" x14ac:dyDescent="0.35">
      <c r="A143" s="102"/>
      <c r="B143" s="103"/>
      <c r="C143" s="104"/>
      <c r="D143" s="46" t="s">
        <v>93</v>
      </c>
      <c r="E143" s="47"/>
      <c r="F143" s="49">
        <f>F141+F142</f>
        <v>0</v>
      </c>
      <c r="G143" s="49">
        <f t="shared" ref="G143:N143" si="36">G141+G142</f>
        <v>378340929</v>
      </c>
      <c r="H143" s="49">
        <f t="shared" si="36"/>
        <v>391076726</v>
      </c>
      <c r="I143" s="49">
        <f t="shared" si="36"/>
        <v>407027885</v>
      </c>
      <c r="J143" s="49">
        <f t="shared" si="36"/>
        <v>423922572</v>
      </c>
      <c r="K143" s="49">
        <f t="shared" si="36"/>
        <v>184262180</v>
      </c>
      <c r="L143" s="49">
        <f t="shared" si="36"/>
        <v>184262180</v>
      </c>
      <c r="M143" s="49">
        <f t="shared" si="36"/>
        <v>193702924</v>
      </c>
      <c r="N143" s="49">
        <f t="shared" si="36"/>
        <v>193702923</v>
      </c>
      <c r="O143" s="49">
        <f t="shared" si="25"/>
        <v>2356298319</v>
      </c>
      <c r="P143" s="49">
        <f t="shared" ref="P143:P145" si="37">F143+G143+H143+I143+J143+K143+M143</f>
        <v>1978333216</v>
      </c>
      <c r="Q143" s="49">
        <f t="shared" ref="Q143:Q145" si="38">L143+N143</f>
        <v>377965103</v>
      </c>
    </row>
    <row r="144" spans="1:17" ht="26" x14ac:dyDescent="0.35">
      <c r="A144" s="102"/>
      <c r="B144" s="103"/>
      <c r="C144" s="104"/>
      <c r="D144" s="50" t="s">
        <v>94</v>
      </c>
      <c r="E144" s="42" t="s">
        <v>92</v>
      </c>
      <c r="F144" s="76">
        <f>SUMIFS(F85:F137,$D$85:$D$137,$D$144,$E$85:$E$137,$E$144)</f>
        <v>0</v>
      </c>
      <c r="G144" s="76">
        <f t="shared" ref="G144:N144" si="39">SUMIFS(G85:G137,$D$85:$D$137,$D$144,$E$85:$E$137,$E$144)</f>
        <v>34335559</v>
      </c>
      <c r="H144" s="76">
        <f t="shared" si="39"/>
        <v>34887090</v>
      </c>
      <c r="I144" s="76">
        <f t="shared" si="39"/>
        <v>35449653</v>
      </c>
      <c r="J144" s="76">
        <f t="shared" si="39"/>
        <v>36023467</v>
      </c>
      <c r="K144" s="76">
        <f t="shared" si="39"/>
        <v>14924894</v>
      </c>
      <c r="L144" s="76">
        <f t="shared" si="39"/>
        <v>14924894</v>
      </c>
      <c r="M144" s="76">
        <f t="shared" si="39"/>
        <v>15223392</v>
      </c>
      <c r="N144" s="76">
        <f t="shared" si="39"/>
        <v>15223392</v>
      </c>
      <c r="O144" s="44">
        <f t="shared" si="25"/>
        <v>200992341</v>
      </c>
      <c r="P144" s="44">
        <f t="shared" si="37"/>
        <v>170844055</v>
      </c>
      <c r="Q144" s="44">
        <f t="shared" si="38"/>
        <v>30148286</v>
      </c>
    </row>
    <row r="145" spans="1:17" ht="26" x14ac:dyDescent="0.35">
      <c r="A145" s="102"/>
      <c r="B145" s="103"/>
      <c r="C145" s="104"/>
      <c r="D145" s="50" t="s">
        <v>95</v>
      </c>
      <c r="E145" s="42" t="s">
        <v>92</v>
      </c>
      <c r="F145" s="76">
        <f>SUMIFS(F85:F137,$D$85:$D$137,$D$145,$E$85:$E$137,$E$145)</f>
        <v>0</v>
      </c>
      <c r="G145" s="76">
        <f t="shared" ref="G145:N145" si="40">SUMIFS(G85:G137,$D$85:$D$137,$D$145,$E$85:$E$137,$E$145)</f>
        <v>127985416</v>
      </c>
      <c r="H145" s="76">
        <f t="shared" si="40"/>
        <v>130041244</v>
      </c>
      <c r="I145" s="76">
        <f t="shared" si="40"/>
        <v>0</v>
      </c>
      <c r="J145" s="76">
        <f t="shared" si="40"/>
        <v>0</v>
      </c>
      <c r="K145" s="76">
        <f t="shared" si="40"/>
        <v>0</v>
      </c>
      <c r="L145" s="76">
        <f t="shared" si="40"/>
        <v>0</v>
      </c>
      <c r="M145" s="76">
        <f t="shared" si="40"/>
        <v>0</v>
      </c>
      <c r="N145" s="76">
        <f t="shared" si="40"/>
        <v>0</v>
      </c>
      <c r="O145" s="44">
        <f t="shared" si="25"/>
        <v>258026660</v>
      </c>
      <c r="P145" s="44">
        <f t="shared" si="37"/>
        <v>258026660</v>
      </c>
      <c r="Q145" s="44">
        <f t="shared" si="38"/>
        <v>0</v>
      </c>
    </row>
    <row r="146" spans="1:17" x14ac:dyDescent="0.35">
      <c r="A146" s="102"/>
      <c r="B146" s="103"/>
      <c r="C146" s="104"/>
      <c r="D146" s="46" t="s">
        <v>96</v>
      </c>
      <c r="E146" s="48" t="s">
        <v>92</v>
      </c>
      <c r="F146" s="49">
        <f>F144+F145</f>
        <v>0</v>
      </c>
      <c r="G146" s="49">
        <f t="shared" ref="G146:N146" si="41">G144+G145</f>
        <v>162320975</v>
      </c>
      <c r="H146" s="49">
        <f t="shared" si="41"/>
        <v>164928334</v>
      </c>
      <c r="I146" s="49">
        <f t="shared" si="41"/>
        <v>35449653</v>
      </c>
      <c r="J146" s="49">
        <f t="shared" si="41"/>
        <v>36023467</v>
      </c>
      <c r="K146" s="49">
        <f t="shared" si="41"/>
        <v>14924894</v>
      </c>
      <c r="L146" s="49">
        <f t="shared" si="41"/>
        <v>14924894</v>
      </c>
      <c r="M146" s="49">
        <f t="shared" si="41"/>
        <v>15223392</v>
      </c>
      <c r="N146" s="49">
        <f t="shared" si="41"/>
        <v>15223392</v>
      </c>
      <c r="O146" s="49">
        <f>SUM(F146:N146)</f>
        <v>459019001</v>
      </c>
      <c r="P146" s="49">
        <f t="shared" ref="P146:P148" si="42">F146+G146+H146+I146+J146+K146+M146</f>
        <v>428870715</v>
      </c>
      <c r="Q146" s="49">
        <f t="shared" ref="Q146:Q148" si="43">L146+N146</f>
        <v>30148286</v>
      </c>
    </row>
    <row r="147" spans="1:17" x14ac:dyDescent="0.35">
      <c r="A147" s="102"/>
      <c r="B147" s="103"/>
      <c r="C147" s="104"/>
      <c r="D147" s="46" t="s">
        <v>97</v>
      </c>
      <c r="E147" s="48" t="s">
        <v>101</v>
      </c>
      <c r="F147" s="49">
        <f>SUMIFS(F85:F137,$D$85:$D$137,$D$147,$E$85:$E$137,$E$147)</f>
        <v>0</v>
      </c>
      <c r="G147" s="49">
        <f t="shared" ref="G147:N147" si="44">SUMIFS(G85:G137,$D$85:$D$137,$D$147,$E$85:$E$137,$E$147)</f>
        <v>397043176</v>
      </c>
      <c r="H147" s="49">
        <f t="shared" si="44"/>
        <v>410410120</v>
      </c>
      <c r="I147" s="49">
        <f t="shared" si="44"/>
        <v>427157171</v>
      </c>
      <c r="J147" s="49">
        <f t="shared" si="44"/>
        <v>444888995</v>
      </c>
      <c r="K147" s="49">
        <f t="shared" si="44"/>
        <v>193376293</v>
      </c>
      <c r="L147" s="49">
        <f t="shared" si="44"/>
        <v>193376292</v>
      </c>
      <c r="M147" s="49">
        <f t="shared" si="44"/>
        <v>203278268</v>
      </c>
      <c r="N147" s="49">
        <f t="shared" si="44"/>
        <v>203278269</v>
      </c>
      <c r="O147" s="49">
        <f t="shared" ref="O147:O148" si="45">SUM(F147:N147)</f>
        <v>2472808584</v>
      </c>
      <c r="P147" s="49">
        <f t="shared" si="42"/>
        <v>2076154023</v>
      </c>
      <c r="Q147" s="49">
        <f t="shared" si="43"/>
        <v>396654561</v>
      </c>
    </row>
    <row r="148" spans="1:17" x14ac:dyDescent="0.35">
      <c r="A148" s="105"/>
      <c r="B148" s="106"/>
      <c r="C148" s="107"/>
      <c r="D148" s="62" t="s">
        <v>47</v>
      </c>
      <c r="E148" s="63"/>
      <c r="F148" s="51">
        <f>F140+F143+F146+F147</f>
        <v>0</v>
      </c>
      <c r="G148" s="51">
        <f t="shared" ref="G148:N148" si="46">G140+G143+G146+G147</f>
        <v>2110774072</v>
      </c>
      <c r="H148" s="51">
        <f t="shared" si="46"/>
        <v>2178968549</v>
      </c>
      <c r="I148" s="51">
        <f t="shared" si="46"/>
        <v>2131671778</v>
      </c>
      <c r="J148" s="51">
        <f t="shared" si="46"/>
        <v>2219229076</v>
      </c>
      <c r="K148" s="51">
        <f t="shared" si="46"/>
        <v>963853543</v>
      </c>
      <c r="L148" s="51">
        <f t="shared" si="46"/>
        <v>963853542</v>
      </c>
      <c r="M148" s="51">
        <f t="shared" si="46"/>
        <v>1012692186</v>
      </c>
      <c r="N148" s="51">
        <f t="shared" si="46"/>
        <v>1012692187</v>
      </c>
      <c r="O148" s="51">
        <f t="shared" si="45"/>
        <v>12593734933</v>
      </c>
      <c r="P148" s="51">
        <f t="shared" si="42"/>
        <v>10617189204</v>
      </c>
      <c r="Q148" s="51">
        <f t="shared" si="43"/>
        <v>1976545729</v>
      </c>
    </row>
  </sheetData>
  <mergeCells count="86">
    <mergeCell ref="A136:A137"/>
    <mergeCell ref="A138:C148"/>
    <mergeCell ref="P83:P84"/>
    <mergeCell ref="Q83:Q84"/>
    <mergeCell ref="A121:A122"/>
    <mergeCell ref="C121:C122"/>
    <mergeCell ref="A123:A124"/>
    <mergeCell ref="C123:C124"/>
    <mergeCell ref="A126:A127"/>
    <mergeCell ref="C126:C127"/>
    <mergeCell ref="A111:A114"/>
    <mergeCell ref="C111:C114"/>
    <mergeCell ref="A115:A118"/>
    <mergeCell ref="C115:C118"/>
    <mergeCell ref="A119:A120"/>
    <mergeCell ref="C119:C120"/>
    <mergeCell ref="A101:A104"/>
    <mergeCell ref="C101:C104"/>
    <mergeCell ref="A105:A108"/>
    <mergeCell ref="C105:C108"/>
    <mergeCell ref="A109:A110"/>
    <mergeCell ref="C109:C110"/>
    <mergeCell ref="A93:A94"/>
    <mergeCell ref="C93:C94"/>
    <mergeCell ref="A95:A96"/>
    <mergeCell ref="C95:C96"/>
    <mergeCell ref="A97:A100"/>
    <mergeCell ref="C97:C100"/>
    <mergeCell ref="A87:A88"/>
    <mergeCell ref="C87:C88"/>
    <mergeCell ref="A89:A90"/>
    <mergeCell ref="C89:C90"/>
    <mergeCell ref="A91:A92"/>
    <mergeCell ref="C91:C92"/>
    <mergeCell ref="J83:J84"/>
    <mergeCell ref="K83:L83"/>
    <mergeCell ref="M83:N83"/>
    <mergeCell ref="O83:O84"/>
    <mergeCell ref="A85:A86"/>
    <mergeCell ref="C85:C86"/>
    <mergeCell ref="D83:D84"/>
    <mergeCell ref="E83:E84"/>
    <mergeCell ref="F83:F84"/>
    <mergeCell ref="G83:G84"/>
    <mergeCell ref="H83:H84"/>
    <mergeCell ref="I83:I84"/>
    <mergeCell ref="A68:A73"/>
    <mergeCell ref="B68:B73"/>
    <mergeCell ref="A75:A78"/>
    <mergeCell ref="B75:B78"/>
    <mergeCell ref="A83:A84"/>
    <mergeCell ref="B83:C83"/>
    <mergeCell ref="A49:A54"/>
    <mergeCell ref="B49:B54"/>
    <mergeCell ref="A56:A61"/>
    <mergeCell ref="B56:B61"/>
    <mergeCell ref="A62:A67"/>
    <mergeCell ref="B62:B67"/>
    <mergeCell ref="A22:A31"/>
    <mergeCell ref="B22:B31"/>
    <mergeCell ref="A32:A42"/>
    <mergeCell ref="B32:B42"/>
    <mergeCell ref="A44:A48"/>
    <mergeCell ref="B44:B48"/>
    <mergeCell ref="F20:F21"/>
    <mergeCell ref="G20:G21"/>
    <mergeCell ref="H20:H21"/>
    <mergeCell ref="I20:J20"/>
    <mergeCell ref="K20:L20"/>
    <mergeCell ref="M20:M21"/>
    <mergeCell ref="G5:G6"/>
    <mergeCell ref="H5:H6"/>
    <mergeCell ref="I5:J5"/>
    <mergeCell ref="K5:L5"/>
    <mergeCell ref="M5:M6"/>
    <mergeCell ref="A20:A21"/>
    <mergeCell ref="B20:B21"/>
    <mergeCell ref="C20:C21"/>
    <mergeCell ref="D20:D21"/>
    <mergeCell ref="E20:E21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C3F8-4196-4359-AB98-500FA2F4A2EA}">
  <sheetPr>
    <tabColor theme="9" tint="-0.499984740745262"/>
  </sheetPr>
  <dimension ref="A1:CX405"/>
  <sheetViews>
    <sheetView showGridLines="0" showZeros="0" tabSelected="1" zoomScaleNormal="100" workbookViewId="0">
      <pane xSplit="1" ySplit="7" topLeftCell="B8" activePane="bottomRight" state="frozen"/>
      <selection activeCell="N2" sqref="N2"/>
      <selection pane="topRight" activeCell="N2" sqref="N2"/>
      <selection pane="bottomLeft" activeCell="N2" sqref="N2"/>
      <selection pane="bottomRight" activeCell="A22" sqref="A22"/>
    </sheetView>
  </sheetViews>
  <sheetFormatPr defaultColWidth="8.7265625" defaultRowHeight="13" x14ac:dyDescent="0.35"/>
  <cols>
    <col min="1" max="1" width="95.6328125" style="206" customWidth="1"/>
    <col min="2" max="9" width="20.6328125" style="157" customWidth="1"/>
    <col min="10" max="10" width="20.6328125" style="211" customWidth="1"/>
    <col min="11" max="12" width="20.6328125" style="212" customWidth="1"/>
    <col min="13" max="13" width="20.6328125" style="211" customWidth="1"/>
    <col min="14" max="15" width="20.6328125" style="212" customWidth="1"/>
    <col min="16" max="16" width="20.6328125" style="211" customWidth="1"/>
    <col min="17" max="18" width="20.6328125" style="212" customWidth="1"/>
    <col min="19" max="19" width="20.6328125" style="211" customWidth="1"/>
    <col min="20" max="21" width="20.6328125" style="212" customWidth="1"/>
    <col min="22" max="22" width="20.6328125" style="211" customWidth="1"/>
    <col min="23" max="24" width="20.6328125" style="212" customWidth="1"/>
    <col min="25" max="25" width="20.6328125" style="211" customWidth="1"/>
    <col min="26" max="47" width="20.6328125" style="212" customWidth="1"/>
    <col min="48" max="72" width="20.6328125" style="6" customWidth="1"/>
    <col min="73" max="77" width="20.6328125" style="208" customWidth="1"/>
    <col min="78" max="82" width="20.6328125" style="157" customWidth="1"/>
    <col min="83" max="92" width="20.6328125" style="6" customWidth="1"/>
    <col min="93" max="101" width="20.6328125" style="209" customWidth="1"/>
    <col min="102" max="102" width="20.6328125" style="6" customWidth="1"/>
    <col min="103" max="16384" width="8.7265625" style="6"/>
  </cols>
  <sheetData>
    <row r="1" spans="1:102" s="4" customFormat="1" x14ac:dyDescent="0.35">
      <c r="A1" s="1" t="s">
        <v>67</v>
      </c>
      <c r="B1" s="2" t="s">
        <v>72</v>
      </c>
      <c r="G1" s="109"/>
    </row>
    <row r="2" spans="1:102" s="4" customFormat="1" x14ac:dyDescent="0.35">
      <c r="A2" s="1" t="s">
        <v>68</v>
      </c>
      <c r="B2" s="78" t="s">
        <v>190</v>
      </c>
      <c r="G2" s="109"/>
      <c r="BS2" s="13" t="s">
        <v>71</v>
      </c>
      <c r="CX2" s="13" t="s">
        <v>163</v>
      </c>
    </row>
    <row r="3" spans="1:102" s="4" customFormat="1" x14ac:dyDescent="0.35">
      <c r="A3" s="1" t="s">
        <v>69</v>
      </c>
      <c r="B3" s="5" t="s">
        <v>185</v>
      </c>
      <c r="G3" s="109"/>
      <c r="BS3" s="13"/>
      <c r="CX3" s="13"/>
    </row>
    <row r="4" spans="1:102" s="4" customFormat="1" ht="13.5" thickBot="1" x14ac:dyDescent="0.4">
      <c r="A4" s="1"/>
      <c r="B4" s="109"/>
      <c r="G4" s="109"/>
      <c r="BS4" s="13"/>
      <c r="CX4" s="13"/>
    </row>
    <row r="5" spans="1:102" s="123" customFormat="1" x14ac:dyDescent="0.35">
      <c r="A5" s="110" t="s">
        <v>191</v>
      </c>
      <c r="B5" s="111" t="s">
        <v>192</v>
      </c>
      <c r="C5" s="112"/>
      <c r="D5" s="112"/>
      <c r="E5" s="112"/>
      <c r="F5" s="112"/>
      <c r="G5" s="112"/>
      <c r="H5" s="112"/>
      <c r="I5" s="113"/>
      <c r="J5" s="114" t="s">
        <v>89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114" t="s">
        <v>91</v>
      </c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14" t="s">
        <v>144</v>
      </c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3"/>
      <c r="BH5" s="114" t="s">
        <v>97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3"/>
      <c r="BT5" s="115"/>
      <c r="BU5" s="116" t="s">
        <v>193</v>
      </c>
      <c r="BV5" s="117"/>
      <c r="BW5" s="117"/>
      <c r="BX5" s="117"/>
      <c r="BY5" s="117"/>
      <c r="BZ5" s="117"/>
      <c r="CA5" s="117"/>
      <c r="CB5" s="117"/>
      <c r="CC5" s="117"/>
      <c r="CD5" s="118"/>
      <c r="CE5" s="119" t="s">
        <v>194</v>
      </c>
      <c r="CF5" s="117"/>
      <c r="CG5" s="117"/>
      <c r="CH5" s="117"/>
      <c r="CI5" s="117"/>
      <c r="CJ5" s="117"/>
      <c r="CK5" s="117"/>
      <c r="CL5" s="117"/>
      <c r="CM5" s="117"/>
      <c r="CN5" s="118"/>
      <c r="CO5" s="120" t="s">
        <v>195</v>
      </c>
      <c r="CP5" s="121"/>
      <c r="CQ5" s="121"/>
      <c r="CR5" s="121"/>
      <c r="CS5" s="122"/>
      <c r="CT5" s="120" t="s">
        <v>196</v>
      </c>
      <c r="CU5" s="121"/>
      <c r="CV5" s="121"/>
      <c r="CW5" s="121"/>
      <c r="CX5" s="122"/>
    </row>
    <row r="6" spans="1:102" s="123" customFormat="1" x14ac:dyDescent="0.35">
      <c r="A6" s="124" t="s">
        <v>197</v>
      </c>
      <c r="B6" s="125" t="s">
        <v>47</v>
      </c>
      <c r="C6" s="80" t="s">
        <v>44</v>
      </c>
      <c r="D6" s="80" t="s">
        <v>31</v>
      </c>
      <c r="E6" s="80" t="s">
        <v>198</v>
      </c>
      <c r="F6" s="80" t="s">
        <v>199</v>
      </c>
      <c r="G6" s="80" t="s">
        <v>200</v>
      </c>
      <c r="H6" s="80" t="s">
        <v>201</v>
      </c>
      <c r="I6" s="126" t="s">
        <v>202</v>
      </c>
      <c r="J6" s="127" t="s">
        <v>44</v>
      </c>
      <c r="K6" s="128"/>
      <c r="L6" s="128"/>
      <c r="M6" s="128" t="s">
        <v>31</v>
      </c>
      <c r="N6" s="128"/>
      <c r="O6" s="128"/>
      <c r="P6" s="128" t="s">
        <v>198</v>
      </c>
      <c r="Q6" s="128"/>
      <c r="R6" s="128"/>
      <c r="S6" s="128" t="s">
        <v>199</v>
      </c>
      <c r="T6" s="128"/>
      <c r="U6" s="128"/>
      <c r="V6" s="128" t="s">
        <v>200</v>
      </c>
      <c r="W6" s="128"/>
      <c r="X6" s="128"/>
      <c r="Y6" s="128" t="s">
        <v>201</v>
      </c>
      <c r="Z6" s="128"/>
      <c r="AA6" s="128"/>
      <c r="AB6" s="126" t="s">
        <v>202</v>
      </c>
      <c r="AC6" s="127" t="s">
        <v>44</v>
      </c>
      <c r="AD6" s="128"/>
      <c r="AE6" s="128"/>
      <c r="AF6" s="128" t="s">
        <v>31</v>
      </c>
      <c r="AG6" s="128"/>
      <c r="AH6" s="128"/>
      <c r="AI6" s="128" t="s">
        <v>198</v>
      </c>
      <c r="AJ6" s="128"/>
      <c r="AK6" s="128"/>
      <c r="AL6" s="128" t="s">
        <v>199</v>
      </c>
      <c r="AM6" s="128"/>
      <c r="AN6" s="128"/>
      <c r="AO6" s="128" t="s">
        <v>200</v>
      </c>
      <c r="AP6" s="128"/>
      <c r="AQ6" s="128"/>
      <c r="AR6" s="128" t="s">
        <v>201</v>
      </c>
      <c r="AS6" s="128"/>
      <c r="AT6" s="128"/>
      <c r="AU6" s="126" t="s">
        <v>202</v>
      </c>
      <c r="AV6" s="129" t="s">
        <v>44</v>
      </c>
      <c r="AW6" s="80"/>
      <c r="AX6" s="80" t="s">
        <v>31</v>
      </c>
      <c r="AY6" s="80"/>
      <c r="AZ6" s="80" t="s">
        <v>198</v>
      </c>
      <c r="BA6" s="80"/>
      <c r="BB6" s="80" t="s">
        <v>199</v>
      </c>
      <c r="BC6" s="80"/>
      <c r="BD6" s="80" t="s">
        <v>200</v>
      </c>
      <c r="BE6" s="80"/>
      <c r="BF6" s="80" t="s">
        <v>201</v>
      </c>
      <c r="BG6" s="126"/>
      <c r="BH6" s="129" t="s">
        <v>44</v>
      </c>
      <c r="BI6" s="80"/>
      <c r="BJ6" s="80" t="s">
        <v>31</v>
      </c>
      <c r="BK6" s="80"/>
      <c r="BL6" s="80" t="s">
        <v>198</v>
      </c>
      <c r="BM6" s="80"/>
      <c r="BN6" s="80" t="s">
        <v>199</v>
      </c>
      <c r="BO6" s="80"/>
      <c r="BP6" s="80" t="s">
        <v>200</v>
      </c>
      <c r="BQ6" s="80"/>
      <c r="BR6" s="80" t="s">
        <v>201</v>
      </c>
      <c r="BS6" s="126"/>
      <c r="BT6" s="130"/>
      <c r="BU6" s="131" t="s">
        <v>92</v>
      </c>
      <c r="BV6" s="132"/>
      <c r="BW6" s="132"/>
      <c r="BX6" s="132"/>
      <c r="BY6" s="132"/>
      <c r="BZ6" s="132" t="s">
        <v>48</v>
      </c>
      <c r="CA6" s="132"/>
      <c r="CB6" s="132"/>
      <c r="CC6" s="132"/>
      <c r="CD6" s="133"/>
      <c r="CE6" s="134" t="s">
        <v>92</v>
      </c>
      <c r="CF6" s="132"/>
      <c r="CG6" s="132"/>
      <c r="CH6" s="132"/>
      <c r="CI6" s="132"/>
      <c r="CJ6" s="132" t="s">
        <v>48</v>
      </c>
      <c r="CK6" s="132"/>
      <c r="CL6" s="132"/>
      <c r="CM6" s="132"/>
      <c r="CN6" s="133"/>
      <c r="CO6" s="134" t="s">
        <v>92</v>
      </c>
      <c r="CP6" s="132"/>
      <c r="CQ6" s="132"/>
      <c r="CR6" s="132"/>
      <c r="CS6" s="133"/>
      <c r="CT6" s="135" t="s">
        <v>203</v>
      </c>
      <c r="CU6" s="136"/>
      <c r="CV6" s="136"/>
      <c r="CW6" s="136"/>
      <c r="CX6" s="137"/>
    </row>
    <row r="7" spans="1:102" s="146" customFormat="1" x14ac:dyDescent="0.35">
      <c r="A7" s="124"/>
      <c r="B7" s="125"/>
      <c r="C7" s="80"/>
      <c r="D7" s="80"/>
      <c r="E7" s="80"/>
      <c r="F7" s="80"/>
      <c r="G7" s="80"/>
      <c r="H7" s="80"/>
      <c r="I7" s="126"/>
      <c r="J7" s="138" t="s">
        <v>47</v>
      </c>
      <c r="K7" s="20" t="s">
        <v>92</v>
      </c>
      <c r="L7" s="20" t="s">
        <v>48</v>
      </c>
      <c r="M7" s="20" t="s">
        <v>47</v>
      </c>
      <c r="N7" s="20" t="s">
        <v>92</v>
      </c>
      <c r="O7" s="20" t="s">
        <v>48</v>
      </c>
      <c r="P7" s="20" t="s">
        <v>47</v>
      </c>
      <c r="Q7" s="20" t="s">
        <v>92</v>
      </c>
      <c r="R7" s="20" t="s">
        <v>48</v>
      </c>
      <c r="S7" s="20" t="s">
        <v>47</v>
      </c>
      <c r="T7" s="20" t="s">
        <v>92</v>
      </c>
      <c r="U7" s="20" t="s">
        <v>48</v>
      </c>
      <c r="V7" s="20" t="s">
        <v>47</v>
      </c>
      <c r="W7" s="20" t="s">
        <v>92</v>
      </c>
      <c r="X7" s="20" t="s">
        <v>48</v>
      </c>
      <c r="Y7" s="20" t="s">
        <v>47</v>
      </c>
      <c r="Z7" s="20" t="s">
        <v>92</v>
      </c>
      <c r="AA7" s="20" t="s">
        <v>48</v>
      </c>
      <c r="AB7" s="126"/>
      <c r="AC7" s="138" t="s">
        <v>47</v>
      </c>
      <c r="AD7" s="20" t="s">
        <v>92</v>
      </c>
      <c r="AE7" s="20" t="s">
        <v>48</v>
      </c>
      <c r="AF7" s="20" t="s">
        <v>47</v>
      </c>
      <c r="AG7" s="20" t="s">
        <v>92</v>
      </c>
      <c r="AH7" s="20" t="s">
        <v>48</v>
      </c>
      <c r="AI7" s="20" t="s">
        <v>47</v>
      </c>
      <c r="AJ7" s="20" t="s">
        <v>92</v>
      </c>
      <c r="AK7" s="20" t="s">
        <v>48</v>
      </c>
      <c r="AL7" s="20" t="s">
        <v>47</v>
      </c>
      <c r="AM7" s="20" t="s">
        <v>92</v>
      </c>
      <c r="AN7" s="20" t="s">
        <v>48</v>
      </c>
      <c r="AO7" s="20" t="s">
        <v>47</v>
      </c>
      <c r="AP7" s="20" t="s">
        <v>92</v>
      </c>
      <c r="AQ7" s="20" t="s">
        <v>48</v>
      </c>
      <c r="AR7" s="20" t="s">
        <v>47</v>
      </c>
      <c r="AS7" s="20" t="s">
        <v>92</v>
      </c>
      <c r="AT7" s="20" t="s">
        <v>48</v>
      </c>
      <c r="AU7" s="126"/>
      <c r="AV7" s="138" t="s">
        <v>47</v>
      </c>
      <c r="AW7" s="19" t="s">
        <v>92</v>
      </c>
      <c r="AX7" s="20" t="s">
        <v>47</v>
      </c>
      <c r="AY7" s="19" t="s">
        <v>92</v>
      </c>
      <c r="AZ7" s="20" t="s">
        <v>47</v>
      </c>
      <c r="BA7" s="19" t="s">
        <v>92</v>
      </c>
      <c r="BB7" s="20" t="s">
        <v>47</v>
      </c>
      <c r="BC7" s="19" t="s">
        <v>92</v>
      </c>
      <c r="BD7" s="20" t="s">
        <v>47</v>
      </c>
      <c r="BE7" s="19" t="s">
        <v>92</v>
      </c>
      <c r="BF7" s="20" t="s">
        <v>47</v>
      </c>
      <c r="BG7" s="139" t="s">
        <v>92</v>
      </c>
      <c r="BH7" s="138" t="s">
        <v>47</v>
      </c>
      <c r="BI7" s="19" t="s">
        <v>203</v>
      </c>
      <c r="BJ7" s="20" t="s">
        <v>47</v>
      </c>
      <c r="BK7" s="19" t="s">
        <v>203</v>
      </c>
      <c r="BL7" s="20" t="s">
        <v>47</v>
      </c>
      <c r="BM7" s="19" t="s">
        <v>203</v>
      </c>
      <c r="BN7" s="20" t="s">
        <v>47</v>
      </c>
      <c r="BO7" s="19" t="s">
        <v>203</v>
      </c>
      <c r="BP7" s="20" t="s">
        <v>47</v>
      </c>
      <c r="BQ7" s="19" t="s">
        <v>203</v>
      </c>
      <c r="BR7" s="20" t="s">
        <v>47</v>
      </c>
      <c r="BS7" s="139" t="s">
        <v>203</v>
      </c>
      <c r="BT7" s="130"/>
      <c r="BU7" s="140" t="s">
        <v>44</v>
      </c>
      <c r="BV7" s="8" t="s">
        <v>31</v>
      </c>
      <c r="BW7" s="8" t="s">
        <v>204</v>
      </c>
      <c r="BX7" s="8" t="s">
        <v>199</v>
      </c>
      <c r="BY7" s="8" t="s">
        <v>201</v>
      </c>
      <c r="BZ7" s="8" t="s">
        <v>44</v>
      </c>
      <c r="CA7" s="8" t="s">
        <v>31</v>
      </c>
      <c r="CB7" s="8" t="s">
        <v>204</v>
      </c>
      <c r="CC7" s="8" t="s">
        <v>199</v>
      </c>
      <c r="CD7" s="141" t="s">
        <v>201</v>
      </c>
      <c r="CE7" s="142" t="s">
        <v>44</v>
      </c>
      <c r="CF7" s="143" t="s">
        <v>31</v>
      </c>
      <c r="CG7" s="143" t="s">
        <v>204</v>
      </c>
      <c r="CH7" s="143" t="s">
        <v>199</v>
      </c>
      <c r="CI7" s="143" t="s">
        <v>201</v>
      </c>
      <c r="CJ7" s="143" t="s">
        <v>44</v>
      </c>
      <c r="CK7" s="143" t="s">
        <v>31</v>
      </c>
      <c r="CL7" s="143" t="s">
        <v>204</v>
      </c>
      <c r="CM7" s="143" t="s">
        <v>199</v>
      </c>
      <c r="CN7" s="144" t="s">
        <v>201</v>
      </c>
      <c r="CO7" s="142" t="s">
        <v>44</v>
      </c>
      <c r="CP7" s="8" t="s">
        <v>31</v>
      </c>
      <c r="CQ7" s="143" t="s">
        <v>204</v>
      </c>
      <c r="CR7" s="8" t="s">
        <v>199</v>
      </c>
      <c r="CS7" s="141" t="s">
        <v>201</v>
      </c>
      <c r="CT7" s="145" t="s">
        <v>44</v>
      </c>
      <c r="CU7" s="8" t="s">
        <v>31</v>
      </c>
      <c r="CV7" s="8" t="s">
        <v>204</v>
      </c>
      <c r="CW7" s="8" t="s">
        <v>199</v>
      </c>
      <c r="CX7" s="141" t="s">
        <v>201</v>
      </c>
    </row>
    <row r="8" spans="1:102" s="157" customFormat="1" x14ac:dyDescent="0.35">
      <c r="A8" s="147" t="s">
        <v>109</v>
      </c>
      <c r="B8" s="148">
        <f>C8+D8</f>
        <v>2525417847</v>
      </c>
      <c r="C8" s="149">
        <f>J8+AC8+AV8+BH8</f>
        <v>1890150000</v>
      </c>
      <c r="D8" s="149">
        <f>E8+H8</f>
        <v>635267847</v>
      </c>
      <c r="E8" s="149">
        <f>F8+G8</f>
        <v>483035022</v>
      </c>
      <c r="F8" s="149">
        <f>S8+AL8+BB8+BN8</f>
        <v>448276113</v>
      </c>
      <c r="G8" s="149">
        <f>V8+AO8+BD8+BP8</f>
        <v>34758909</v>
      </c>
      <c r="H8" s="149">
        <f>Y8+AR8+BF8+BR8</f>
        <v>152232825</v>
      </c>
      <c r="I8" s="150">
        <f>AB8+AU8</f>
        <v>0</v>
      </c>
      <c r="J8" s="151">
        <f>K8+L8</f>
        <v>1890150000</v>
      </c>
      <c r="K8" s="149">
        <f>K9+K25</f>
        <v>1714385276</v>
      </c>
      <c r="L8" s="149">
        <f>L9+L25</f>
        <v>175764724</v>
      </c>
      <c r="M8" s="149">
        <f>N8+O8</f>
        <v>635267847</v>
      </c>
      <c r="N8" s="149">
        <f>N9+N25</f>
        <v>371620759</v>
      </c>
      <c r="O8" s="149">
        <f>O9+O25</f>
        <v>263647088</v>
      </c>
      <c r="P8" s="149">
        <f>Q8+R8</f>
        <v>483035022</v>
      </c>
      <c r="Q8" s="149">
        <f>Q9+Q25</f>
        <v>253150948</v>
      </c>
      <c r="R8" s="149">
        <f>R9+R25</f>
        <v>229884074</v>
      </c>
      <c r="S8" s="149">
        <f>T8+U8</f>
        <v>448276113</v>
      </c>
      <c r="T8" s="149">
        <f>T9+T25</f>
        <v>228172767</v>
      </c>
      <c r="U8" s="149">
        <f>U9+U25</f>
        <v>220103346</v>
      </c>
      <c r="V8" s="149">
        <f>W8+X8</f>
        <v>34758909</v>
      </c>
      <c r="W8" s="149">
        <f>W9+W25</f>
        <v>24978181</v>
      </c>
      <c r="X8" s="149">
        <f>X9+X25</f>
        <v>9780728</v>
      </c>
      <c r="Y8" s="149">
        <f>Z8+AA8</f>
        <v>152232825</v>
      </c>
      <c r="Z8" s="149">
        <f>Z9+Z25</f>
        <v>118469811</v>
      </c>
      <c r="AA8" s="149">
        <f>AA9+AA25</f>
        <v>33763014</v>
      </c>
      <c r="AB8" s="150">
        <f>AB9+AB25</f>
        <v>0</v>
      </c>
      <c r="AC8" s="151">
        <f>AD8+AE8</f>
        <v>0</v>
      </c>
      <c r="AD8" s="149">
        <f>AD9+AD25</f>
        <v>0</v>
      </c>
      <c r="AE8" s="149">
        <f>AE9+AE25</f>
        <v>0</v>
      </c>
      <c r="AF8" s="149">
        <f>AG8+AH8</f>
        <v>0</v>
      </c>
      <c r="AG8" s="149">
        <f>AG9+AG25</f>
        <v>0</v>
      </c>
      <c r="AH8" s="149">
        <f>AH9+AH25</f>
        <v>0</v>
      </c>
      <c r="AI8" s="149">
        <f>AJ8+AK8</f>
        <v>0</v>
      </c>
      <c r="AJ8" s="149">
        <f>AJ9+AJ25</f>
        <v>0</v>
      </c>
      <c r="AK8" s="149">
        <f>AK9+AK25</f>
        <v>0</v>
      </c>
      <c r="AL8" s="149">
        <f>AM8+AN8</f>
        <v>0</v>
      </c>
      <c r="AM8" s="149">
        <f>AM9+AM25</f>
        <v>0</v>
      </c>
      <c r="AN8" s="149">
        <f>AN9+AN25</f>
        <v>0</v>
      </c>
      <c r="AO8" s="149">
        <f>AP8+AQ8</f>
        <v>0</v>
      </c>
      <c r="AP8" s="149">
        <f>AP9+AP25</f>
        <v>0</v>
      </c>
      <c r="AQ8" s="149">
        <f>AQ9+AQ25</f>
        <v>0</v>
      </c>
      <c r="AR8" s="149">
        <f>AS8+AT8</f>
        <v>0</v>
      </c>
      <c r="AS8" s="149">
        <f>AS9+AS25</f>
        <v>0</v>
      </c>
      <c r="AT8" s="149">
        <f>AT9+AT25</f>
        <v>0</v>
      </c>
      <c r="AU8" s="150">
        <f>AU9+AU25</f>
        <v>0</v>
      </c>
      <c r="AV8" s="151">
        <f>AW8</f>
        <v>0</v>
      </c>
      <c r="AW8" s="149">
        <f>AW9+AW25</f>
        <v>0</v>
      </c>
      <c r="AX8" s="149">
        <f>AY8</f>
        <v>0</v>
      </c>
      <c r="AY8" s="149">
        <f>AY9+AY25</f>
        <v>0</v>
      </c>
      <c r="AZ8" s="149">
        <f>BA8</f>
        <v>0</v>
      </c>
      <c r="BA8" s="149">
        <f>BA9+BA25</f>
        <v>0</v>
      </c>
      <c r="BB8" s="149">
        <f>BC8</f>
        <v>0</v>
      </c>
      <c r="BC8" s="149">
        <f>BC9+BC25</f>
        <v>0</v>
      </c>
      <c r="BD8" s="149">
        <f>BE8</f>
        <v>0</v>
      </c>
      <c r="BE8" s="149">
        <f>BE9+BE25</f>
        <v>0</v>
      </c>
      <c r="BF8" s="149">
        <f>BG8</f>
        <v>0</v>
      </c>
      <c r="BG8" s="150">
        <f>BG9+BG25</f>
        <v>0</v>
      </c>
      <c r="BH8" s="151">
        <f>BI8</f>
        <v>0</v>
      </c>
      <c r="BI8" s="149">
        <f>BI9+BI25</f>
        <v>0</v>
      </c>
      <c r="BJ8" s="149">
        <f>BK8</f>
        <v>0</v>
      </c>
      <c r="BK8" s="149">
        <f>BK9+BK25</f>
        <v>0</v>
      </c>
      <c r="BL8" s="149">
        <f>BM8</f>
        <v>0</v>
      </c>
      <c r="BM8" s="149">
        <f>BM9+BM25</f>
        <v>0</v>
      </c>
      <c r="BN8" s="149">
        <f>BO8</f>
        <v>0</v>
      </c>
      <c r="BO8" s="149">
        <f>BO9+BO25</f>
        <v>0</v>
      </c>
      <c r="BP8" s="149">
        <f>BQ8</f>
        <v>0</v>
      </c>
      <c r="BQ8" s="149">
        <f>BQ9+BQ25</f>
        <v>0</v>
      </c>
      <c r="BR8" s="149">
        <f>BS8</f>
        <v>0</v>
      </c>
      <c r="BS8" s="150">
        <f>BS9+BS25</f>
        <v>0</v>
      </c>
      <c r="BT8" s="152"/>
      <c r="BU8" s="153">
        <f>K8/(K8+N8)</f>
        <v>0.82185058299699498</v>
      </c>
      <c r="BV8" s="154">
        <f>N8/(K8+N8)</f>
        <v>0.17814941700300499</v>
      </c>
      <c r="BW8" s="154">
        <f>V8/(K8+N8)</f>
        <v>1.6662899539502053E-2</v>
      </c>
      <c r="BX8" s="154">
        <f>T8/(K8+N8)</f>
        <v>0.10938260157046957</v>
      </c>
      <c r="BY8" s="154">
        <f>Z8/(K8+N8)</f>
        <v>5.6792650170832321E-2</v>
      </c>
      <c r="BZ8" s="154">
        <f>L8/(L8+O8)</f>
        <v>0.39999999817938442</v>
      </c>
      <c r="CA8" s="154">
        <f>O8/(L8+O8)</f>
        <v>0.60000000182061564</v>
      </c>
      <c r="CB8" s="154">
        <f>X8/(L8+O8)</f>
        <v>2.2258682477111016E-2</v>
      </c>
      <c r="CC8" s="154">
        <f>U8/(L8+O8)</f>
        <v>0.50090448183036096</v>
      </c>
      <c r="CD8" s="155">
        <f>AA8/(L8+O8)</f>
        <v>7.6836837513143588E-2</v>
      </c>
      <c r="CE8" s="156" t="s">
        <v>205</v>
      </c>
      <c r="CF8" s="154" t="s">
        <v>205</v>
      </c>
      <c r="CG8" s="154" t="s">
        <v>205</v>
      </c>
      <c r="CH8" s="154" t="s">
        <v>205</v>
      </c>
      <c r="CI8" s="154" t="s">
        <v>205</v>
      </c>
      <c r="CJ8" s="154" t="s">
        <v>205</v>
      </c>
      <c r="CK8" s="154" t="s">
        <v>205</v>
      </c>
      <c r="CL8" s="154" t="s">
        <v>205</v>
      </c>
      <c r="CM8" s="154" t="s">
        <v>205</v>
      </c>
      <c r="CN8" s="155" t="s">
        <v>205</v>
      </c>
      <c r="CO8" s="156" t="s">
        <v>205</v>
      </c>
      <c r="CP8" s="154" t="s">
        <v>205</v>
      </c>
      <c r="CQ8" s="154" t="s">
        <v>205</v>
      </c>
      <c r="CR8" s="154" t="s">
        <v>205</v>
      </c>
      <c r="CS8" s="155" t="s">
        <v>205</v>
      </c>
      <c r="CT8" s="156" t="s">
        <v>205</v>
      </c>
      <c r="CU8" s="154" t="s">
        <v>205</v>
      </c>
      <c r="CV8" s="154" t="s">
        <v>205</v>
      </c>
      <c r="CW8" s="154" t="s">
        <v>205</v>
      </c>
      <c r="CX8" s="155" t="s">
        <v>205</v>
      </c>
    </row>
    <row r="9" spans="1:102" s="157" customFormat="1" x14ac:dyDescent="0.35">
      <c r="A9" s="158" t="s">
        <v>0</v>
      </c>
      <c r="B9" s="159">
        <f>C9+D9</f>
        <v>2372774220</v>
      </c>
      <c r="C9" s="160">
        <f t="shared" ref="C9:C72" si="0">J9+AC9+AV9+BH9</f>
        <v>1778050000</v>
      </c>
      <c r="D9" s="160">
        <f t="shared" ref="D9:D72" si="1">E9+H9</f>
        <v>594724220</v>
      </c>
      <c r="E9" s="160">
        <f t="shared" ref="E9:E72" si="2">F9+G9</f>
        <v>470727094</v>
      </c>
      <c r="F9" s="160">
        <f t="shared" ref="F9:F72" si="3">S9+AL9+BB9+BN9</f>
        <v>438184185</v>
      </c>
      <c r="G9" s="160">
        <f t="shared" ref="G9:G72" si="4">V9+AO9+BD9+BP9</f>
        <v>32542909</v>
      </c>
      <c r="H9" s="160">
        <f>Y9+AR9+BF9+BR9</f>
        <v>123997126</v>
      </c>
      <c r="I9" s="161">
        <f t="shared" ref="I9:I72" si="5">AB9+AU9</f>
        <v>0</v>
      </c>
      <c r="J9" s="162">
        <f>K9+L9</f>
        <v>1778050000</v>
      </c>
      <c r="K9" s="160">
        <f>K10+K15+K18+K22</f>
        <v>1607285276</v>
      </c>
      <c r="L9" s="160">
        <f>L10+L15+L18+L22</f>
        <v>170764724</v>
      </c>
      <c r="M9" s="160">
        <f t="shared" ref="M9:M72" si="6">N9+O9</f>
        <v>594724220</v>
      </c>
      <c r="N9" s="160">
        <f>N10+N15+N18+N22</f>
        <v>338577133</v>
      </c>
      <c r="O9" s="160">
        <f>O10+O15+O18+O22</f>
        <v>256147087</v>
      </c>
      <c r="P9" s="160">
        <f t="shared" ref="P9:P72" si="7">Q9+R9</f>
        <v>470727094</v>
      </c>
      <c r="Q9" s="160">
        <f>Q10+Q15+Q18+Q22</f>
        <v>244151485</v>
      </c>
      <c r="R9" s="160">
        <f>R10+R15+R18+R22</f>
        <v>226575609</v>
      </c>
      <c r="S9" s="160">
        <f t="shared" ref="S9:S72" si="8">T9+U9</f>
        <v>438184185</v>
      </c>
      <c r="T9" s="160">
        <f>T10+T15+T18+T22</f>
        <v>221189304</v>
      </c>
      <c r="U9" s="160">
        <f>U10+U15+U18+U22</f>
        <v>216994881</v>
      </c>
      <c r="V9" s="160">
        <f t="shared" ref="V9:V72" si="9">W9+X9</f>
        <v>32542909</v>
      </c>
      <c r="W9" s="160">
        <f>W10+W15+W18+W22</f>
        <v>22962181</v>
      </c>
      <c r="X9" s="160">
        <f>X10+X15+X18+X22</f>
        <v>9580728</v>
      </c>
      <c r="Y9" s="160">
        <f t="shared" ref="Y9:Y72" si="10">Z9+AA9</f>
        <v>123997126</v>
      </c>
      <c r="Z9" s="160">
        <f>Z10+Z15+Z18+Z22</f>
        <v>94425648</v>
      </c>
      <c r="AA9" s="160">
        <f>AA10+AA15+AA18+AA22</f>
        <v>29571478</v>
      </c>
      <c r="AB9" s="161">
        <f>AB10+AB15+AB18+AB22</f>
        <v>0</v>
      </c>
      <c r="AC9" s="162">
        <f t="shared" ref="AC9:AC72" si="11">AD9+AE9</f>
        <v>0</v>
      </c>
      <c r="AD9" s="160">
        <f>AD10+AD15+AD18+AD22</f>
        <v>0</v>
      </c>
      <c r="AE9" s="160">
        <f>AE10+AE15+AE18+AE22</f>
        <v>0</v>
      </c>
      <c r="AF9" s="160">
        <f t="shared" ref="AF9:AF72" si="12">AG9+AH9</f>
        <v>0</v>
      </c>
      <c r="AG9" s="160">
        <f>AG10+AG15+AG18+AG22</f>
        <v>0</v>
      </c>
      <c r="AH9" s="160">
        <f>AH10+AH15+AH18+AH22</f>
        <v>0</v>
      </c>
      <c r="AI9" s="160">
        <f t="shared" ref="AI9:AI72" si="13">AJ9+AK9</f>
        <v>0</v>
      </c>
      <c r="AJ9" s="160">
        <f>AJ10+AJ15+AJ18+AJ22</f>
        <v>0</v>
      </c>
      <c r="AK9" s="160">
        <f>AK10+AK15+AK18+AK22</f>
        <v>0</v>
      </c>
      <c r="AL9" s="160">
        <f t="shared" ref="AL9:AL72" si="14">AM9+AN9</f>
        <v>0</v>
      </c>
      <c r="AM9" s="160">
        <f>AM10+AM15+AM18+AM22</f>
        <v>0</v>
      </c>
      <c r="AN9" s="160">
        <f>AN10+AN15+AN18+AN22</f>
        <v>0</v>
      </c>
      <c r="AO9" s="160">
        <f t="shared" ref="AO9:AO72" si="15">AP9+AQ9</f>
        <v>0</v>
      </c>
      <c r="AP9" s="160">
        <f>AP10+AP15+AP18+AP22</f>
        <v>0</v>
      </c>
      <c r="AQ9" s="160">
        <f>AQ10+AQ15+AQ18+AQ22</f>
        <v>0</v>
      </c>
      <c r="AR9" s="160">
        <f t="shared" ref="AR9:AR72" si="16">AS9+AT9</f>
        <v>0</v>
      </c>
      <c r="AS9" s="160">
        <f>AS10+AS15+AS18+AS22</f>
        <v>0</v>
      </c>
      <c r="AT9" s="160">
        <f>AT10+AT15+AT18+AT22</f>
        <v>0</v>
      </c>
      <c r="AU9" s="161">
        <f>AU10+AU15+AU18+AU22</f>
        <v>0</v>
      </c>
      <c r="AV9" s="162">
        <f t="shared" ref="AV9:AV72" si="17">AW9</f>
        <v>0</v>
      </c>
      <c r="AW9" s="160">
        <f>AW10+AW15+AW18+AW22</f>
        <v>0</v>
      </c>
      <c r="AX9" s="160">
        <f t="shared" ref="AX9:AX72" si="18">AY9</f>
        <v>0</v>
      </c>
      <c r="AY9" s="160">
        <f>AY10+AY15+AY18+AY22</f>
        <v>0</v>
      </c>
      <c r="AZ9" s="160">
        <f t="shared" ref="AZ9:AZ72" si="19">BA9</f>
        <v>0</v>
      </c>
      <c r="BA9" s="160">
        <f>BA10+BA15+BA18+BA22</f>
        <v>0</v>
      </c>
      <c r="BB9" s="160">
        <f t="shared" ref="BB9:BB72" si="20">BC9</f>
        <v>0</v>
      </c>
      <c r="BC9" s="160">
        <f>BC10+BC15+BC18+BC22</f>
        <v>0</v>
      </c>
      <c r="BD9" s="160">
        <f t="shared" ref="BD9:BD72" si="21">BE9</f>
        <v>0</v>
      </c>
      <c r="BE9" s="160">
        <f>BE10+BE15+BE18+BE22</f>
        <v>0</v>
      </c>
      <c r="BF9" s="160">
        <f t="shared" ref="BF9:BF72" si="22">BG9</f>
        <v>0</v>
      </c>
      <c r="BG9" s="161">
        <f>BG10+BG15+BG18+BG22</f>
        <v>0</v>
      </c>
      <c r="BH9" s="162">
        <f t="shared" ref="BH9:BH72" si="23">BI9</f>
        <v>0</v>
      </c>
      <c r="BI9" s="160">
        <f>BI10+BI15+BI18+BI22</f>
        <v>0</v>
      </c>
      <c r="BJ9" s="160">
        <f t="shared" ref="BJ9:BJ72" si="24">BK9</f>
        <v>0</v>
      </c>
      <c r="BK9" s="160">
        <f>BK10+BK15+BK18+BK22</f>
        <v>0</v>
      </c>
      <c r="BL9" s="160">
        <f t="shared" ref="BL9:BL72" si="25">BM9</f>
        <v>0</v>
      </c>
      <c r="BM9" s="160">
        <f>BM10+BM15+BM18+BM22</f>
        <v>0</v>
      </c>
      <c r="BN9" s="160">
        <f t="shared" ref="BN9:BN72" si="26">BO9</f>
        <v>0</v>
      </c>
      <c r="BO9" s="160">
        <f>BO10+BO15+BO18+BO22</f>
        <v>0</v>
      </c>
      <c r="BP9" s="160">
        <f t="shared" ref="BP9:BP72" si="27">BQ9</f>
        <v>0</v>
      </c>
      <c r="BQ9" s="160">
        <f>BQ10+BQ15+BQ18+BQ22</f>
        <v>0</v>
      </c>
      <c r="BR9" s="160">
        <f t="shared" ref="BR9:BR72" si="28">BS9</f>
        <v>0</v>
      </c>
      <c r="BS9" s="161">
        <f>BS10+BS15+BS18+BS22</f>
        <v>0</v>
      </c>
      <c r="BT9" s="163"/>
      <c r="BU9" s="164">
        <f t="shared" ref="BU9:BU72" si="29">K9/(K9+N9)</f>
        <v>0.82600150378875015</v>
      </c>
      <c r="BV9" s="165">
        <f t="shared" ref="BV9:BV72" si="30">N9/(K9+N9)</f>
        <v>0.17399849621124985</v>
      </c>
      <c r="BW9" s="165">
        <f t="shared" ref="BW9:BW72" si="31">V9/(K9+N9)</f>
        <v>1.6724157293692803E-2</v>
      </c>
      <c r="BX9" s="165">
        <f t="shared" ref="BX9:BX72" si="32">T9/(K9+N9)</f>
        <v>0.11367160544186246</v>
      </c>
      <c r="BY9" s="165">
        <f t="shared" ref="BY9:BY72" si="33">Z9/(K9+N9)</f>
        <v>4.8526374507911058E-2</v>
      </c>
      <c r="BZ9" s="165">
        <f t="shared" ref="BZ9:BZ72" si="34">L9/(L9+O9)</f>
        <v>0.39999999906303835</v>
      </c>
      <c r="CA9" s="165">
        <f t="shared" ref="CA9:CA72" si="35">O9/(L9+O9)</f>
        <v>0.60000000093696171</v>
      </c>
      <c r="CB9" s="165">
        <f t="shared" ref="CB9:CB72" si="36">X9/(L9+O9)</f>
        <v>2.244193707725739E-2</v>
      </c>
      <c r="CC9" s="165">
        <f t="shared" ref="CC9:CC72" si="37">U9/(L9+O9)</f>
        <v>0.50828971091643094</v>
      </c>
      <c r="CD9" s="166">
        <f t="shared" ref="CD9:CD72" si="38">AA9/(L9+O9)</f>
        <v>6.926835294327334E-2</v>
      </c>
      <c r="CE9" s="167" t="s">
        <v>205</v>
      </c>
      <c r="CF9" s="165" t="s">
        <v>205</v>
      </c>
      <c r="CG9" s="165" t="s">
        <v>205</v>
      </c>
      <c r="CH9" s="165" t="s">
        <v>205</v>
      </c>
      <c r="CI9" s="165" t="s">
        <v>205</v>
      </c>
      <c r="CJ9" s="165" t="s">
        <v>205</v>
      </c>
      <c r="CK9" s="165" t="s">
        <v>205</v>
      </c>
      <c r="CL9" s="165" t="s">
        <v>205</v>
      </c>
      <c r="CM9" s="165" t="s">
        <v>205</v>
      </c>
      <c r="CN9" s="166" t="s">
        <v>205</v>
      </c>
      <c r="CO9" s="167" t="s">
        <v>205</v>
      </c>
      <c r="CP9" s="165" t="s">
        <v>205</v>
      </c>
      <c r="CQ9" s="165" t="s">
        <v>205</v>
      </c>
      <c r="CR9" s="165" t="s">
        <v>205</v>
      </c>
      <c r="CS9" s="166" t="s">
        <v>205</v>
      </c>
      <c r="CT9" s="167" t="s">
        <v>205</v>
      </c>
      <c r="CU9" s="165" t="s">
        <v>205</v>
      </c>
      <c r="CV9" s="165" t="s">
        <v>205</v>
      </c>
      <c r="CW9" s="165" t="s">
        <v>205</v>
      </c>
      <c r="CX9" s="166" t="s">
        <v>205</v>
      </c>
    </row>
    <row r="10" spans="1:102" s="157" customFormat="1" x14ac:dyDescent="0.35">
      <c r="A10" s="168" t="s">
        <v>206</v>
      </c>
      <c r="B10" s="169">
        <f>C10+D10</f>
        <v>1323803850</v>
      </c>
      <c r="C10" s="170">
        <f t="shared" si="0"/>
        <v>972800000</v>
      </c>
      <c r="D10" s="170">
        <f t="shared" si="1"/>
        <v>351003850</v>
      </c>
      <c r="E10" s="170">
        <f t="shared" si="2"/>
        <v>244000335</v>
      </c>
      <c r="F10" s="170">
        <f t="shared" si="3"/>
        <v>244000335</v>
      </c>
      <c r="G10" s="170">
        <f t="shared" si="4"/>
        <v>0</v>
      </c>
      <c r="H10" s="170">
        <f t="shared" ref="H10:H73" si="39">Y10+AR10+BF10+BR10</f>
        <v>107003515</v>
      </c>
      <c r="I10" s="171">
        <f t="shared" si="5"/>
        <v>0</v>
      </c>
      <c r="J10" s="172">
        <f t="shared" ref="J10:J73" si="40">K10+L10</f>
        <v>972800000</v>
      </c>
      <c r="K10" s="170">
        <f>SUM(K11:K14)</f>
        <v>874450850</v>
      </c>
      <c r="L10" s="170">
        <f>SUM(L11:L14)</f>
        <v>98349150</v>
      </c>
      <c r="M10" s="170">
        <f t="shared" si="6"/>
        <v>351003850</v>
      </c>
      <c r="N10" s="170">
        <f>SUM(N11:N14)</f>
        <v>203480124</v>
      </c>
      <c r="O10" s="170">
        <f>SUM(O11:O14)</f>
        <v>147523726</v>
      </c>
      <c r="P10" s="170">
        <f t="shared" si="7"/>
        <v>244000335</v>
      </c>
      <c r="Q10" s="170">
        <f>SUM(Q11:Q14)</f>
        <v>121045856</v>
      </c>
      <c r="R10" s="170">
        <f>SUM(R11:R14)</f>
        <v>122954479</v>
      </c>
      <c r="S10" s="170">
        <f t="shared" si="8"/>
        <v>244000335</v>
      </c>
      <c r="T10" s="170">
        <f>SUM(T11:T14)</f>
        <v>121045856</v>
      </c>
      <c r="U10" s="170">
        <f>SUM(U11:U14)</f>
        <v>122954479</v>
      </c>
      <c r="V10" s="170">
        <f t="shared" si="9"/>
        <v>0</v>
      </c>
      <c r="W10" s="170">
        <f>SUM(W11:W14)</f>
        <v>0</v>
      </c>
      <c r="X10" s="170">
        <f>SUM(X11:X14)</f>
        <v>0</v>
      </c>
      <c r="Y10" s="170">
        <f t="shared" si="10"/>
        <v>107003515</v>
      </c>
      <c r="Z10" s="170">
        <f>SUM(Z11:Z14)</f>
        <v>82434268</v>
      </c>
      <c r="AA10" s="170">
        <f>SUM(AA11:AA14)</f>
        <v>24569247</v>
      </c>
      <c r="AB10" s="171">
        <f>SUM(AB11:AB14)</f>
        <v>0</v>
      </c>
      <c r="AC10" s="172">
        <f t="shared" si="11"/>
        <v>0</v>
      </c>
      <c r="AD10" s="170">
        <f>SUM(AD11:AD14)</f>
        <v>0</v>
      </c>
      <c r="AE10" s="170">
        <f>SUM(AE11:AE14)</f>
        <v>0</v>
      </c>
      <c r="AF10" s="170">
        <f t="shared" si="12"/>
        <v>0</v>
      </c>
      <c r="AG10" s="170">
        <f>SUM(AG11:AG14)</f>
        <v>0</v>
      </c>
      <c r="AH10" s="170">
        <f>SUM(AH11:AH14)</f>
        <v>0</v>
      </c>
      <c r="AI10" s="170">
        <f t="shared" si="13"/>
        <v>0</v>
      </c>
      <c r="AJ10" s="170">
        <f>SUM(AJ11:AJ14)</f>
        <v>0</v>
      </c>
      <c r="AK10" s="170">
        <f>SUM(AK11:AK14)</f>
        <v>0</v>
      </c>
      <c r="AL10" s="170">
        <f t="shared" si="14"/>
        <v>0</v>
      </c>
      <c r="AM10" s="170">
        <f>SUM(AM11:AM14)</f>
        <v>0</v>
      </c>
      <c r="AN10" s="170">
        <f>SUM(AN11:AN14)</f>
        <v>0</v>
      </c>
      <c r="AO10" s="170">
        <f t="shared" si="15"/>
        <v>0</v>
      </c>
      <c r="AP10" s="170">
        <f>SUM(AP11:AP14)</f>
        <v>0</v>
      </c>
      <c r="AQ10" s="170">
        <f>SUM(AQ11:AQ14)</f>
        <v>0</v>
      </c>
      <c r="AR10" s="170">
        <f t="shared" si="16"/>
        <v>0</v>
      </c>
      <c r="AS10" s="170">
        <f>SUM(AS11:AS14)</f>
        <v>0</v>
      </c>
      <c r="AT10" s="170">
        <f>SUM(AT11:AT14)</f>
        <v>0</v>
      </c>
      <c r="AU10" s="171">
        <f>SUM(AU11:AU14)</f>
        <v>0</v>
      </c>
      <c r="AV10" s="172">
        <f t="shared" si="17"/>
        <v>0</v>
      </c>
      <c r="AW10" s="170">
        <f>SUM(AW11:AW14)</f>
        <v>0</v>
      </c>
      <c r="AX10" s="170">
        <f t="shared" si="18"/>
        <v>0</v>
      </c>
      <c r="AY10" s="170">
        <f>SUM(AY11:AY14)</f>
        <v>0</v>
      </c>
      <c r="AZ10" s="170">
        <f t="shared" si="19"/>
        <v>0</v>
      </c>
      <c r="BA10" s="170">
        <f>SUM(BA11:BA14)</f>
        <v>0</v>
      </c>
      <c r="BB10" s="170">
        <f t="shared" si="20"/>
        <v>0</v>
      </c>
      <c r="BC10" s="170">
        <f>SUM(BC11:BC14)</f>
        <v>0</v>
      </c>
      <c r="BD10" s="170">
        <f t="shared" si="21"/>
        <v>0</v>
      </c>
      <c r="BE10" s="170">
        <f>SUM(BE11:BE14)</f>
        <v>0</v>
      </c>
      <c r="BF10" s="170">
        <f t="shared" si="22"/>
        <v>0</v>
      </c>
      <c r="BG10" s="171">
        <f>SUM(BG11:BG14)</f>
        <v>0</v>
      </c>
      <c r="BH10" s="172">
        <f t="shared" si="23"/>
        <v>0</v>
      </c>
      <c r="BI10" s="170">
        <f>SUM(BI11:BI14)</f>
        <v>0</v>
      </c>
      <c r="BJ10" s="170">
        <f t="shared" si="24"/>
        <v>0</v>
      </c>
      <c r="BK10" s="170">
        <f>SUM(BK11:BK14)</f>
        <v>0</v>
      </c>
      <c r="BL10" s="170">
        <f t="shared" si="25"/>
        <v>0</v>
      </c>
      <c r="BM10" s="170">
        <f>SUM(BM11:BM14)</f>
        <v>0</v>
      </c>
      <c r="BN10" s="170">
        <f t="shared" si="26"/>
        <v>0</v>
      </c>
      <c r="BO10" s="170">
        <f>SUM(BO11:BO14)</f>
        <v>0</v>
      </c>
      <c r="BP10" s="170">
        <f t="shared" si="27"/>
        <v>0</v>
      </c>
      <c r="BQ10" s="170">
        <f>SUM(BQ11:BQ14)</f>
        <v>0</v>
      </c>
      <c r="BR10" s="170">
        <f t="shared" si="28"/>
        <v>0</v>
      </c>
      <c r="BS10" s="171">
        <f>SUM(BS11:BS14)</f>
        <v>0</v>
      </c>
      <c r="BT10" s="163"/>
      <c r="BU10" s="173">
        <f t="shared" si="29"/>
        <v>0.81123084046381622</v>
      </c>
      <c r="BV10" s="174">
        <f t="shared" si="30"/>
        <v>0.18876915953618381</v>
      </c>
      <c r="BW10" s="174">
        <f t="shared" si="31"/>
        <v>0</v>
      </c>
      <c r="BX10" s="174">
        <f t="shared" si="32"/>
        <v>0.11229462639042785</v>
      </c>
      <c r="BY10" s="174">
        <f t="shared" si="33"/>
        <v>7.647453314575596E-2</v>
      </c>
      <c r="BZ10" s="174">
        <f t="shared" si="34"/>
        <v>0.39999999837314304</v>
      </c>
      <c r="CA10" s="174">
        <f t="shared" si="35"/>
        <v>0.60000000162685696</v>
      </c>
      <c r="CB10" s="174">
        <f t="shared" si="36"/>
        <v>0</v>
      </c>
      <c r="CC10" s="174">
        <f t="shared" si="37"/>
        <v>0.50007337531611251</v>
      </c>
      <c r="CD10" s="175">
        <f t="shared" si="38"/>
        <v>9.9926626310744421E-2</v>
      </c>
      <c r="CE10" s="176" t="s">
        <v>205</v>
      </c>
      <c r="CF10" s="174" t="s">
        <v>205</v>
      </c>
      <c r="CG10" s="174" t="s">
        <v>205</v>
      </c>
      <c r="CH10" s="174" t="s">
        <v>205</v>
      </c>
      <c r="CI10" s="174" t="s">
        <v>205</v>
      </c>
      <c r="CJ10" s="174" t="s">
        <v>205</v>
      </c>
      <c r="CK10" s="174" t="s">
        <v>205</v>
      </c>
      <c r="CL10" s="174" t="s">
        <v>205</v>
      </c>
      <c r="CM10" s="174" t="s">
        <v>205</v>
      </c>
      <c r="CN10" s="175" t="s">
        <v>205</v>
      </c>
      <c r="CO10" s="177" t="s">
        <v>205</v>
      </c>
      <c r="CP10" s="178" t="s">
        <v>205</v>
      </c>
      <c r="CQ10" s="178" t="s">
        <v>205</v>
      </c>
      <c r="CR10" s="178" t="s">
        <v>205</v>
      </c>
      <c r="CS10" s="179" t="s">
        <v>205</v>
      </c>
      <c r="CT10" s="176" t="s">
        <v>205</v>
      </c>
      <c r="CU10" s="174" t="s">
        <v>205</v>
      </c>
      <c r="CV10" s="174" t="s">
        <v>205</v>
      </c>
      <c r="CW10" s="174" t="s">
        <v>205</v>
      </c>
      <c r="CX10" s="175" t="s">
        <v>205</v>
      </c>
    </row>
    <row r="11" spans="1:102" ht="26" x14ac:dyDescent="0.35">
      <c r="A11" s="180" t="s">
        <v>207</v>
      </c>
      <c r="B11" s="181">
        <f t="shared" ref="B11:B74" si="41">C11+D11</f>
        <v>610497958</v>
      </c>
      <c r="C11" s="182">
        <f t="shared" si="0"/>
        <v>429700000</v>
      </c>
      <c r="D11" s="182">
        <f t="shared" si="1"/>
        <v>180797958</v>
      </c>
      <c r="E11" s="182">
        <f t="shared" si="2"/>
        <v>107901243</v>
      </c>
      <c r="F11" s="182">
        <f t="shared" si="3"/>
        <v>107901243</v>
      </c>
      <c r="G11" s="182">
        <f t="shared" si="4"/>
        <v>0</v>
      </c>
      <c r="H11" s="182">
        <f t="shared" si="39"/>
        <v>72896715</v>
      </c>
      <c r="I11" s="183">
        <f t="shared" si="5"/>
        <v>0</v>
      </c>
      <c r="J11" s="184">
        <f t="shared" si="40"/>
        <v>429700000</v>
      </c>
      <c r="K11" s="182">
        <v>370850850</v>
      </c>
      <c r="L11" s="182">
        <v>58849150</v>
      </c>
      <c r="M11" s="185">
        <f t="shared" si="6"/>
        <v>180797958</v>
      </c>
      <c r="N11" s="182">
        <f t="shared" ref="N11:O14" si="42">Q11+Z11</f>
        <v>92524232</v>
      </c>
      <c r="O11" s="182">
        <f t="shared" si="42"/>
        <v>88273726</v>
      </c>
      <c r="P11" s="185">
        <f t="shared" si="7"/>
        <v>107901243</v>
      </c>
      <c r="Q11" s="182">
        <f>T11+W11</f>
        <v>40784264</v>
      </c>
      <c r="R11" s="182">
        <v>67116979</v>
      </c>
      <c r="S11" s="185">
        <f t="shared" si="8"/>
        <v>107901243</v>
      </c>
      <c r="T11" s="182">
        <v>40784264</v>
      </c>
      <c r="U11" s="182">
        <v>67116979</v>
      </c>
      <c r="V11" s="185">
        <f t="shared" si="9"/>
        <v>0</v>
      </c>
      <c r="W11" s="182">
        <v>0</v>
      </c>
      <c r="X11" s="182">
        <v>0</v>
      </c>
      <c r="Y11" s="185">
        <f t="shared" si="10"/>
        <v>72896715</v>
      </c>
      <c r="Z11" s="182">
        <v>51739968</v>
      </c>
      <c r="AA11" s="182">
        <v>21156747</v>
      </c>
      <c r="AB11" s="183">
        <v>0</v>
      </c>
      <c r="AC11" s="184">
        <f t="shared" si="11"/>
        <v>0</v>
      </c>
      <c r="AD11" s="182">
        <v>0</v>
      </c>
      <c r="AE11" s="182">
        <v>0</v>
      </c>
      <c r="AF11" s="185">
        <f t="shared" si="12"/>
        <v>0</v>
      </c>
      <c r="AG11" s="182">
        <v>0</v>
      </c>
      <c r="AH11" s="182">
        <v>0</v>
      </c>
      <c r="AI11" s="185">
        <f t="shared" si="13"/>
        <v>0</v>
      </c>
      <c r="AJ11" s="182">
        <v>0</v>
      </c>
      <c r="AK11" s="182">
        <v>0</v>
      </c>
      <c r="AL11" s="185">
        <f t="shared" si="14"/>
        <v>0</v>
      </c>
      <c r="AM11" s="182">
        <v>0</v>
      </c>
      <c r="AN11" s="182">
        <v>0</v>
      </c>
      <c r="AO11" s="185">
        <f t="shared" si="15"/>
        <v>0</v>
      </c>
      <c r="AP11" s="182">
        <v>0</v>
      </c>
      <c r="AQ11" s="182">
        <v>0</v>
      </c>
      <c r="AR11" s="185">
        <f t="shared" si="16"/>
        <v>0</v>
      </c>
      <c r="AS11" s="182">
        <v>0</v>
      </c>
      <c r="AT11" s="182">
        <v>0</v>
      </c>
      <c r="AU11" s="183">
        <v>0</v>
      </c>
      <c r="AV11" s="184">
        <f t="shared" si="17"/>
        <v>0</v>
      </c>
      <c r="AW11" s="182">
        <v>0</v>
      </c>
      <c r="AX11" s="185">
        <f t="shared" si="18"/>
        <v>0</v>
      </c>
      <c r="AY11" s="182">
        <v>0</v>
      </c>
      <c r="AZ11" s="185">
        <f t="shared" si="19"/>
        <v>0</v>
      </c>
      <c r="BA11" s="182">
        <v>0</v>
      </c>
      <c r="BB11" s="185">
        <f t="shared" si="20"/>
        <v>0</v>
      </c>
      <c r="BC11" s="182">
        <v>0</v>
      </c>
      <c r="BD11" s="185">
        <f t="shared" si="21"/>
        <v>0</v>
      </c>
      <c r="BE11" s="182">
        <v>0</v>
      </c>
      <c r="BF11" s="185">
        <f t="shared" si="22"/>
        <v>0</v>
      </c>
      <c r="BG11" s="183">
        <v>0</v>
      </c>
      <c r="BH11" s="184">
        <f t="shared" si="23"/>
        <v>0</v>
      </c>
      <c r="BI11" s="182">
        <v>0</v>
      </c>
      <c r="BJ11" s="185">
        <f t="shared" si="24"/>
        <v>0</v>
      </c>
      <c r="BK11" s="182">
        <v>0</v>
      </c>
      <c r="BL11" s="185">
        <f t="shared" si="25"/>
        <v>0</v>
      </c>
      <c r="BM11" s="182">
        <v>0</v>
      </c>
      <c r="BN11" s="185">
        <f t="shared" si="26"/>
        <v>0</v>
      </c>
      <c r="BO11" s="182">
        <v>0</v>
      </c>
      <c r="BP11" s="185">
        <f t="shared" si="27"/>
        <v>0</v>
      </c>
      <c r="BQ11" s="182">
        <v>0</v>
      </c>
      <c r="BR11" s="185">
        <f t="shared" si="28"/>
        <v>0</v>
      </c>
      <c r="BS11" s="183">
        <v>0</v>
      </c>
      <c r="BT11" s="186"/>
      <c r="BU11" s="187">
        <f t="shared" si="29"/>
        <v>0.80032540463623802</v>
      </c>
      <c r="BV11" s="188">
        <f t="shared" si="30"/>
        <v>0.19967459536376192</v>
      </c>
      <c r="BW11" s="188">
        <f t="shared" si="31"/>
        <v>0</v>
      </c>
      <c r="BX11" s="188">
        <f t="shared" si="32"/>
        <v>8.8015660712631935E-2</v>
      </c>
      <c r="BY11" s="188">
        <f t="shared" si="33"/>
        <v>0.11165893465112998</v>
      </c>
      <c r="BZ11" s="188">
        <f t="shared" si="34"/>
        <v>0.39999999728118418</v>
      </c>
      <c r="CA11" s="188">
        <f t="shared" si="35"/>
        <v>0.60000000271881582</v>
      </c>
      <c r="CB11" s="188">
        <f t="shared" si="36"/>
        <v>0</v>
      </c>
      <c r="CC11" s="188">
        <f t="shared" si="37"/>
        <v>0.45619675760008932</v>
      </c>
      <c r="CD11" s="189">
        <f t="shared" si="38"/>
        <v>0.14380324511872647</v>
      </c>
      <c r="CE11" s="190" t="s">
        <v>205</v>
      </c>
      <c r="CF11" s="188" t="s">
        <v>205</v>
      </c>
      <c r="CG11" s="188" t="s">
        <v>205</v>
      </c>
      <c r="CH11" s="188" t="s">
        <v>205</v>
      </c>
      <c r="CI11" s="188" t="s">
        <v>205</v>
      </c>
      <c r="CJ11" s="188" t="s">
        <v>205</v>
      </c>
      <c r="CK11" s="188" t="s">
        <v>205</v>
      </c>
      <c r="CL11" s="188" t="s">
        <v>205</v>
      </c>
      <c r="CM11" s="188" t="s">
        <v>205</v>
      </c>
      <c r="CN11" s="189" t="s">
        <v>205</v>
      </c>
      <c r="CO11" s="190" t="s">
        <v>205</v>
      </c>
      <c r="CP11" s="188" t="s">
        <v>205</v>
      </c>
      <c r="CQ11" s="188" t="s">
        <v>205</v>
      </c>
      <c r="CR11" s="188" t="s">
        <v>205</v>
      </c>
      <c r="CS11" s="189" t="s">
        <v>205</v>
      </c>
      <c r="CT11" s="190" t="s">
        <v>205</v>
      </c>
      <c r="CU11" s="188" t="s">
        <v>205</v>
      </c>
      <c r="CV11" s="188" t="s">
        <v>205</v>
      </c>
      <c r="CW11" s="188" t="s">
        <v>205</v>
      </c>
      <c r="CX11" s="189" t="s">
        <v>205</v>
      </c>
    </row>
    <row r="12" spans="1:102" x14ac:dyDescent="0.35">
      <c r="A12" s="180" t="s">
        <v>208</v>
      </c>
      <c r="B12" s="181">
        <f t="shared" si="41"/>
        <v>225913656</v>
      </c>
      <c r="C12" s="182">
        <f t="shared" si="0"/>
        <v>162500000</v>
      </c>
      <c r="D12" s="182">
        <f t="shared" si="1"/>
        <v>63413656</v>
      </c>
      <c r="E12" s="182">
        <f t="shared" si="2"/>
        <v>38977941</v>
      </c>
      <c r="F12" s="182">
        <f t="shared" si="3"/>
        <v>38977941</v>
      </c>
      <c r="G12" s="182">
        <f t="shared" si="4"/>
        <v>0</v>
      </c>
      <c r="H12" s="182">
        <f t="shared" si="39"/>
        <v>24435715</v>
      </c>
      <c r="I12" s="183">
        <f t="shared" si="5"/>
        <v>0</v>
      </c>
      <c r="J12" s="184">
        <f t="shared" si="40"/>
        <v>162500000</v>
      </c>
      <c r="K12" s="182">
        <v>150400000</v>
      </c>
      <c r="L12" s="182">
        <v>12100000</v>
      </c>
      <c r="M12" s="185">
        <f t="shared" si="6"/>
        <v>63413656</v>
      </c>
      <c r="N12" s="182">
        <f t="shared" si="42"/>
        <v>45263656</v>
      </c>
      <c r="O12" s="182">
        <f t="shared" si="42"/>
        <v>18150000</v>
      </c>
      <c r="P12" s="185">
        <f t="shared" si="7"/>
        <v>38977941</v>
      </c>
      <c r="Q12" s="182">
        <f>T12+W12</f>
        <v>21735441</v>
      </c>
      <c r="R12" s="182">
        <v>17242500</v>
      </c>
      <c r="S12" s="185">
        <f t="shared" si="8"/>
        <v>38977941</v>
      </c>
      <c r="T12" s="182">
        <v>21735441</v>
      </c>
      <c r="U12" s="182">
        <v>17242500</v>
      </c>
      <c r="V12" s="185">
        <f t="shared" si="9"/>
        <v>0</v>
      </c>
      <c r="W12" s="182">
        <v>0</v>
      </c>
      <c r="X12" s="182">
        <v>0</v>
      </c>
      <c r="Y12" s="185">
        <f t="shared" si="10"/>
        <v>24435715</v>
      </c>
      <c r="Z12" s="182">
        <v>23528215</v>
      </c>
      <c r="AA12" s="182">
        <v>907500</v>
      </c>
      <c r="AB12" s="183">
        <v>0</v>
      </c>
      <c r="AC12" s="184">
        <f t="shared" si="11"/>
        <v>0</v>
      </c>
      <c r="AD12" s="182">
        <v>0</v>
      </c>
      <c r="AE12" s="182">
        <v>0</v>
      </c>
      <c r="AF12" s="185">
        <f t="shared" si="12"/>
        <v>0</v>
      </c>
      <c r="AG12" s="182">
        <v>0</v>
      </c>
      <c r="AH12" s="182">
        <v>0</v>
      </c>
      <c r="AI12" s="185">
        <f t="shared" si="13"/>
        <v>0</v>
      </c>
      <c r="AJ12" s="182">
        <v>0</v>
      </c>
      <c r="AK12" s="182">
        <v>0</v>
      </c>
      <c r="AL12" s="185">
        <f t="shared" si="14"/>
        <v>0</v>
      </c>
      <c r="AM12" s="182">
        <v>0</v>
      </c>
      <c r="AN12" s="182">
        <v>0</v>
      </c>
      <c r="AO12" s="185">
        <f t="shared" si="15"/>
        <v>0</v>
      </c>
      <c r="AP12" s="182">
        <v>0</v>
      </c>
      <c r="AQ12" s="182">
        <v>0</v>
      </c>
      <c r="AR12" s="185">
        <f t="shared" si="16"/>
        <v>0</v>
      </c>
      <c r="AS12" s="182">
        <v>0</v>
      </c>
      <c r="AT12" s="182">
        <v>0</v>
      </c>
      <c r="AU12" s="183">
        <v>0</v>
      </c>
      <c r="AV12" s="184">
        <f t="shared" si="17"/>
        <v>0</v>
      </c>
      <c r="AW12" s="182">
        <v>0</v>
      </c>
      <c r="AX12" s="185">
        <f t="shared" si="18"/>
        <v>0</v>
      </c>
      <c r="AY12" s="182">
        <v>0</v>
      </c>
      <c r="AZ12" s="185">
        <f t="shared" si="19"/>
        <v>0</v>
      </c>
      <c r="BA12" s="182">
        <v>0</v>
      </c>
      <c r="BB12" s="185">
        <f t="shared" si="20"/>
        <v>0</v>
      </c>
      <c r="BC12" s="182">
        <v>0</v>
      </c>
      <c r="BD12" s="185">
        <f t="shared" si="21"/>
        <v>0</v>
      </c>
      <c r="BE12" s="182">
        <v>0</v>
      </c>
      <c r="BF12" s="185">
        <f t="shared" si="22"/>
        <v>0</v>
      </c>
      <c r="BG12" s="183">
        <v>0</v>
      </c>
      <c r="BH12" s="184">
        <f t="shared" si="23"/>
        <v>0</v>
      </c>
      <c r="BI12" s="182">
        <v>0</v>
      </c>
      <c r="BJ12" s="185">
        <f t="shared" si="24"/>
        <v>0</v>
      </c>
      <c r="BK12" s="182">
        <v>0</v>
      </c>
      <c r="BL12" s="185">
        <f t="shared" si="25"/>
        <v>0</v>
      </c>
      <c r="BM12" s="182">
        <v>0</v>
      </c>
      <c r="BN12" s="185">
        <f t="shared" si="26"/>
        <v>0</v>
      </c>
      <c r="BO12" s="182">
        <v>0</v>
      </c>
      <c r="BP12" s="185">
        <f t="shared" si="27"/>
        <v>0</v>
      </c>
      <c r="BQ12" s="182">
        <v>0</v>
      </c>
      <c r="BR12" s="185">
        <f t="shared" si="28"/>
        <v>0</v>
      </c>
      <c r="BS12" s="183">
        <v>0</v>
      </c>
      <c r="BT12" s="186"/>
      <c r="BU12" s="187">
        <f t="shared" si="29"/>
        <v>0.76866600100736138</v>
      </c>
      <c r="BV12" s="188">
        <f t="shared" si="30"/>
        <v>0.23133399899263868</v>
      </c>
      <c r="BW12" s="188">
        <f t="shared" si="31"/>
        <v>0</v>
      </c>
      <c r="BX12" s="188">
        <f t="shared" si="32"/>
        <v>0.11108573479788193</v>
      </c>
      <c r="BY12" s="188">
        <f t="shared" si="33"/>
        <v>0.12024826419475675</v>
      </c>
      <c r="BZ12" s="188">
        <f t="shared" si="34"/>
        <v>0.4</v>
      </c>
      <c r="CA12" s="188">
        <f t="shared" si="35"/>
        <v>0.6</v>
      </c>
      <c r="CB12" s="188">
        <f t="shared" si="36"/>
        <v>0</v>
      </c>
      <c r="CC12" s="188">
        <f t="shared" si="37"/>
        <v>0.56999999999999995</v>
      </c>
      <c r="CD12" s="189">
        <f t="shared" si="38"/>
        <v>0.03</v>
      </c>
      <c r="CE12" s="190" t="s">
        <v>205</v>
      </c>
      <c r="CF12" s="188" t="s">
        <v>205</v>
      </c>
      <c r="CG12" s="188" t="s">
        <v>205</v>
      </c>
      <c r="CH12" s="188" t="s">
        <v>205</v>
      </c>
      <c r="CI12" s="188" t="s">
        <v>205</v>
      </c>
      <c r="CJ12" s="188" t="s">
        <v>205</v>
      </c>
      <c r="CK12" s="188" t="s">
        <v>205</v>
      </c>
      <c r="CL12" s="188" t="s">
        <v>205</v>
      </c>
      <c r="CM12" s="188" t="s">
        <v>205</v>
      </c>
      <c r="CN12" s="189" t="s">
        <v>205</v>
      </c>
      <c r="CO12" s="190" t="s">
        <v>205</v>
      </c>
      <c r="CP12" s="188" t="s">
        <v>205</v>
      </c>
      <c r="CQ12" s="188" t="s">
        <v>205</v>
      </c>
      <c r="CR12" s="188" t="s">
        <v>205</v>
      </c>
      <c r="CS12" s="189" t="s">
        <v>205</v>
      </c>
      <c r="CT12" s="190" t="s">
        <v>205</v>
      </c>
      <c r="CU12" s="188" t="s">
        <v>205</v>
      </c>
      <c r="CV12" s="188" t="s">
        <v>205</v>
      </c>
      <c r="CW12" s="188" t="s">
        <v>205</v>
      </c>
      <c r="CX12" s="189" t="s">
        <v>205</v>
      </c>
    </row>
    <row r="13" spans="1:102" x14ac:dyDescent="0.35">
      <c r="A13" s="180" t="s">
        <v>209</v>
      </c>
      <c r="B13" s="181">
        <f t="shared" si="41"/>
        <v>158933412</v>
      </c>
      <c r="C13" s="182">
        <f t="shared" si="0"/>
        <v>122200000</v>
      </c>
      <c r="D13" s="182">
        <f t="shared" si="1"/>
        <v>36733412</v>
      </c>
      <c r="E13" s="182">
        <f t="shared" si="2"/>
        <v>29492327</v>
      </c>
      <c r="F13" s="182">
        <f t="shared" si="3"/>
        <v>29492327</v>
      </c>
      <c r="G13" s="182">
        <f t="shared" si="4"/>
        <v>0</v>
      </c>
      <c r="H13" s="182">
        <f t="shared" si="39"/>
        <v>7241085</v>
      </c>
      <c r="I13" s="183">
        <f t="shared" si="5"/>
        <v>0</v>
      </c>
      <c r="J13" s="184">
        <f t="shared" si="40"/>
        <v>122200000</v>
      </c>
      <c r="K13" s="182">
        <v>112800000</v>
      </c>
      <c r="L13" s="182">
        <v>9400000</v>
      </c>
      <c r="M13" s="185">
        <f t="shared" si="6"/>
        <v>36733412</v>
      </c>
      <c r="N13" s="182">
        <f t="shared" si="42"/>
        <v>22633412</v>
      </c>
      <c r="O13" s="182">
        <f t="shared" si="42"/>
        <v>14100000</v>
      </c>
      <c r="P13" s="185">
        <f t="shared" si="7"/>
        <v>29492327</v>
      </c>
      <c r="Q13" s="182">
        <f>T13+W13</f>
        <v>16547327</v>
      </c>
      <c r="R13" s="182">
        <v>12945000</v>
      </c>
      <c r="S13" s="185">
        <f t="shared" si="8"/>
        <v>29492327</v>
      </c>
      <c r="T13" s="182">
        <v>16547327</v>
      </c>
      <c r="U13" s="182">
        <v>12945000</v>
      </c>
      <c r="V13" s="185">
        <f t="shared" si="9"/>
        <v>0</v>
      </c>
      <c r="W13" s="182">
        <v>0</v>
      </c>
      <c r="X13" s="182">
        <v>0</v>
      </c>
      <c r="Y13" s="185">
        <f t="shared" si="10"/>
        <v>7241085</v>
      </c>
      <c r="Z13" s="182">
        <v>6086085</v>
      </c>
      <c r="AA13" s="182">
        <v>1155000</v>
      </c>
      <c r="AB13" s="183">
        <v>0</v>
      </c>
      <c r="AC13" s="184">
        <f t="shared" si="11"/>
        <v>0</v>
      </c>
      <c r="AD13" s="182">
        <v>0</v>
      </c>
      <c r="AE13" s="182">
        <v>0</v>
      </c>
      <c r="AF13" s="185">
        <f t="shared" si="12"/>
        <v>0</v>
      </c>
      <c r="AG13" s="182">
        <v>0</v>
      </c>
      <c r="AH13" s="182">
        <v>0</v>
      </c>
      <c r="AI13" s="185">
        <f t="shared" si="13"/>
        <v>0</v>
      </c>
      <c r="AJ13" s="182">
        <v>0</v>
      </c>
      <c r="AK13" s="182">
        <v>0</v>
      </c>
      <c r="AL13" s="185">
        <f t="shared" si="14"/>
        <v>0</v>
      </c>
      <c r="AM13" s="182">
        <v>0</v>
      </c>
      <c r="AN13" s="182">
        <v>0</v>
      </c>
      <c r="AO13" s="185">
        <f t="shared" si="15"/>
        <v>0</v>
      </c>
      <c r="AP13" s="182">
        <v>0</v>
      </c>
      <c r="AQ13" s="182">
        <v>0</v>
      </c>
      <c r="AR13" s="185">
        <f t="shared" si="16"/>
        <v>0</v>
      </c>
      <c r="AS13" s="182">
        <v>0</v>
      </c>
      <c r="AT13" s="182">
        <v>0</v>
      </c>
      <c r="AU13" s="183">
        <v>0</v>
      </c>
      <c r="AV13" s="184">
        <f t="shared" si="17"/>
        <v>0</v>
      </c>
      <c r="AW13" s="182">
        <v>0</v>
      </c>
      <c r="AX13" s="185">
        <f t="shared" si="18"/>
        <v>0</v>
      </c>
      <c r="AY13" s="182">
        <v>0</v>
      </c>
      <c r="AZ13" s="185">
        <f t="shared" si="19"/>
        <v>0</v>
      </c>
      <c r="BA13" s="182">
        <v>0</v>
      </c>
      <c r="BB13" s="185">
        <f t="shared" si="20"/>
        <v>0</v>
      </c>
      <c r="BC13" s="182">
        <v>0</v>
      </c>
      <c r="BD13" s="185">
        <f t="shared" si="21"/>
        <v>0</v>
      </c>
      <c r="BE13" s="182">
        <v>0</v>
      </c>
      <c r="BF13" s="185">
        <f t="shared" si="22"/>
        <v>0</v>
      </c>
      <c r="BG13" s="183">
        <v>0</v>
      </c>
      <c r="BH13" s="184">
        <f t="shared" si="23"/>
        <v>0</v>
      </c>
      <c r="BI13" s="182">
        <v>0</v>
      </c>
      <c r="BJ13" s="185">
        <f t="shared" si="24"/>
        <v>0</v>
      </c>
      <c r="BK13" s="182">
        <v>0</v>
      </c>
      <c r="BL13" s="185">
        <f t="shared" si="25"/>
        <v>0</v>
      </c>
      <c r="BM13" s="182">
        <v>0</v>
      </c>
      <c r="BN13" s="185">
        <f t="shared" si="26"/>
        <v>0</v>
      </c>
      <c r="BO13" s="182">
        <v>0</v>
      </c>
      <c r="BP13" s="185">
        <f t="shared" si="27"/>
        <v>0</v>
      </c>
      <c r="BQ13" s="182">
        <v>0</v>
      </c>
      <c r="BR13" s="185">
        <f t="shared" si="28"/>
        <v>0</v>
      </c>
      <c r="BS13" s="183">
        <v>0</v>
      </c>
      <c r="BT13" s="186"/>
      <c r="BU13" s="187">
        <f t="shared" si="29"/>
        <v>0.83288162303700952</v>
      </c>
      <c r="BV13" s="188">
        <f t="shared" si="30"/>
        <v>0.16711837696299048</v>
      </c>
      <c r="BW13" s="188">
        <f t="shared" si="31"/>
        <v>0</v>
      </c>
      <c r="BX13" s="188">
        <f t="shared" si="32"/>
        <v>0.12218053695641959</v>
      </c>
      <c r="BY13" s="188">
        <f t="shared" si="33"/>
        <v>4.4937840006570903E-2</v>
      </c>
      <c r="BZ13" s="188">
        <f t="shared" si="34"/>
        <v>0.4</v>
      </c>
      <c r="CA13" s="188">
        <f t="shared" si="35"/>
        <v>0.6</v>
      </c>
      <c r="CB13" s="188">
        <f t="shared" si="36"/>
        <v>0</v>
      </c>
      <c r="CC13" s="188">
        <f t="shared" si="37"/>
        <v>0.55085106382978721</v>
      </c>
      <c r="CD13" s="189">
        <f t="shared" si="38"/>
        <v>4.9148936170212765E-2</v>
      </c>
      <c r="CE13" s="190" t="s">
        <v>205</v>
      </c>
      <c r="CF13" s="188" t="s">
        <v>205</v>
      </c>
      <c r="CG13" s="188" t="s">
        <v>205</v>
      </c>
      <c r="CH13" s="188" t="s">
        <v>205</v>
      </c>
      <c r="CI13" s="188" t="s">
        <v>205</v>
      </c>
      <c r="CJ13" s="188" t="s">
        <v>205</v>
      </c>
      <c r="CK13" s="188" t="s">
        <v>205</v>
      </c>
      <c r="CL13" s="188" t="s">
        <v>205</v>
      </c>
      <c r="CM13" s="188" t="s">
        <v>205</v>
      </c>
      <c r="CN13" s="189" t="s">
        <v>205</v>
      </c>
      <c r="CO13" s="190" t="s">
        <v>205</v>
      </c>
      <c r="CP13" s="188" t="s">
        <v>205</v>
      </c>
      <c r="CQ13" s="188" t="s">
        <v>205</v>
      </c>
      <c r="CR13" s="188" t="s">
        <v>205</v>
      </c>
      <c r="CS13" s="189" t="s">
        <v>205</v>
      </c>
      <c r="CT13" s="190" t="s">
        <v>205</v>
      </c>
      <c r="CU13" s="188" t="s">
        <v>205</v>
      </c>
      <c r="CV13" s="188" t="s">
        <v>205</v>
      </c>
      <c r="CW13" s="188" t="s">
        <v>205</v>
      </c>
      <c r="CX13" s="189" t="s">
        <v>205</v>
      </c>
    </row>
    <row r="14" spans="1:102" x14ac:dyDescent="0.35">
      <c r="A14" s="180" t="s">
        <v>210</v>
      </c>
      <c r="B14" s="181">
        <f t="shared" si="41"/>
        <v>328458824</v>
      </c>
      <c r="C14" s="182">
        <f t="shared" si="0"/>
        <v>258400000</v>
      </c>
      <c r="D14" s="182">
        <f t="shared" si="1"/>
        <v>70058824</v>
      </c>
      <c r="E14" s="182">
        <f t="shared" si="2"/>
        <v>67628824</v>
      </c>
      <c r="F14" s="182">
        <f t="shared" si="3"/>
        <v>67628824</v>
      </c>
      <c r="G14" s="182">
        <f t="shared" si="4"/>
        <v>0</v>
      </c>
      <c r="H14" s="182">
        <f t="shared" si="39"/>
        <v>2430000</v>
      </c>
      <c r="I14" s="183">
        <f t="shared" si="5"/>
        <v>0</v>
      </c>
      <c r="J14" s="184">
        <f t="shared" si="40"/>
        <v>258400000</v>
      </c>
      <c r="K14" s="182">
        <v>240400000</v>
      </c>
      <c r="L14" s="182">
        <v>18000000</v>
      </c>
      <c r="M14" s="185">
        <f t="shared" si="6"/>
        <v>70058824</v>
      </c>
      <c r="N14" s="182">
        <f t="shared" si="42"/>
        <v>43058824</v>
      </c>
      <c r="O14" s="182">
        <f t="shared" si="42"/>
        <v>27000000</v>
      </c>
      <c r="P14" s="185">
        <f t="shared" si="7"/>
        <v>67628824</v>
      </c>
      <c r="Q14" s="182">
        <f>T14+W14</f>
        <v>41978824</v>
      </c>
      <c r="R14" s="182">
        <v>25650000</v>
      </c>
      <c r="S14" s="185">
        <f t="shared" si="8"/>
        <v>67628824</v>
      </c>
      <c r="T14" s="182">
        <v>41978824</v>
      </c>
      <c r="U14" s="182">
        <v>25650000</v>
      </c>
      <c r="V14" s="185">
        <f t="shared" si="9"/>
        <v>0</v>
      </c>
      <c r="W14" s="182">
        <v>0</v>
      </c>
      <c r="X14" s="182">
        <v>0</v>
      </c>
      <c r="Y14" s="185">
        <f t="shared" si="10"/>
        <v>2430000</v>
      </c>
      <c r="Z14" s="182">
        <v>1080000</v>
      </c>
      <c r="AA14" s="182">
        <v>1350000</v>
      </c>
      <c r="AB14" s="183">
        <v>0</v>
      </c>
      <c r="AC14" s="184">
        <f t="shared" si="11"/>
        <v>0</v>
      </c>
      <c r="AD14" s="182">
        <v>0</v>
      </c>
      <c r="AE14" s="182">
        <v>0</v>
      </c>
      <c r="AF14" s="185">
        <f t="shared" si="12"/>
        <v>0</v>
      </c>
      <c r="AG14" s="182">
        <v>0</v>
      </c>
      <c r="AH14" s="182">
        <v>0</v>
      </c>
      <c r="AI14" s="185">
        <f t="shared" si="13"/>
        <v>0</v>
      </c>
      <c r="AJ14" s="182">
        <v>0</v>
      </c>
      <c r="AK14" s="182">
        <v>0</v>
      </c>
      <c r="AL14" s="185">
        <f t="shared" si="14"/>
        <v>0</v>
      </c>
      <c r="AM14" s="182">
        <v>0</v>
      </c>
      <c r="AN14" s="182">
        <v>0</v>
      </c>
      <c r="AO14" s="185">
        <f t="shared" si="15"/>
        <v>0</v>
      </c>
      <c r="AP14" s="182">
        <v>0</v>
      </c>
      <c r="AQ14" s="182">
        <v>0</v>
      </c>
      <c r="AR14" s="185">
        <f t="shared" si="16"/>
        <v>0</v>
      </c>
      <c r="AS14" s="182">
        <v>0</v>
      </c>
      <c r="AT14" s="182">
        <v>0</v>
      </c>
      <c r="AU14" s="183">
        <v>0</v>
      </c>
      <c r="AV14" s="184">
        <f t="shared" si="17"/>
        <v>0</v>
      </c>
      <c r="AW14" s="182">
        <v>0</v>
      </c>
      <c r="AX14" s="185">
        <f t="shared" si="18"/>
        <v>0</v>
      </c>
      <c r="AY14" s="182">
        <v>0</v>
      </c>
      <c r="AZ14" s="185">
        <f t="shared" si="19"/>
        <v>0</v>
      </c>
      <c r="BA14" s="182">
        <v>0</v>
      </c>
      <c r="BB14" s="185">
        <f t="shared" si="20"/>
        <v>0</v>
      </c>
      <c r="BC14" s="182">
        <v>0</v>
      </c>
      <c r="BD14" s="185">
        <f t="shared" si="21"/>
        <v>0</v>
      </c>
      <c r="BE14" s="182">
        <v>0</v>
      </c>
      <c r="BF14" s="185">
        <f t="shared" si="22"/>
        <v>0</v>
      </c>
      <c r="BG14" s="183">
        <v>0</v>
      </c>
      <c r="BH14" s="184">
        <f t="shared" si="23"/>
        <v>0</v>
      </c>
      <c r="BI14" s="182">
        <v>0</v>
      </c>
      <c r="BJ14" s="185">
        <f t="shared" si="24"/>
        <v>0</v>
      </c>
      <c r="BK14" s="182">
        <v>0</v>
      </c>
      <c r="BL14" s="185">
        <f t="shared" si="25"/>
        <v>0</v>
      </c>
      <c r="BM14" s="182">
        <v>0</v>
      </c>
      <c r="BN14" s="185">
        <f t="shared" si="26"/>
        <v>0</v>
      </c>
      <c r="BO14" s="182">
        <v>0</v>
      </c>
      <c r="BP14" s="185">
        <f t="shared" si="27"/>
        <v>0</v>
      </c>
      <c r="BQ14" s="182">
        <v>0</v>
      </c>
      <c r="BR14" s="185">
        <f t="shared" si="28"/>
        <v>0</v>
      </c>
      <c r="BS14" s="183">
        <v>0</v>
      </c>
      <c r="BT14" s="186"/>
      <c r="BU14" s="187">
        <f t="shared" si="29"/>
        <v>0.84809495999320172</v>
      </c>
      <c r="BV14" s="188">
        <f t="shared" si="30"/>
        <v>0.1519050400067983</v>
      </c>
      <c r="BW14" s="188">
        <f t="shared" si="31"/>
        <v>0</v>
      </c>
      <c r="BX14" s="188">
        <f t="shared" si="32"/>
        <v>0.1480949628154811</v>
      </c>
      <c r="BY14" s="188">
        <f t="shared" si="33"/>
        <v>3.8100771913172123E-3</v>
      </c>
      <c r="BZ14" s="188">
        <f t="shared" si="34"/>
        <v>0.4</v>
      </c>
      <c r="CA14" s="188">
        <f t="shared" si="35"/>
        <v>0.6</v>
      </c>
      <c r="CB14" s="188">
        <f t="shared" si="36"/>
        <v>0</v>
      </c>
      <c r="CC14" s="188">
        <f t="shared" si="37"/>
        <v>0.56999999999999995</v>
      </c>
      <c r="CD14" s="189">
        <f t="shared" si="38"/>
        <v>0.03</v>
      </c>
      <c r="CE14" s="190" t="s">
        <v>205</v>
      </c>
      <c r="CF14" s="188" t="s">
        <v>205</v>
      </c>
      <c r="CG14" s="188" t="s">
        <v>205</v>
      </c>
      <c r="CH14" s="188" t="s">
        <v>205</v>
      </c>
      <c r="CI14" s="188" t="s">
        <v>205</v>
      </c>
      <c r="CJ14" s="188" t="s">
        <v>205</v>
      </c>
      <c r="CK14" s="188" t="s">
        <v>205</v>
      </c>
      <c r="CL14" s="188" t="s">
        <v>205</v>
      </c>
      <c r="CM14" s="188" t="s">
        <v>205</v>
      </c>
      <c r="CN14" s="189" t="s">
        <v>205</v>
      </c>
      <c r="CO14" s="190" t="s">
        <v>205</v>
      </c>
      <c r="CP14" s="188" t="s">
        <v>205</v>
      </c>
      <c r="CQ14" s="188" t="s">
        <v>205</v>
      </c>
      <c r="CR14" s="188" t="s">
        <v>205</v>
      </c>
      <c r="CS14" s="189" t="s">
        <v>205</v>
      </c>
      <c r="CT14" s="190" t="s">
        <v>205</v>
      </c>
      <c r="CU14" s="188" t="s">
        <v>205</v>
      </c>
      <c r="CV14" s="188" t="s">
        <v>205</v>
      </c>
      <c r="CW14" s="188" t="s">
        <v>205</v>
      </c>
      <c r="CX14" s="189" t="s">
        <v>205</v>
      </c>
    </row>
    <row r="15" spans="1:102" s="157" customFormat="1" x14ac:dyDescent="0.35">
      <c r="A15" s="168" t="s">
        <v>211</v>
      </c>
      <c r="B15" s="169">
        <f t="shared" si="41"/>
        <v>482319082</v>
      </c>
      <c r="C15" s="170">
        <f t="shared" si="0"/>
        <v>375350000</v>
      </c>
      <c r="D15" s="170">
        <f t="shared" si="1"/>
        <v>106969082</v>
      </c>
      <c r="E15" s="170">
        <f t="shared" si="2"/>
        <v>95848791</v>
      </c>
      <c r="F15" s="170">
        <f t="shared" si="3"/>
        <v>77136621</v>
      </c>
      <c r="G15" s="170">
        <f t="shared" si="4"/>
        <v>18712170</v>
      </c>
      <c r="H15" s="170">
        <f t="shared" si="39"/>
        <v>11120291</v>
      </c>
      <c r="I15" s="171">
        <f t="shared" si="5"/>
        <v>0</v>
      </c>
      <c r="J15" s="172">
        <f t="shared" si="40"/>
        <v>375350000</v>
      </c>
      <c r="K15" s="170">
        <f>SUM(K16:K17)</f>
        <v>348050000</v>
      </c>
      <c r="L15" s="170">
        <f>SUM(L16:L17)</f>
        <v>27300000</v>
      </c>
      <c r="M15" s="170">
        <f t="shared" si="6"/>
        <v>106969082</v>
      </c>
      <c r="N15" s="170">
        <f>SUM(N16:N17)</f>
        <v>66019082</v>
      </c>
      <c r="O15" s="170">
        <f>SUM(O16:O17)</f>
        <v>40950000</v>
      </c>
      <c r="P15" s="170">
        <f t="shared" si="7"/>
        <v>95848791</v>
      </c>
      <c r="Q15" s="170">
        <f>SUM(Q16:Q17)</f>
        <v>57216022</v>
      </c>
      <c r="R15" s="170">
        <f>SUM(R16:R17)</f>
        <v>38632769</v>
      </c>
      <c r="S15" s="170">
        <f t="shared" si="8"/>
        <v>77136621</v>
      </c>
      <c r="T15" s="170">
        <f>SUM(T16:T17)</f>
        <v>43724168</v>
      </c>
      <c r="U15" s="170">
        <f>SUM(U16:U17)</f>
        <v>33412453</v>
      </c>
      <c r="V15" s="170">
        <f t="shared" si="9"/>
        <v>18712170</v>
      </c>
      <c r="W15" s="170">
        <f>SUM(W16:W17)</f>
        <v>13491854</v>
      </c>
      <c r="X15" s="170">
        <f>SUM(X16:X17)</f>
        <v>5220316</v>
      </c>
      <c r="Y15" s="170">
        <f t="shared" si="10"/>
        <v>11120291</v>
      </c>
      <c r="Z15" s="170">
        <f>SUM(Z16:Z17)</f>
        <v>8803060</v>
      </c>
      <c r="AA15" s="170">
        <f>SUM(AA16:AA17)</f>
        <v>2317231</v>
      </c>
      <c r="AB15" s="171">
        <f>SUM(AB16:AB17)</f>
        <v>0</v>
      </c>
      <c r="AC15" s="172">
        <f t="shared" si="11"/>
        <v>0</v>
      </c>
      <c r="AD15" s="170">
        <f>SUM(AD16:AD17)</f>
        <v>0</v>
      </c>
      <c r="AE15" s="170">
        <f>SUM(AE16:AE17)</f>
        <v>0</v>
      </c>
      <c r="AF15" s="170">
        <f t="shared" si="12"/>
        <v>0</v>
      </c>
      <c r="AG15" s="170">
        <f>SUM(AG16:AG17)</f>
        <v>0</v>
      </c>
      <c r="AH15" s="170">
        <f>SUM(AH16:AH17)</f>
        <v>0</v>
      </c>
      <c r="AI15" s="170">
        <f t="shared" si="13"/>
        <v>0</v>
      </c>
      <c r="AJ15" s="170">
        <f>SUM(AJ16:AJ17)</f>
        <v>0</v>
      </c>
      <c r="AK15" s="170">
        <f>SUM(AK16:AK17)</f>
        <v>0</v>
      </c>
      <c r="AL15" s="170">
        <f t="shared" si="14"/>
        <v>0</v>
      </c>
      <c r="AM15" s="170">
        <f>SUM(AM16:AM17)</f>
        <v>0</v>
      </c>
      <c r="AN15" s="170">
        <f>SUM(AN16:AN17)</f>
        <v>0</v>
      </c>
      <c r="AO15" s="170">
        <f t="shared" si="15"/>
        <v>0</v>
      </c>
      <c r="AP15" s="170">
        <f>SUM(AP16:AP17)</f>
        <v>0</v>
      </c>
      <c r="AQ15" s="170">
        <f>SUM(AQ16:AQ17)</f>
        <v>0</v>
      </c>
      <c r="AR15" s="170">
        <f t="shared" si="16"/>
        <v>0</v>
      </c>
      <c r="AS15" s="170">
        <f>SUM(AS16:AS17)</f>
        <v>0</v>
      </c>
      <c r="AT15" s="170">
        <f>SUM(AT16:AT17)</f>
        <v>0</v>
      </c>
      <c r="AU15" s="171">
        <f>SUM(AU16:AU17)</f>
        <v>0</v>
      </c>
      <c r="AV15" s="172">
        <f t="shared" si="17"/>
        <v>0</v>
      </c>
      <c r="AW15" s="170">
        <f>SUM(AW16:AW17)</f>
        <v>0</v>
      </c>
      <c r="AX15" s="170">
        <f t="shared" si="18"/>
        <v>0</v>
      </c>
      <c r="AY15" s="170">
        <f>SUM(AY16:AY17)</f>
        <v>0</v>
      </c>
      <c r="AZ15" s="170">
        <f t="shared" si="19"/>
        <v>0</v>
      </c>
      <c r="BA15" s="170">
        <f>SUM(BA16:BA17)</f>
        <v>0</v>
      </c>
      <c r="BB15" s="170">
        <f t="shared" si="20"/>
        <v>0</v>
      </c>
      <c r="BC15" s="170">
        <f>SUM(BC16:BC17)</f>
        <v>0</v>
      </c>
      <c r="BD15" s="170">
        <f t="shared" si="21"/>
        <v>0</v>
      </c>
      <c r="BE15" s="170">
        <f>SUM(BE16:BE17)</f>
        <v>0</v>
      </c>
      <c r="BF15" s="170">
        <f t="shared" si="22"/>
        <v>0</v>
      </c>
      <c r="BG15" s="171">
        <f>SUM(BG16:BG17)</f>
        <v>0</v>
      </c>
      <c r="BH15" s="172">
        <f t="shared" si="23"/>
        <v>0</v>
      </c>
      <c r="BI15" s="170">
        <f>SUM(BI16:BI17)</f>
        <v>0</v>
      </c>
      <c r="BJ15" s="170">
        <f t="shared" si="24"/>
        <v>0</v>
      </c>
      <c r="BK15" s="170">
        <f>SUM(BK16:BK17)</f>
        <v>0</v>
      </c>
      <c r="BL15" s="170">
        <f t="shared" si="25"/>
        <v>0</v>
      </c>
      <c r="BM15" s="170">
        <f>SUM(BM16:BM17)</f>
        <v>0</v>
      </c>
      <c r="BN15" s="170">
        <f t="shared" si="26"/>
        <v>0</v>
      </c>
      <c r="BO15" s="170">
        <f>SUM(BO16:BO17)</f>
        <v>0</v>
      </c>
      <c r="BP15" s="170">
        <f t="shared" si="27"/>
        <v>0</v>
      </c>
      <c r="BQ15" s="170">
        <f>SUM(BQ16:BQ17)</f>
        <v>0</v>
      </c>
      <c r="BR15" s="170">
        <f t="shared" si="28"/>
        <v>0</v>
      </c>
      <c r="BS15" s="171">
        <f>SUM(BS16:BS17)</f>
        <v>0</v>
      </c>
      <c r="BT15" s="163"/>
      <c r="BU15" s="173">
        <f t="shared" si="29"/>
        <v>0.84056022323347479</v>
      </c>
      <c r="BV15" s="174">
        <f t="shared" si="30"/>
        <v>0.15943977676652515</v>
      </c>
      <c r="BW15" s="174">
        <f t="shared" si="31"/>
        <v>4.5190937487093033E-2</v>
      </c>
      <c r="BX15" s="174">
        <f t="shared" si="32"/>
        <v>0.10559631206659376</v>
      </c>
      <c r="BY15" s="174">
        <f t="shared" si="33"/>
        <v>2.1259882427058393E-2</v>
      </c>
      <c r="BZ15" s="174">
        <f t="shared" si="34"/>
        <v>0.4</v>
      </c>
      <c r="CA15" s="174">
        <f t="shared" si="35"/>
        <v>0.6</v>
      </c>
      <c r="CB15" s="174">
        <f t="shared" si="36"/>
        <v>7.6488146520146516E-2</v>
      </c>
      <c r="CC15" s="174">
        <f t="shared" si="37"/>
        <v>0.48955975091575094</v>
      </c>
      <c r="CD15" s="175">
        <f t="shared" si="38"/>
        <v>3.3952102564102561E-2</v>
      </c>
      <c r="CE15" s="176" t="s">
        <v>205</v>
      </c>
      <c r="CF15" s="174" t="s">
        <v>205</v>
      </c>
      <c r="CG15" s="174" t="s">
        <v>205</v>
      </c>
      <c r="CH15" s="174" t="s">
        <v>205</v>
      </c>
      <c r="CI15" s="174" t="s">
        <v>205</v>
      </c>
      <c r="CJ15" s="174" t="s">
        <v>205</v>
      </c>
      <c r="CK15" s="174" t="s">
        <v>205</v>
      </c>
      <c r="CL15" s="174" t="s">
        <v>205</v>
      </c>
      <c r="CM15" s="174" t="s">
        <v>205</v>
      </c>
      <c r="CN15" s="175" t="s">
        <v>205</v>
      </c>
      <c r="CO15" s="177" t="s">
        <v>205</v>
      </c>
      <c r="CP15" s="178" t="s">
        <v>205</v>
      </c>
      <c r="CQ15" s="178" t="s">
        <v>205</v>
      </c>
      <c r="CR15" s="178" t="s">
        <v>205</v>
      </c>
      <c r="CS15" s="179" t="s">
        <v>205</v>
      </c>
      <c r="CT15" s="176" t="s">
        <v>205</v>
      </c>
      <c r="CU15" s="174" t="s">
        <v>205</v>
      </c>
      <c r="CV15" s="174" t="s">
        <v>205</v>
      </c>
      <c r="CW15" s="174" t="s">
        <v>205</v>
      </c>
      <c r="CX15" s="175" t="s">
        <v>205</v>
      </c>
    </row>
    <row r="16" spans="1:102" x14ac:dyDescent="0.35">
      <c r="A16" s="180" t="s">
        <v>212</v>
      </c>
      <c r="B16" s="181">
        <f t="shared" si="41"/>
        <v>347598490</v>
      </c>
      <c r="C16" s="182">
        <f t="shared" si="0"/>
        <v>269050000</v>
      </c>
      <c r="D16" s="182">
        <f t="shared" si="1"/>
        <v>78548490</v>
      </c>
      <c r="E16" s="182">
        <f t="shared" si="2"/>
        <v>68297101</v>
      </c>
      <c r="F16" s="182">
        <f t="shared" si="3"/>
        <v>58584626</v>
      </c>
      <c r="G16" s="182">
        <f t="shared" si="4"/>
        <v>9712475</v>
      </c>
      <c r="H16" s="182">
        <f t="shared" si="39"/>
        <v>10251389</v>
      </c>
      <c r="I16" s="183">
        <f t="shared" si="5"/>
        <v>0</v>
      </c>
      <c r="J16" s="184">
        <f t="shared" si="40"/>
        <v>269050000</v>
      </c>
      <c r="K16" s="182">
        <v>249050000</v>
      </c>
      <c r="L16" s="182">
        <v>20000000</v>
      </c>
      <c r="M16" s="185">
        <f t="shared" si="6"/>
        <v>78548490</v>
      </c>
      <c r="N16" s="182">
        <f>Q16+Z16</f>
        <v>48548490</v>
      </c>
      <c r="O16" s="182">
        <f>R16+AA16</f>
        <v>30000000</v>
      </c>
      <c r="P16" s="185">
        <f t="shared" si="7"/>
        <v>68297101</v>
      </c>
      <c r="Q16" s="182">
        <f>T16+W16</f>
        <v>40494332</v>
      </c>
      <c r="R16" s="182">
        <f>U16+X16</f>
        <v>27802769</v>
      </c>
      <c r="S16" s="185">
        <f t="shared" si="8"/>
        <v>58584626</v>
      </c>
      <c r="T16" s="182">
        <v>33954673</v>
      </c>
      <c r="U16" s="182">
        <v>24629953</v>
      </c>
      <c r="V16" s="185">
        <f t="shared" si="9"/>
        <v>9712475</v>
      </c>
      <c r="W16" s="182">
        <v>6539659</v>
      </c>
      <c r="X16" s="182">
        <v>3172816</v>
      </c>
      <c r="Y16" s="185">
        <f t="shared" si="10"/>
        <v>10251389</v>
      </c>
      <c r="Z16" s="182">
        <v>8054158</v>
      </c>
      <c r="AA16" s="182">
        <v>2197231</v>
      </c>
      <c r="AB16" s="183">
        <v>0</v>
      </c>
      <c r="AC16" s="184">
        <f t="shared" si="11"/>
        <v>0</v>
      </c>
      <c r="AD16" s="182">
        <v>0</v>
      </c>
      <c r="AE16" s="182">
        <v>0</v>
      </c>
      <c r="AF16" s="185">
        <f t="shared" si="12"/>
        <v>0</v>
      </c>
      <c r="AG16" s="182">
        <v>0</v>
      </c>
      <c r="AH16" s="182">
        <v>0</v>
      </c>
      <c r="AI16" s="185">
        <f t="shared" si="13"/>
        <v>0</v>
      </c>
      <c r="AJ16" s="182">
        <v>0</v>
      </c>
      <c r="AK16" s="182">
        <v>0</v>
      </c>
      <c r="AL16" s="185">
        <f t="shared" si="14"/>
        <v>0</v>
      </c>
      <c r="AM16" s="182">
        <v>0</v>
      </c>
      <c r="AN16" s="182">
        <v>0</v>
      </c>
      <c r="AO16" s="185">
        <f t="shared" si="15"/>
        <v>0</v>
      </c>
      <c r="AP16" s="182">
        <v>0</v>
      </c>
      <c r="AQ16" s="182">
        <v>0</v>
      </c>
      <c r="AR16" s="185">
        <f t="shared" si="16"/>
        <v>0</v>
      </c>
      <c r="AS16" s="182">
        <v>0</v>
      </c>
      <c r="AT16" s="182">
        <v>0</v>
      </c>
      <c r="AU16" s="183">
        <v>0</v>
      </c>
      <c r="AV16" s="184">
        <f t="shared" si="17"/>
        <v>0</v>
      </c>
      <c r="AW16" s="182">
        <v>0</v>
      </c>
      <c r="AX16" s="185">
        <f t="shared" si="18"/>
        <v>0</v>
      </c>
      <c r="AY16" s="182">
        <v>0</v>
      </c>
      <c r="AZ16" s="185">
        <f t="shared" si="19"/>
        <v>0</v>
      </c>
      <c r="BA16" s="182">
        <v>0</v>
      </c>
      <c r="BB16" s="185">
        <f t="shared" si="20"/>
        <v>0</v>
      </c>
      <c r="BC16" s="182">
        <v>0</v>
      </c>
      <c r="BD16" s="185">
        <f t="shared" si="21"/>
        <v>0</v>
      </c>
      <c r="BE16" s="182">
        <v>0</v>
      </c>
      <c r="BF16" s="185">
        <f t="shared" si="22"/>
        <v>0</v>
      </c>
      <c r="BG16" s="183">
        <v>0</v>
      </c>
      <c r="BH16" s="184">
        <f t="shared" si="23"/>
        <v>0</v>
      </c>
      <c r="BI16" s="182">
        <v>0</v>
      </c>
      <c r="BJ16" s="185">
        <f t="shared" si="24"/>
        <v>0</v>
      </c>
      <c r="BK16" s="182">
        <v>0</v>
      </c>
      <c r="BL16" s="185">
        <f t="shared" si="25"/>
        <v>0</v>
      </c>
      <c r="BM16" s="182">
        <v>0</v>
      </c>
      <c r="BN16" s="185">
        <f t="shared" si="26"/>
        <v>0</v>
      </c>
      <c r="BO16" s="182">
        <v>0</v>
      </c>
      <c r="BP16" s="185">
        <f t="shared" si="27"/>
        <v>0</v>
      </c>
      <c r="BQ16" s="182">
        <v>0</v>
      </c>
      <c r="BR16" s="185">
        <f t="shared" si="28"/>
        <v>0</v>
      </c>
      <c r="BS16" s="183">
        <v>0</v>
      </c>
      <c r="BT16" s="186"/>
      <c r="BU16" s="187">
        <f t="shared" si="29"/>
        <v>0.83686580533389132</v>
      </c>
      <c r="BV16" s="188">
        <f t="shared" si="30"/>
        <v>0.16313419466610868</v>
      </c>
      <c r="BW16" s="188">
        <f t="shared" si="31"/>
        <v>3.2636170297772681E-2</v>
      </c>
      <c r="BX16" s="188">
        <f t="shared" si="32"/>
        <v>0.11409558227261167</v>
      </c>
      <c r="BY16" s="188">
        <f t="shared" si="33"/>
        <v>2.7063840276877749E-2</v>
      </c>
      <c r="BZ16" s="188">
        <f t="shared" si="34"/>
        <v>0.4</v>
      </c>
      <c r="CA16" s="188">
        <f t="shared" si="35"/>
        <v>0.6</v>
      </c>
      <c r="CB16" s="188">
        <f t="shared" si="36"/>
        <v>6.3456319999999997E-2</v>
      </c>
      <c r="CC16" s="188">
        <f t="shared" si="37"/>
        <v>0.49259905999999998</v>
      </c>
      <c r="CD16" s="189">
        <f t="shared" si="38"/>
        <v>4.3944619999999997E-2</v>
      </c>
      <c r="CE16" s="190" t="s">
        <v>205</v>
      </c>
      <c r="CF16" s="188" t="s">
        <v>205</v>
      </c>
      <c r="CG16" s="188" t="s">
        <v>205</v>
      </c>
      <c r="CH16" s="188" t="s">
        <v>205</v>
      </c>
      <c r="CI16" s="188" t="s">
        <v>205</v>
      </c>
      <c r="CJ16" s="188" t="s">
        <v>205</v>
      </c>
      <c r="CK16" s="188" t="s">
        <v>205</v>
      </c>
      <c r="CL16" s="188" t="s">
        <v>205</v>
      </c>
      <c r="CM16" s="188" t="s">
        <v>205</v>
      </c>
      <c r="CN16" s="189" t="s">
        <v>205</v>
      </c>
      <c r="CO16" s="190" t="s">
        <v>205</v>
      </c>
      <c r="CP16" s="188" t="s">
        <v>205</v>
      </c>
      <c r="CQ16" s="188" t="s">
        <v>205</v>
      </c>
      <c r="CR16" s="188" t="s">
        <v>205</v>
      </c>
      <c r="CS16" s="189" t="s">
        <v>205</v>
      </c>
      <c r="CT16" s="190" t="s">
        <v>205</v>
      </c>
      <c r="CU16" s="188" t="s">
        <v>205</v>
      </c>
      <c r="CV16" s="188" t="s">
        <v>205</v>
      </c>
      <c r="CW16" s="188" t="s">
        <v>205</v>
      </c>
      <c r="CX16" s="189" t="s">
        <v>205</v>
      </c>
    </row>
    <row r="17" spans="1:102" x14ac:dyDescent="0.35">
      <c r="A17" s="180" t="s">
        <v>213</v>
      </c>
      <c r="B17" s="181">
        <f t="shared" si="41"/>
        <v>134720592</v>
      </c>
      <c r="C17" s="182">
        <f t="shared" si="0"/>
        <v>106300000</v>
      </c>
      <c r="D17" s="182">
        <f t="shared" si="1"/>
        <v>28420592</v>
      </c>
      <c r="E17" s="182">
        <f t="shared" si="2"/>
        <v>27551690</v>
      </c>
      <c r="F17" s="182">
        <f t="shared" si="3"/>
        <v>18551995</v>
      </c>
      <c r="G17" s="182">
        <f t="shared" si="4"/>
        <v>8999695</v>
      </c>
      <c r="H17" s="182">
        <f t="shared" si="39"/>
        <v>868902</v>
      </c>
      <c r="I17" s="183">
        <f t="shared" si="5"/>
        <v>0</v>
      </c>
      <c r="J17" s="184">
        <f t="shared" si="40"/>
        <v>106300000</v>
      </c>
      <c r="K17" s="182">
        <v>99000000</v>
      </c>
      <c r="L17" s="182">
        <v>7300000</v>
      </c>
      <c r="M17" s="185">
        <f t="shared" si="6"/>
        <v>28420592</v>
      </c>
      <c r="N17" s="182">
        <f>Q17+Z17</f>
        <v>17470592</v>
      </c>
      <c r="O17" s="182">
        <f>R17+AA17</f>
        <v>10950000</v>
      </c>
      <c r="P17" s="185">
        <f t="shared" si="7"/>
        <v>27551690</v>
      </c>
      <c r="Q17" s="182">
        <f>T17+W17</f>
        <v>16721690</v>
      </c>
      <c r="R17" s="182">
        <f>U17+X17</f>
        <v>10830000</v>
      </c>
      <c r="S17" s="185">
        <f t="shared" si="8"/>
        <v>18551995</v>
      </c>
      <c r="T17" s="182">
        <v>9769495</v>
      </c>
      <c r="U17" s="182">
        <v>8782500</v>
      </c>
      <c r="V17" s="185">
        <f t="shared" si="9"/>
        <v>8999695</v>
      </c>
      <c r="W17" s="182">
        <v>6952195</v>
      </c>
      <c r="X17" s="182">
        <v>2047500</v>
      </c>
      <c r="Y17" s="185">
        <f t="shared" si="10"/>
        <v>868902</v>
      </c>
      <c r="Z17" s="182">
        <v>748902</v>
      </c>
      <c r="AA17" s="182">
        <v>120000</v>
      </c>
      <c r="AB17" s="183">
        <v>0</v>
      </c>
      <c r="AC17" s="184">
        <f t="shared" si="11"/>
        <v>0</v>
      </c>
      <c r="AD17" s="182">
        <v>0</v>
      </c>
      <c r="AE17" s="182">
        <v>0</v>
      </c>
      <c r="AF17" s="185">
        <f t="shared" si="12"/>
        <v>0</v>
      </c>
      <c r="AG17" s="182">
        <v>0</v>
      </c>
      <c r="AH17" s="182">
        <v>0</v>
      </c>
      <c r="AI17" s="185">
        <f t="shared" si="13"/>
        <v>0</v>
      </c>
      <c r="AJ17" s="182">
        <v>0</v>
      </c>
      <c r="AK17" s="182">
        <v>0</v>
      </c>
      <c r="AL17" s="185">
        <f t="shared" si="14"/>
        <v>0</v>
      </c>
      <c r="AM17" s="182">
        <v>0</v>
      </c>
      <c r="AN17" s="182">
        <v>0</v>
      </c>
      <c r="AO17" s="185">
        <f t="shared" si="15"/>
        <v>0</v>
      </c>
      <c r="AP17" s="182">
        <v>0</v>
      </c>
      <c r="AQ17" s="182">
        <v>0</v>
      </c>
      <c r="AR17" s="185">
        <f t="shared" si="16"/>
        <v>0</v>
      </c>
      <c r="AS17" s="182">
        <v>0</v>
      </c>
      <c r="AT17" s="182">
        <v>0</v>
      </c>
      <c r="AU17" s="183">
        <v>0</v>
      </c>
      <c r="AV17" s="184">
        <f t="shared" si="17"/>
        <v>0</v>
      </c>
      <c r="AW17" s="182">
        <v>0</v>
      </c>
      <c r="AX17" s="185">
        <f t="shared" si="18"/>
        <v>0</v>
      </c>
      <c r="AY17" s="182">
        <v>0</v>
      </c>
      <c r="AZ17" s="185">
        <f t="shared" si="19"/>
        <v>0</v>
      </c>
      <c r="BA17" s="182">
        <v>0</v>
      </c>
      <c r="BB17" s="185">
        <f t="shared" si="20"/>
        <v>0</v>
      </c>
      <c r="BC17" s="182">
        <v>0</v>
      </c>
      <c r="BD17" s="185">
        <f t="shared" si="21"/>
        <v>0</v>
      </c>
      <c r="BE17" s="182">
        <v>0</v>
      </c>
      <c r="BF17" s="185">
        <f t="shared" si="22"/>
        <v>0</v>
      </c>
      <c r="BG17" s="183">
        <v>0</v>
      </c>
      <c r="BH17" s="184">
        <f t="shared" si="23"/>
        <v>0</v>
      </c>
      <c r="BI17" s="182">
        <v>0</v>
      </c>
      <c r="BJ17" s="185">
        <f t="shared" si="24"/>
        <v>0</v>
      </c>
      <c r="BK17" s="182">
        <v>0</v>
      </c>
      <c r="BL17" s="185">
        <f t="shared" si="25"/>
        <v>0</v>
      </c>
      <c r="BM17" s="182">
        <v>0</v>
      </c>
      <c r="BN17" s="185">
        <f t="shared" si="26"/>
        <v>0</v>
      </c>
      <c r="BO17" s="182">
        <v>0</v>
      </c>
      <c r="BP17" s="185">
        <f t="shared" si="27"/>
        <v>0</v>
      </c>
      <c r="BQ17" s="182">
        <v>0</v>
      </c>
      <c r="BR17" s="185">
        <f t="shared" si="28"/>
        <v>0</v>
      </c>
      <c r="BS17" s="183">
        <v>0</v>
      </c>
      <c r="BT17" s="186"/>
      <c r="BU17" s="187">
        <f t="shared" si="29"/>
        <v>0.84999997252525339</v>
      </c>
      <c r="BV17" s="188">
        <f t="shared" si="30"/>
        <v>0.15000002747474658</v>
      </c>
      <c r="BW17" s="188">
        <f t="shared" si="31"/>
        <v>7.7270106088238991E-2</v>
      </c>
      <c r="BX17" s="188">
        <f t="shared" si="32"/>
        <v>8.3879499813995964E-2</v>
      </c>
      <c r="BY17" s="188">
        <f t="shared" si="33"/>
        <v>6.4299664588293674E-3</v>
      </c>
      <c r="BZ17" s="188">
        <f t="shared" si="34"/>
        <v>0.4</v>
      </c>
      <c r="CA17" s="188">
        <f t="shared" si="35"/>
        <v>0.6</v>
      </c>
      <c r="CB17" s="188">
        <f t="shared" si="36"/>
        <v>0.1121917808219178</v>
      </c>
      <c r="CC17" s="188">
        <f t="shared" si="37"/>
        <v>0.48123287671232878</v>
      </c>
      <c r="CD17" s="189">
        <f t="shared" si="38"/>
        <v>6.5753424657534251E-3</v>
      </c>
      <c r="CE17" s="190" t="s">
        <v>205</v>
      </c>
      <c r="CF17" s="188" t="s">
        <v>205</v>
      </c>
      <c r="CG17" s="188" t="s">
        <v>205</v>
      </c>
      <c r="CH17" s="188" t="s">
        <v>205</v>
      </c>
      <c r="CI17" s="188" t="s">
        <v>205</v>
      </c>
      <c r="CJ17" s="188" t="s">
        <v>205</v>
      </c>
      <c r="CK17" s="188" t="s">
        <v>205</v>
      </c>
      <c r="CL17" s="188" t="s">
        <v>205</v>
      </c>
      <c r="CM17" s="188" t="s">
        <v>205</v>
      </c>
      <c r="CN17" s="189" t="s">
        <v>205</v>
      </c>
      <c r="CO17" s="190" t="s">
        <v>205</v>
      </c>
      <c r="CP17" s="188" t="s">
        <v>205</v>
      </c>
      <c r="CQ17" s="188" t="s">
        <v>205</v>
      </c>
      <c r="CR17" s="188" t="s">
        <v>205</v>
      </c>
      <c r="CS17" s="189" t="s">
        <v>205</v>
      </c>
      <c r="CT17" s="190" t="s">
        <v>205</v>
      </c>
      <c r="CU17" s="188" t="s">
        <v>205</v>
      </c>
      <c r="CV17" s="188" t="s">
        <v>205</v>
      </c>
      <c r="CW17" s="188" t="s">
        <v>205</v>
      </c>
      <c r="CX17" s="189" t="s">
        <v>205</v>
      </c>
    </row>
    <row r="18" spans="1:102" s="157" customFormat="1" ht="26" x14ac:dyDescent="0.35">
      <c r="A18" s="168" t="s">
        <v>214</v>
      </c>
      <c r="B18" s="169">
        <f t="shared" si="41"/>
        <v>276050026</v>
      </c>
      <c r="C18" s="170">
        <f t="shared" si="0"/>
        <v>212800000</v>
      </c>
      <c r="D18" s="170">
        <f t="shared" si="1"/>
        <v>63250026</v>
      </c>
      <c r="E18" s="170">
        <f t="shared" si="2"/>
        <v>61383849</v>
      </c>
      <c r="F18" s="170">
        <f t="shared" si="3"/>
        <v>61383849</v>
      </c>
      <c r="G18" s="170">
        <f t="shared" si="4"/>
        <v>0</v>
      </c>
      <c r="H18" s="170">
        <f t="shared" si="39"/>
        <v>1866177</v>
      </c>
      <c r="I18" s="171">
        <f t="shared" si="5"/>
        <v>0</v>
      </c>
      <c r="J18" s="172">
        <f t="shared" si="40"/>
        <v>212800000</v>
      </c>
      <c r="K18" s="170">
        <f>SUM(K19:K21)</f>
        <v>193384426</v>
      </c>
      <c r="L18" s="170">
        <f>SUM(L19:L21)</f>
        <v>19415574</v>
      </c>
      <c r="M18" s="170">
        <f t="shared" si="6"/>
        <v>63250026</v>
      </c>
      <c r="N18" s="170">
        <f>SUM(N19:N21)</f>
        <v>34126665</v>
      </c>
      <c r="O18" s="170">
        <f>SUM(O19:O21)</f>
        <v>29123361</v>
      </c>
      <c r="P18" s="170">
        <f t="shared" si="7"/>
        <v>61383849</v>
      </c>
      <c r="Q18" s="170">
        <f>SUM(Q19:Q21)</f>
        <v>32935488</v>
      </c>
      <c r="R18" s="170">
        <f>SUM(R19:R21)</f>
        <v>28448361</v>
      </c>
      <c r="S18" s="170">
        <f t="shared" si="8"/>
        <v>61383849</v>
      </c>
      <c r="T18" s="170">
        <f>SUM(T19:T21)</f>
        <v>32935488</v>
      </c>
      <c r="U18" s="170">
        <f>SUM(U19:U21)</f>
        <v>28448361</v>
      </c>
      <c r="V18" s="170">
        <f t="shared" si="9"/>
        <v>0</v>
      </c>
      <c r="W18" s="170">
        <f>SUM(W19:W21)</f>
        <v>0</v>
      </c>
      <c r="X18" s="170">
        <f>SUM(X19:X21)</f>
        <v>0</v>
      </c>
      <c r="Y18" s="170">
        <f t="shared" si="10"/>
        <v>1866177</v>
      </c>
      <c r="Z18" s="170">
        <f>SUM(Z19:Z21)</f>
        <v>1191177</v>
      </c>
      <c r="AA18" s="170">
        <f>SUM(AA19:AA21)</f>
        <v>675000</v>
      </c>
      <c r="AB18" s="171">
        <f>SUM(AB19:AB21)</f>
        <v>0</v>
      </c>
      <c r="AC18" s="172">
        <f t="shared" si="11"/>
        <v>0</v>
      </c>
      <c r="AD18" s="170">
        <f>SUM(AD19:AD21)</f>
        <v>0</v>
      </c>
      <c r="AE18" s="170">
        <f>SUM(AE19:AE21)</f>
        <v>0</v>
      </c>
      <c r="AF18" s="170">
        <f t="shared" si="12"/>
        <v>0</v>
      </c>
      <c r="AG18" s="170">
        <f>SUM(AG19:AG21)</f>
        <v>0</v>
      </c>
      <c r="AH18" s="170">
        <f>SUM(AH19:AH21)</f>
        <v>0</v>
      </c>
      <c r="AI18" s="170">
        <f t="shared" si="13"/>
        <v>0</v>
      </c>
      <c r="AJ18" s="170">
        <f>SUM(AJ19:AJ21)</f>
        <v>0</v>
      </c>
      <c r="AK18" s="170">
        <f>SUM(AK19:AK21)</f>
        <v>0</v>
      </c>
      <c r="AL18" s="170">
        <f t="shared" si="14"/>
        <v>0</v>
      </c>
      <c r="AM18" s="170">
        <f>SUM(AM19:AM21)</f>
        <v>0</v>
      </c>
      <c r="AN18" s="170">
        <f>SUM(AN19:AN21)</f>
        <v>0</v>
      </c>
      <c r="AO18" s="170">
        <f t="shared" si="15"/>
        <v>0</v>
      </c>
      <c r="AP18" s="170">
        <f>SUM(AP19:AP21)</f>
        <v>0</v>
      </c>
      <c r="AQ18" s="170">
        <f>SUM(AQ19:AQ21)</f>
        <v>0</v>
      </c>
      <c r="AR18" s="170">
        <f t="shared" si="16"/>
        <v>0</v>
      </c>
      <c r="AS18" s="170">
        <f>SUM(AS19:AS21)</f>
        <v>0</v>
      </c>
      <c r="AT18" s="170">
        <f>SUM(AT19:AT21)</f>
        <v>0</v>
      </c>
      <c r="AU18" s="171">
        <f>SUM(AU19:AU21)</f>
        <v>0</v>
      </c>
      <c r="AV18" s="172">
        <f t="shared" si="17"/>
        <v>0</v>
      </c>
      <c r="AW18" s="170">
        <f>SUM(AW19:AW21)</f>
        <v>0</v>
      </c>
      <c r="AX18" s="170">
        <f t="shared" si="18"/>
        <v>0</v>
      </c>
      <c r="AY18" s="170">
        <f>SUM(AY19:AY21)</f>
        <v>0</v>
      </c>
      <c r="AZ18" s="170">
        <f t="shared" si="19"/>
        <v>0</v>
      </c>
      <c r="BA18" s="170">
        <f>SUM(BA19:BA21)</f>
        <v>0</v>
      </c>
      <c r="BB18" s="170">
        <f t="shared" si="20"/>
        <v>0</v>
      </c>
      <c r="BC18" s="170">
        <f>SUM(BC19:BC21)</f>
        <v>0</v>
      </c>
      <c r="BD18" s="170">
        <f t="shared" si="21"/>
        <v>0</v>
      </c>
      <c r="BE18" s="170">
        <f>SUM(BE19:BE21)</f>
        <v>0</v>
      </c>
      <c r="BF18" s="170">
        <f t="shared" si="22"/>
        <v>0</v>
      </c>
      <c r="BG18" s="171">
        <f>SUM(BG19:BG21)</f>
        <v>0</v>
      </c>
      <c r="BH18" s="172">
        <f t="shared" si="23"/>
        <v>0</v>
      </c>
      <c r="BI18" s="170">
        <f>SUM(BI19:BI21)</f>
        <v>0</v>
      </c>
      <c r="BJ18" s="170">
        <f t="shared" si="24"/>
        <v>0</v>
      </c>
      <c r="BK18" s="170">
        <f>SUM(BK19:BK21)</f>
        <v>0</v>
      </c>
      <c r="BL18" s="170">
        <f t="shared" si="25"/>
        <v>0</v>
      </c>
      <c r="BM18" s="170">
        <f>SUM(BM19:BM21)</f>
        <v>0</v>
      </c>
      <c r="BN18" s="170">
        <f t="shared" si="26"/>
        <v>0</v>
      </c>
      <c r="BO18" s="170">
        <f>SUM(BO19:BO21)</f>
        <v>0</v>
      </c>
      <c r="BP18" s="170">
        <f t="shared" si="27"/>
        <v>0</v>
      </c>
      <c r="BQ18" s="170">
        <f>SUM(BQ19:BQ21)</f>
        <v>0</v>
      </c>
      <c r="BR18" s="170">
        <f t="shared" si="28"/>
        <v>0</v>
      </c>
      <c r="BS18" s="171">
        <f>SUM(BS19:BS21)</f>
        <v>0</v>
      </c>
      <c r="BT18" s="163"/>
      <c r="BU18" s="173">
        <f t="shared" si="29"/>
        <v>0.8499999940662234</v>
      </c>
      <c r="BV18" s="174">
        <f t="shared" si="30"/>
        <v>0.15000000593377666</v>
      </c>
      <c r="BW18" s="174">
        <f t="shared" si="31"/>
        <v>0</v>
      </c>
      <c r="BX18" s="174">
        <f t="shared" si="32"/>
        <v>0.14476431832503497</v>
      </c>
      <c r="BY18" s="174">
        <f t="shared" si="33"/>
        <v>5.235687608741677E-3</v>
      </c>
      <c r="BZ18" s="174">
        <f t="shared" si="34"/>
        <v>0.4</v>
      </c>
      <c r="CA18" s="174">
        <f t="shared" si="35"/>
        <v>0.6</v>
      </c>
      <c r="CB18" s="174">
        <f t="shared" si="36"/>
        <v>0</v>
      </c>
      <c r="CC18" s="174">
        <f t="shared" si="37"/>
        <v>0.58609363802481451</v>
      </c>
      <c r="CD18" s="175">
        <f t="shared" si="38"/>
        <v>1.3906361975185487E-2</v>
      </c>
      <c r="CE18" s="176" t="s">
        <v>205</v>
      </c>
      <c r="CF18" s="174" t="s">
        <v>205</v>
      </c>
      <c r="CG18" s="174" t="s">
        <v>205</v>
      </c>
      <c r="CH18" s="174" t="s">
        <v>205</v>
      </c>
      <c r="CI18" s="174" t="s">
        <v>205</v>
      </c>
      <c r="CJ18" s="174" t="s">
        <v>205</v>
      </c>
      <c r="CK18" s="174" t="s">
        <v>205</v>
      </c>
      <c r="CL18" s="174" t="s">
        <v>205</v>
      </c>
      <c r="CM18" s="174" t="s">
        <v>205</v>
      </c>
      <c r="CN18" s="175" t="s">
        <v>205</v>
      </c>
      <c r="CO18" s="177" t="s">
        <v>205</v>
      </c>
      <c r="CP18" s="178" t="s">
        <v>205</v>
      </c>
      <c r="CQ18" s="178" t="s">
        <v>205</v>
      </c>
      <c r="CR18" s="178" t="s">
        <v>205</v>
      </c>
      <c r="CS18" s="179" t="s">
        <v>205</v>
      </c>
      <c r="CT18" s="176" t="s">
        <v>205</v>
      </c>
      <c r="CU18" s="174" t="s">
        <v>205</v>
      </c>
      <c r="CV18" s="174" t="s">
        <v>205</v>
      </c>
      <c r="CW18" s="174" t="s">
        <v>205</v>
      </c>
      <c r="CX18" s="175" t="s">
        <v>205</v>
      </c>
    </row>
    <row r="19" spans="1:102" x14ac:dyDescent="0.35">
      <c r="A19" s="180" t="s">
        <v>215</v>
      </c>
      <c r="B19" s="181">
        <f t="shared" si="41"/>
        <v>238255907</v>
      </c>
      <c r="C19" s="182">
        <f t="shared" si="0"/>
        <v>186300000</v>
      </c>
      <c r="D19" s="182">
        <f t="shared" si="1"/>
        <v>51955907</v>
      </c>
      <c r="E19" s="182">
        <f t="shared" si="2"/>
        <v>51955907</v>
      </c>
      <c r="F19" s="182">
        <f t="shared" si="3"/>
        <v>51955907</v>
      </c>
      <c r="G19" s="182">
        <f t="shared" si="4"/>
        <v>0</v>
      </c>
      <c r="H19" s="182">
        <f t="shared" si="39"/>
        <v>0</v>
      </c>
      <c r="I19" s="183">
        <f t="shared" si="5"/>
        <v>0</v>
      </c>
      <c r="J19" s="184">
        <f t="shared" si="40"/>
        <v>186300000</v>
      </c>
      <c r="K19" s="182">
        <v>171884426</v>
      </c>
      <c r="L19" s="182">
        <v>14415574</v>
      </c>
      <c r="M19" s="185">
        <f t="shared" si="6"/>
        <v>51955907</v>
      </c>
      <c r="N19" s="182">
        <f t="shared" ref="N19:O21" si="43">Q19+Z19</f>
        <v>30332546</v>
      </c>
      <c r="O19" s="182">
        <f t="shared" si="43"/>
        <v>21623361</v>
      </c>
      <c r="P19" s="185">
        <f t="shared" si="7"/>
        <v>51955907</v>
      </c>
      <c r="Q19" s="182">
        <f t="shared" ref="Q19:R21" si="44">T19+W19</f>
        <v>30332546</v>
      </c>
      <c r="R19" s="182">
        <f t="shared" si="44"/>
        <v>21623361</v>
      </c>
      <c r="S19" s="185">
        <f t="shared" si="8"/>
        <v>51955907</v>
      </c>
      <c r="T19" s="182">
        <v>30332546</v>
      </c>
      <c r="U19" s="182">
        <v>21623361</v>
      </c>
      <c r="V19" s="185">
        <f t="shared" si="9"/>
        <v>0</v>
      </c>
      <c r="W19" s="182">
        <v>0</v>
      </c>
      <c r="X19" s="182">
        <v>0</v>
      </c>
      <c r="Y19" s="185">
        <f t="shared" si="10"/>
        <v>0</v>
      </c>
      <c r="Z19" s="182">
        <v>0</v>
      </c>
      <c r="AA19" s="182">
        <v>0</v>
      </c>
      <c r="AB19" s="183">
        <v>0</v>
      </c>
      <c r="AC19" s="184">
        <f t="shared" si="11"/>
        <v>0</v>
      </c>
      <c r="AD19" s="182">
        <v>0</v>
      </c>
      <c r="AE19" s="182">
        <v>0</v>
      </c>
      <c r="AF19" s="185">
        <f t="shared" si="12"/>
        <v>0</v>
      </c>
      <c r="AG19" s="182">
        <v>0</v>
      </c>
      <c r="AH19" s="182">
        <v>0</v>
      </c>
      <c r="AI19" s="185">
        <f t="shared" si="13"/>
        <v>0</v>
      </c>
      <c r="AJ19" s="182">
        <v>0</v>
      </c>
      <c r="AK19" s="182">
        <v>0</v>
      </c>
      <c r="AL19" s="185">
        <f t="shared" si="14"/>
        <v>0</v>
      </c>
      <c r="AM19" s="182">
        <v>0</v>
      </c>
      <c r="AN19" s="182">
        <v>0</v>
      </c>
      <c r="AO19" s="185">
        <f t="shared" si="15"/>
        <v>0</v>
      </c>
      <c r="AP19" s="182">
        <v>0</v>
      </c>
      <c r="AQ19" s="182">
        <v>0</v>
      </c>
      <c r="AR19" s="185">
        <f t="shared" si="16"/>
        <v>0</v>
      </c>
      <c r="AS19" s="182">
        <v>0</v>
      </c>
      <c r="AT19" s="182">
        <v>0</v>
      </c>
      <c r="AU19" s="183">
        <v>0</v>
      </c>
      <c r="AV19" s="184">
        <f t="shared" si="17"/>
        <v>0</v>
      </c>
      <c r="AW19" s="182">
        <v>0</v>
      </c>
      <c r="AX19" s="185">
        <f t="shared" si="18"/>
        <v>0</v>
      </c>
      <c r="AY19" s="182">
        <v>0</v>
      </c>
      <c r="AZ19" s="185">
        <f t="shared" si="19"/>
        <v>0</v>
      </c>
      <c r="BA19" s="182">
        <v>0</v>
      </c>
      <c r="BB19" s="185">
        <f t="shared" si="20"/>
        <v>0</v>
      </c>
      <c r="BC19" s="182">
        <v>0</v>
      </c>
      <c r="BD19" s="185">
        <f t="shared" si="21"/>
        <v>0</v>
      </c>
      <c r="BE19" s="182">
        <v>0</v>
      </c>
      <c r="BF19" s="185">
        <f t="shared" si="22"/>
        <v>0</v>
      </c>
      <c r="BG19" s="183">
        <v>0</v>
      </c>
      <c r="BH19" s="184">
        <f t="shared" si="23"/>
        <v>0</v>
      </c>
      <c r="BI19" s="182">
        <v>0</v>
      </c>
      <c r="BJ19" s="185">
        <f t="shared" si="24"/>
        <v>0</v>
      </c>
      <c r="BK19" s="182">
        <v>0</v>
      </c>
      <c r="BL19" s="185">
        <f t="shared" si="25"/>
        <v>0</v>
      </c>
      <c r="BM19" s="182">
        <v>0</v>
      </c>
      <c r="BN19" s="185">
        <f t="shared" si="26"/>
        <v>0</v>
      </c>
      <c r="BO19" s="182">
        <v>0</v>
      </c>
      <c r="BP19" s="185">
        <f t="shared" si="27"/>
        <v>0</v>
      </c>
      <c r="BQ19" s="182">
        <v>0</v>
      </c>
      <c r="BR19" s="185">
        <f t="shared" si="28"/>
        <v>0</v>
      </c>
      <c r="BS19" s="183">
        <v>0</v>
      </c>
      <c r="BT19" s="186"/>
      <c r="BU19" s="187">
        <f t="shared" si="29"/>
        <v>0.84999999901096335</v>
      </c>
      <c r="BV19" s="188">
        <f t="shared" si="30"/>
        <v>0.15000000098903668</v>
      </c>
      <c r="BW19" s="188">
        <f t="shared" si="31"/>
        <v>0</v>
      </c>
      <c r="BX19" s="188">
        <f t="shared" si="32"/>
        <v>0.15000000098903668</v>
      </c>
      <c r="BY19" s="188">
        <f t="shared" si="33"/>
        <v>0</v>
      </c>
      <c r="BZ19" s="188">
        <f t="shared" si="34"/>
        <v>0.4</v>
      </c>
      <c r="CA19" s="188">
        <f t="shared" si="35"/>
        <v>0.6</v>
      </c>
      <c r="CB19" s="188">
        <f t="shared" si="36"/>
        <v>0</v>
      </c>
      <c r="CC19" s="188">
        <f t="shared" si="37"/>
        <v>0.6</v>
      </c>
      <c r="CD19" s="189">
        <f t="shared" si="38"/>
        <v>0</v>
      </c>
      <c r="CE19" s="190" t="s">
        <v>205</v>
      </c>
      <c r="CF19" s="188" t="s">
        <v>205</v>
      </c>
      <c r="CG19" s="188" t="s">
        <v>205</v>
      </c>
      <c r="CH19" s="188" t="s">
        <v>205</v>
      </c>
      <c r="CI19" s="188" t="s">
        <v>205</v>
      </c>
      <c r="CJ19" s="188" t="s">
        <v>205</v>
      </c>
      <c r="CK19" s="188" t="s">
        <v>205</v>
      </c>
      <c r="CL19" s="188" t="s">
        <v>205</v>
      </c>
      <c r="CM19" s="188" t="s">
        <v>205</v>
      </c>
      <c r="CN19" s="189" t="s">
        <v>205</v>
      </c>
      <c r="CO19" s="190" t="s">
        <v>205</v>
      </c>
      <c r="CP19" s="188" t="s">
        <v>205</v>
      </c>
      <c r="CQ19" s="188" t="s">
        <v>205</v>
      </c>
      <c r="CR19" s="188" t="s">
        <v>205</v>
      </c>
      <c r="CS19" s="189" t="s">
        <v>205</v>
      </c>
      <c r="CT19" s="190" t="s">
        <v>205</v>
      </c>
      <c r="CU19" s="188" t="s">
        <v>205</v>
      </c>
      <c r="CV19" s="188" t="s">
        <v>205</v>
      </c>
      <c r="CW19" s="188" t="s">
        <v>205</v>
      </c>
      <c r="CX19" s="189" t="s">
        <v>205</v>
      </c>
    </row>
    <row r="20" spans="1:102" x14ac:dyDescent="0.35">
      <c r="A20" s="180" t="s">
        <v>216</v>
      </c>
      <c r="B20" s="181">
        <f t="shared" si="41"/>
        <v>23970589</v>
      </c>
      <c r="C20" s="182">
        <f t="shared" si="0"/>
        <v>17000000</v>
      </c>
      <c r="D20" s="182">
        <f t="shared" si="1"/>
        <v>6970589</v>
      </c>
      <c r="E20" s="182">
        <f t="shared" si="2"/>
        <v>6970589</v>
      </c>
      <c r="F20" s="182">
        <f t="shared" si="3"/>
        <v>6970589</v>
      </c>
      <c r="G20" s="182">
        <f t="shared" si="4"/>
        <v>0</v>
      </c>
      <c r="H20" s="182">
        <f t="shared" si="39"/>
        <v>0</v>
      </c>
      <c r="I20" s="183">
        <f t="shared" si="5"/>
        <v>0</v>
      </c>
      <c r="J20" s="184">
        <f t="shared" si="40"/>
        <v>17000000</v>
      </c>
      <c r="K20" s="182">
        <v>14000000</v>
      </c>
      <c r="L20" s="182">
        <v>3000000</v>
      </c>
      <c r="M20" s="185">
        <f t="shared" si="6"/>
        <v>6970589</v>
      </c>
      <c r="N20" s="182">
        <f t="shared" si="43"/>
        <v>2470589</v>
      </c>
      <c r="O20" s="182">
        <f t="shared" si="43"/>
        <v>4500000</v>
      </c>
      <c r="P20" s="185">
        <f t="shared" si="7"/>
        <v>6970589</v>
      </c>
      <c r="Q20" s="182">
        <f t="shared" si="44"/>
        <v>2470589</v>
      </c>
      <c r="R20" s="182">
        <f t="shared" si="44"/>
        <v>4500000</v>
      </c>
      <c r="S20" s="185">
        <f t="shared" si="8"/>
        <v>6970589</v>
      </c>
      <c r="T20" s="182">
        <v>2470589</v>
      </c>
      <c r="U20" s="182">
        <v>4500000</v>
      </c>
      <c r="V20" s="185">
        <f t="shared" si="9"/>
        <v>0</v>
      </c>
      <c r="W20" s="182">
        <v>0</v>
      </c>
      <c r="X20" s="182">
        <v>0</v>
      </c>
      <c r="Y20" s="185">
        <f t="shared" si="10"/>
        <v>0</v>
      </c>
      <c r="Z20" s="182">
        <v>0</v>
      </c>
      <c r="AA20" s="182">
        <v>0</v>
      </c>
      <c r="AB20" s="183">
        <v>0</v>
      </c>
      <c r="AC20" s="184">
        <f t="shared" si="11"/>
        <v>0</v>
      </c>
      <c r="AD20" s="182">
        <v>0</v>
      </c>
      <c r="AE20" s="182">
        <v>0</v>
      </c>
      <c r="AF20" s="185">
        <f t="shared" si="12"/>
        <v>0</v>
      </c>
      <c r="AG20" s="182">
        <v>0</v>
      </c>
      <c r="AH20" s="182">
        <v>0</v>
      </c>
      <c r="AI20" s="185">
        <f t="shared" si="13"/>
        <v>0</v>
      </c>
      <c r="AJ20" s="182">
        <v>0</v>
      </c>
      <c r="AK20" s="182">
        <v>0</v>
      </c>
      <c r="AL20" s="185">
        <f t="shared" si="14"/>
        <v>0</v>
      </c>
      <c r="AM20" s="182">
        <v>0</v>
      </c>
      <c r="AN20" s="182">
        <v>0</v>
      </c>
      <c r="AO20" s="185">
        <f t="shared" si="15"/>
        <v>0</v>
      </c>
      <c r="AP20" s="182">
        <v>0</v>
      </c>
      <c r="AQ20" s="182">
        <v>0</v>
      </c>
      <c r="AR20" s="185">
        <f t="shared" si="16"/>
        <v>0</v>
      </c>
      <c r="AS20" s="182">
        <v>0</v>
      </c>
      <c r="AT20" s="182">
        <v>0</v>
      </c>
      <c r="AU20" s="183">
        <v>0</v>
      </c>
      <c r="AV20" s="184">
        <f t="shared" si="17"/>
        <v>0</v>
      </c>
      <c r="AW20" s="182">
        <v>0</v>
      </c>
      <c r="AX20" s="185">
        <f t="shared" si="18"/>
        <v>0</v>
      </c>
      <c r="AY20" s="182">
        <v>0</v>
      </c>
      <c r="AZ20" s="185">
        <f t="shared" si="19"/>
        <v>0</v>
      </c>
      <c r="BA20" s="182">
        <v>0</v>
      </c>
      <c r="BB20" s="185">
        <f t="shared" si="20"/>
        <v>0</v>
      </c>
      <c r="BC20" s="182">
        <v>0</v>
      </c>
      <c r="BD20" s="185">
        <f t="shared" si="21"/>
        <v>0</v>
      </c>
      <c r="BE20" s="182">
        <v>0</v>
      </c>
      <c r="BF20" s="185">
        <f t="shared" si="22"/>
        <v>0</v>
      </c>
      <c r="BG20" s="183">
        <v>0</v>
      </c>
      <c r="BH20" s="184">
        <f t="shared" si="23"/>
        <v>0</v>
      </c>
      <c r="BI20" s="182">
        <v>0</v>
      </c>
      <c r="BJ20" s="185">
        <f t="shared" si="24"/>
        <v>0</v>
      </c>
      <c r="BK20" s="182">
        <v>0</v>
      </c>
      <c r="BL20" s="185">
        <f t="shared" si="25"/>
        <v>0</v>
      </c>
      <c r="BM20" s="182">
        <v>0</v>
      </c>
      <c r="BN20" s="185">
        <f t="shared" si="26"/>
        <v>0</v>
      </c>
      <c r="BO20" s="182">
        <v>0</v>
      </c>
      <c r="BP20" s="185">
        <f t="shared" si="27"/>
        <v>0</v>
      </c>
      <c r="BQ20" s="182">
        <v>0</v>
      </c>
      <c r="BR20" s="185">
        <f t="shared" si="28"/>
        <v>0</v>
      </c>
      <c r="BS20" s="183">
        <v>0</v>
      </c>
      <c r="BT20" s="186"/>
      <c r="BU20" s="187">
        <f t="shared" si="29"/>
        <v>0.84999996053571614</v>
      </c>
      <c r="BV20" s="188">
        <f t="shared" si="30"/>
        <v>0.15000003946428389</v>
      </c>
      <c r="BW20" s="188">
        <f t="shared" si="31"/>
        <v>0</v>
      </c>
      <c r="BX20" s="188">
        <f t="shared" si="32"/>
        <v>0.15000003946428389</v>
      </c>
      <c r="BY20" s="188">
        <f t="shared" si="33"/>
        <v>0</v>
      </c>
      <c r="BZ20" s="188">
        <f t="shared" si="34"/>
        <v>0.4</v>
      </c>
      <c r="CA20" s="188">
        <f t="shared" si="35"/>
        <v>0.6</v>
      </c>
      <c r="CB20" s="188">
        <f t="shared" si="36"/>
        <v>0</v>
      </c>
      <c r="CC20" s="188">
        <f t="shared" si="37"/>
        <v>0.6</v>
      </c>
      <c r="CD20" s="189">
        <f t="shared" si="38"/>
        <v>0</v>
      </c>
      <c r="CE20" s="190" t="s">
        <v>205</v>
      </c>
      <c r="CF20" s="188" t="s">
        <v>205</v>
      </c>
      <c r="CG20" s="188" t="s">
        <v>205</v>
      </c>
      <c r="CH20" s="188" t="s">
        <v>205</v>
      </c>
      <c r="CI20" s="188" t="s">
        <v>205</v>
      </c>
      <c r="CJ20" s="188" t="s">
        <v>205</v>
      </c>
      <c r="CK20" s="188" t="s">
        <v>205</v>
      </c>
      <c r="CL20" s="188" t="s">
        <v>205</v>
      </c>
      <c r="CM20" s="188" t="s">
        <v>205</v>
      </c>
      <c r="CN20" s="189" t="s">
        <v>205</v>
      </c>
      <c r="CO20" s="190" t="s">
        <v>205</v>
      </c>
      <c r="CP20" s="188" t="s">
        <v>205</v>
      </c>
      <c r="CQ20" s="188" t="s">
        <v>205</v>
      </c>
      <c r="CR20" s="188" t="s">
        <v>205</v>
      </c>
      <c r="CS20" s="189" t="s">
        <v>205</v>
      </c>
      <c r="CT20" s="190" t="s">
        <v>205</v>
      </c>
      <c r="CU20" s="188" t="s">
        <v>205</v>
      </c>
      <c r="CV20" s="188" t="s">
        <v>205</v>
      </c>
      <c r="CW20" s="188" t="s">
        <v>205</v>
      </c>
      <c r="CX20" s="189" t="s">
        <v>205</v>
      </c>
    </row>
    <row r="21" spans="1:102" x14ac:dyDescent="0.35">
      <c r="A21" s="180" t="s">
        <v>217</v>
      </c>
      <c r="B21" s="181">
        <f t="shared" si="41"/>
        <v>13823530</v>
      </c>
      <c r="C21" s="182">
        <f t="shared" si="0"/>
        <v>9500000</v>
      </c>
      <c r="D21" s="182">
        <f t="shared" si="1"/>
        <v>4323530</v>
      </c>
      <c r="E21" s="182">
        <f t="shared" si="2"/>
        <v>2457353</v>
      </c>
      <c r="F21" s="182">
        <f t="shared" si="3"/>
        <v>2457353</v>
      </c>
      <c r="G21" s="182">
        <f t="shared" si="4"/>
        <v>0</v>
      </c>
      <c r="H21" s="182">
        <f t="shared" si="39"/>
        <v>1866177</v>
      </c>
      <c r="I21" s="183">
        <f t="shared" si="5"/>
        <v>0</v>
      </c>
      <c r="J21" s="184">
        <f t="shared" si="40"/>
        <v>9500000</v>
      </c>
      <c r="K21" s="182">
        <v>7500000</v>
      </c>
      <c r="L21" s="182">
        <v>2000000</v>
      </c>
      <c r="M21" s="185">
        <f t="shared" si="6"/>
        <v>4323530</v>
      </c>
      <c r="N21" s="182">
        <f t="shared" si="43"/>
        <v>1323530</v>
      </c>
      <c r="O21" s="182">
        <f t="shared" si="43"/>
        <v>3000000</v>
      </c>
      <c r="P21" s="185">
        <f t="shared" si="7"/>
        <v>2457353</v>
      </c>
      <c r="Q21" s="182">
        <f t="shared" si="44"/>
        <v>132353</v>
      </c>
      <c r="R21" s="182">
        <f t="shared" si="44"/>
        <v>2325000</v>
      </c>
      <c r="S21" s="185">
        <f t="shared" si="8"/>
        <v>2457353</v>
      </c>
      <c r="T21" s="182">
        <v>132353</v>
      </c>
      <c r="U21" s="182">
        <v>2325000</v>
      </c>
      <c r="V21" s="185">
        <f t="shared" si="9"/>
        <v>0</v>
      </c>
      <c r="W21" s="182">
        <v>0</v>
      </c>
      <c r="X21" s="182">
        <v>0</v>
      </c>
      <c r="Y21" s="185">
        <f t="shared" si="10"/>
        <v>1866177</v>
      </c>
      <c r="Z21" s="182">
        <v>1191177</v>
      </c>
      <c r="AA21" s="182">
        <v>675000</v>
      </c>
      <c r="AB21" s="183">
        <v>0</v>
      </c>
      <c r="AC21" s="184">
        <f t="shared" si="11"/>
        <v>0</v>
      </c>
      <c r="AD21" s="182">
        <v>0</v>
      </c>
      <c r="AE21" s="182">
        <v>0</v>
      </c>
      <c r="AF21" s="185">
        <f t="shared" si="12"/>
        <v>0</v>
      </c>
      <c r="AG21" s="182">
        <v>0</v>
      </c>
      <c r="AH21" s="182">
        <v>0</v>
      </c>
      <c r="AI21" s="185">
        <f t="shared" si="13"/>
        <v>0</v>
      </c>
      <c r="AJ21" s="182">
        <v>0</v>
      </c>
      <c r="AK21" s="182">
        <v>0</v>
      </c>
      <c r="AL21" s="185">
        <f t="shared" si="14"/>
        <v>0</v>
      </c>
      <c r="AM21" s="182">
        <v>0</v>
      </c>
      <c r="AN21" s="182">
        <v>0</v>
      </c>
      <c r="AO21" s="185">
        <f t="shared" si="15"/>
        <v>0</v>
      </c>
      <c r="AP21" s="182">
        <v>0</v>
      </c>
      <c r="AQ21" s="182">
        <v>0</v>
      </c>
      <c r="AR21" s="185">
        <f t="shared" si="16"/>
        <v>0</v>
      </c>
      <c r="AS21" s="182">
        <v>0</v>
      </c>
      <c r="AT21" s="182">
        <v>0</v>
      </c>
      <c r="AU21" s="183">
        <v>0</v>
      </c>
      <c r="AV21" s="184">
        <f t="shared" si="17"/>
        <v>0</v>
      </c>
      <c r="AW21" s="182">
        <v>0</v>
      </c>
      <c r="AX21" s="185">
        <f t="shared" si="18"/>
        <v>0</v>
      </c>
      <c r="AY21" s="182">
        <v>0</v>
      </c>
      <c r="AZ21" s="185">
        <f t="shared" si="19"/>
        <v>0</v>
      </c>
      <c r="BA21" s="182">
        <v>0</v>
      </c>
      <c r="BB21" s="185">
        <f t="shared" si="20"/>
        <v>0</v>
      </c>
      <c r="BC21" s="182">
        <v>0</v>
      </c>
      <c r="BD21" s="185">
        <f t="shared" si="21"/>
        <v>0</v>
      </c>
      <c r="BE21" s="182">
        <v>0</v>
      </c>
      <c r="BF21" s="185">
        <f t="shared" si="22"/>
        <v>0</v>
      </c>
      <c r="BG21" s="183">
        <v>0</v>
      </c>
      <c r="BH21" s="184">
        <f t="shared" si="23"/>
        <v>0</v>
      </c>
      <c r="BI21" s="182">
        <v>0</v>
      </c>
      <c r="BJ21" s="185">
        <f t="shared" si="24"/>
        <v>0</v>
      </c>
      <c r="BK21" s="182">
        <v>0</v>
      </c>
      <c r="BL21" s="185">
        <f t="shared" si="25"/>
        <v>0</v>
      </c>
      <c r="BM21" s="182">
        <v>0</v>
      </c>
      <c r="BN21" s="185">
        <f t="shared" si="26"/>
        <v>0</v>
      </c>
      <c r="BO21" s="182">
        <v>0</v>
      </c>
      <c r="BP21" s="185">
        <f t="shared" si="27"/>
        <v>0</v>
      </c>
      <c r="BQ21" s="182">
        <v>0</v>
      </c>
      <c r="BR21" s="185">
        <f t="shared" si="28"/>
        <v>0</v>
      </c>
      <c r="BS21" s="183">
        <v>0</v>
      </c>
      <c r="BT21" s="186"/>
      <c r="BU21" s="187">
        <f t="shared" si="29"/>
        <v>0.84999994333333706</v>
      </c>
      <c r="BV21" s="188">
        <f t="shared" si="30"/>
        <v>0.15000005666666288</v>
      </c>
      <c r="BW21" s="188">
        <f t="shared" si="31"/>
        <v>0</v>
      </c>
      <c r="BX21" s="188">
        <f t="shared" si="32"/>
        <v>1.5000005666666288E-2</v>
      </c>
      <c r="BY21" s="188">
        <f t="shared" si="33"/>
        <v>0.1350000509999966</v>
      </c>
      <c r="BZ21" s="188">
        <f t="shared" si="34"/>
        <v>0.4</v>
      </c>
      <c r="CA21" s="188">
        <f t="shared" si="35"/>
        <v>0.6</v>
      </c>
      <c r="CB21" s="188">
        <f t="shared" si="36"/>
        <v>0</v>
      </c>
      <c r="CC21" s="188">
        <f t="shared" si="37"/>
        <v>0.46500000000000002</v>
      </c>
      <c r="CD21" s="189">
        <f t="shared" si="38"/>
        <v>0.13500000000000001</v>
      </c>
      <c r="CE21" s="190" t="s">
        <v>205</v>
      </c>
      <c r="CF21" s="188" t="s">
        <v>205</v>
      </c>
      <c r="CG21" s="188" t="s">
        <v>205</v>
      </c>
      <c r="CH21" s="188" t="s">
        <v>205</v>
      </c>
      <c r="CI21" s="188" t="s">
        <v>205</v>
      </c>
      <c r="CJ21" s="188" t="s">
        <v>205</v>
      </c>
      <c r="CK21" s="188" t="s">
        <v>205</v>
      </c>
      <c r="CL21" s="188" t="s">
        <v>205</v>
      </c>
      <c r="CM21" s="188" t="s">
        <v>205</v>
      </c>
      <c r="CN21" s="189" t="s">
        <v>205</v>
      </c>
      <c r="CO21" s="190" t="s">
        <v>205</v>
      </c>
      <c r="CP21" s="188" t="s">
        <v>205</v>
      </c>
      <c r="CQ21" s="188" t="s">
        <v>205</v>
      </c>
      <c r="CR21" s="188" t="s">
        <v>205</v>
      </c>
      <c r="CS21" s="189" t="s">
        <v>205</v>
      </c>
      <c r="CT21" s="190" t="s">
        <v>205</v>
      </c>
      <c r="CU21" s="188" t="s">
        <v>205</v>
      </c>
      <c r="CV21" s="188" t="s">
        <v>205</v>
      </c>
      <c r="CW21" s="188" t="s">
        <v>205</v>
      </c>
      <c r="CX21" s="189" t="s">
        <v>205</v>
      </c>
    </row>
    <row r="22" spans="1:102" s="157" customFormat="1" x14ac:dyDescent="0.35">
      <c r="A22" s="168" t="s">
        <v>218</v>
      </c>
      <c r="B22" s="169">
        <f t="shared" si="41"/>
        <v>290601262</v>
      </c>
      <c r="C22" s="170">
        <f t="shared" si="0"/>
        <v>217100000</v>
      </c>
      <c r="D22" s="170">
        <f t="shared" si="1"/>
        <v>73501262</v>
      </c>
      <c r="E22" s="170">
        <f t="shared" si="2"/>
        <v>69494119</v>
      </c>
      <c r="F22" s="170">
        <f t="shared" si="3"/>
        <v>55663380</v>
      </c>
      <c r="G22" s="170">
        <f t="shared" si="4"/>
        <v>13830739</v>
      </c>
      <c r="H22" s="170">
        <f t="shared" si="39"/>
        <v>4007143</v>
      </c>
      <c r="I22" s="171">
        <f t="shared" si="5"/>
        <v>0</v>
      </c>
      <c r="J22" s="172">
        <f t="shared" si="40"/>
        <v>217100000</v>
      </c>
      <c r="K22" s="170">
        <f>SUM(K23:K24)</f>
        <v>191400000</v>
      </c>
      <c r="L22" s="170">
        <f>SUM(L23:L24)</f>
        <v>25700000</v>
      </c>
      <c r="M22" s="170">
        <f t="shared" si="6"/>
        <v>73501262</v>
      </c>
      <c r="N22" s="170">
        <f>SUM(N23:N24)</f>
        <v>34951262</v>
      </c>
      <c r="O22" s="170">
        <f>SUM(O23:O24)</f>
        <v>38550000</v>
      </c>
      <c r="P22" s="170">
        <f t="shared" si="7"/>
        <v>69494119</v>
      </c>
      <c r="Q22" s="170">
        <f>SUM(Q23:Q24)</f>
        <v>32954119</v>
      </c>
      <c r="R22" s="170">
        <f>SUM(R23:R24)</f>
        <v>36540000</v>
      </c>
      <c r="S22" s="170">
        <f t="shared" si="8"/>
        <v>55663380</v>
      </c>
      <c r="T22" s="170">
        <f>SUM(T23:T24)</f>
        <v>23483792</v>
      </c>
      <c r="U22" s="170">
        <f>SUM(U23:U24)</f>
        <v>32179588</v>
      </c>
      <c r="V22" s="170">
        <f t="shared" si="9"/>
        <v>13830739</v>
      </c>
      <c r="W22" s="170">
        <f>SUM(W23:W24)</f>
        <v>9470327</v>
      </c>
      <c r="X22" s="170">
        <f>SUM(X23:X24)</f>
        <v>4360412</v>
      </c>
      <c r="Y22" s="170">
        <f t="shared" si="10"/>
        <v>4007143</v>
      </c>
      <c r="Z22" s="170">
        <f>SUM(Z23:Z24)</f>
        <v>1997143</v>
      </c>
      <c r="AA22" s="170">
        <f>SUM(AA23:AA24)</f>
        <v>2010000</v>
      </c>
      <c r="AB22" s="171">
        <f>SUM(AB23:AB24)</f>
        <v>0</v>
      </c>
      <c r="AC22" s="172">
        <f t="shared" si="11"/>
        <v>0</v>
      </c>
      <c r="AD22" s="170">
        <f>SUM(AD23:AD24)</f>
        <v>0</v>
      </c>
      <c r="AE22" s="170">
        <f>SUM(AE23:AE24)</f>
        <v>0</v>
      </c>
      <c r="AF22" s="170">
        <f t="shared" si="12"/>
        <v>0</v>
      </c>
      <c r="AG22" s="170">
        <f>SUM(AG23:AG24)</f>
        <v>0</v>
      </c>
      <c r="AH22" s="170">
        <f>SUM(AH23:AH24)</f>
        <v>0</v>
      </c>
      <c r="AI22" s="170">
        <f t="shared" si="13"/>
        <v>0</v>
      </c>
      <c r="AJ22" s="170">
        <f>SUM(AJ23:AJ24)</f>
        <v>0</v>
      </c>
      <c r="AK22" s="170">
        <f>SUM(AK23:AK24)</f>
        <v>0</v>
      </c>
      <c r="AL22" s="170">
        <f t="shared" si="14"/>
        <v>0</v>
      </c>
      <c r="AM22" s="170">
        <f>SUM(AM23:AM24)</f>
        <v>0</v>
      </c>
      <c r="AN22" s="170">
        <f>SUM(AN23:AN24)</f>
        <v>0</v>
      </c>
      <c r="AO22" s="170">
        <f t="shared" si="15"/>
        <v>0</v>
      </c>
      <c r="AP22" s="170">
        <f>SUM(AP23:AP24)</f>
        <v>0</v>
      </c>
      <c r="AQ22" s="170">
        <f>SUM(AQ23:AQ24)</f>
        <v>0</v>
      </c>
      <c r="AR22" s="170">
        <f t="shared" si="16"/>
        <v>0</v>
      </c>
      <c r="AS22" s="170">
        <f>SUM(AS23:AS24)</f>
        <v>0</v>
      </c>
      <c r="AT22" s="170">
        <f>SUM(AT23:AT24)</f>
        <v>0</v>
      </c>
      <c r="AU22" s="171">
        <f>SUM(AU23:AU24)</f>
        <v>0</v>
      </c>
      <c r="AV22" s="172">
        <f t="shared" si="17"/>
        <v>0</v>
      </c>
      <c r="AW22" s="170">
        <f>SUM(AW23:AW24)</f>
        <v>0</v>
      </c>
      <c r="AX22" s="170">
        <f t="shared" si="18"/>
        <v>0</v>
      </c>
      <c r="AY22" s="170">
        <f>SUM(AY23:AY24)</f>
        <v>0</v>
      </c>
      <c r="AZ22" s="170">
        <f t="shared" si="19"/>
        <v>0</v>
      </c>
      <c r="BA22" s="170">
        <f>SUM(BA23:BA24)</f>
        <v>0</v>
      </c>
      <c r="BB22" s="170">
        <f t="shared" si="20"/>
        <v>0</v>
      </c>
      <c r="BC22" s="170">
        <f>SUM(BC23:BC24)</f>
        <v>0</v>
      </c>
      <c r="BD22" s="170">
        <f t="shared" si="21"/>
        <v>0</v>
      </c>
      <c r="BE22" s="170">
        <f>SUM(BE23:BE24)</f>
        <v>0</v>
      </c>
      <c r="BF22" s="170">
        <f t="shared" si="22"/>
        <v>0</v>
      </c>
      <c r="BG22" s="171">
        <f>SUM(BG23:BG24)</f>
        <v>0</v>
      </c>
      <c r="BH22" s="172">
        <f t="shared" si="23"/>
        <v>0</v>
      </c>
      <c r="BI22" s="170">
        <f>SUM(BI23:BI24)</f>
        <v>0</v>
      </c>
      <c r="BJ22" s="170">
        <f t="shared" si="24"/>
        <v>0</v>
      </c>
      <c r="BK22" s="170">
        <f>SUM(BK23:BK24)</f>
        <v>0</v>
      </c>
      <c r="BL22" s="170">
        <f t="shared" si="25"/>
        <v>0</v>
      </c>
      <c r="BM22" s="170">
        <f>SUM(BM23:BM24)</f>
        <v>0</v>
      </c>
      <c r="BN22" s="170">
        <f t="shared" si="26"/>
        <v>0</v>
      </c>
      <c r="BO22" s="170">
        <f>SUM(BO23:BO24)</f>
        <v>0</v>
      </c>
      <c r="BP22" s="170">
        <f t="shared" si="27"/>
        <v>0</v>
      </c>
      <c r="BQ22" s="170">
        <f>SUM(BQ23:BQ24)</f>
        <v>0</v>
      </c>
      <c r="BR22" s="170">
        <f t="shared" si="28"/>
        <v>0</v>
      </c>
      <c r="BS22" s="171">
        <f>SUM(BS23:BS24)</f>
        <v>0</v>
      </c>
      <c r="BT22" s="163"/>
      <c r="BU22" s="173">
        <f t="shared" si="29"/>
        <v>0.84558839349435566</v>
      </c>
      <c r="BV22" s="174">
        <f t="shared" si="30"/>
        <v>0.15441160650564431</v>
      </c>
      <c r="BW22" s="174">
        <f t="shared" si="31"/>
        <v>6.1102990448535691E-2</v>
      </c>
      <c r="BX22" s="174">
        <f t="shared" si="32"/>
        <v>0.10374933098451203</v>
      </c>
      <c r="BY22" s="174">
        <f t="shared" si="33"/>
        <v>8.8232024082993618E-3</v>
      </c>
      <c r="BZ22" s="174">
        <f t="shared" si="34"/>
        <v>0.4</v>
      </c>
      <c r="CA22" s="174">
        <f t="shared" si="35"/>
        <v>0.6</v>
      </c>
      <c r="CB22" s="174">
        <f t="shared" si="36"/>
        <v>6.7866334630350189E-2</v>
      </c>
      <c r="CC22" s="174">
        <f t="shared" si="37"/>
        <v>0.50084961867704281</v>
      </c>
      <c r="CD22" s="175">
        <f t="shared" si="38"/>
        <v>3.1284046692607002E-2</v>
      </c>
      <c r="CE22" s="176" t="s">
        <v>205</v>
      </c>
      <c r="CF22" s="174" t="s">
        <v>205</v>
      </c>
      <c r="CG22" s="174" t="s">
        <v>205</v>
      </c>
      <c r="CH22" s="174" t="s">
        <v>205</v>
      </c>
      <c r="CI22" s="174" t="s">
        <v>205</v>
      </c>
      <c r="CJ22" s="174" t="s">
        <v>205</v>
      </c>
      <c r="CK22" s="174" t="s">
        <v>205</v>
      </c>
      <c r="CL22" s="174" t="s">
        <v>205</v>
      </c>
      <c r="CM22" s="174" t="s">
        <v>205</v>
      </c>
      <c r="CN22" s="175" t="s">
        <v>205</v>
      </c>
      <c r="CO22" s="177" t="s">
        <v>205</v>
      </c>
      <c r="CP22" s="178" t="s">
        <v>205</v>
      </c>
      <c r="CQ22" s="178" t="s">
        <v>205</v>
      </c>
      <c r="CR22" s="178" t="s">
        <v>205</v>
      </c>
      <c r="CS22" s="179" t="s">
        <v>205</v>
      </c>
      <c r="CT22" s="176" t="s">
        <v>205</v>
      </c>
      <c r="CU22" s="174" t="s">
        <v>205</v>
      </c>
      <c r="CV22" s="174" t="s">
        <v>205</v>
      </c>
      <c r="CW22" s="174" t="s">
        <v>205</v>
      </c>
      <c r="CX22" s="175" t="s">
        <v>205</v>
      </c>
    </row>
    <row r="23" spans="1:102" x14ac:dyDescent="0.35">
      <c r="A23" s="180" t="s">
        <v>219</v>
      </c>
      <c r="B23" s="181">
        <f t="shared" si="41"/>
        <v>245264706</v>
      </c>
      <c r="C23" s="182">
        <f t="shared" si="0"/>
        <v>187100000</v>
      </c>
      <c r="D23" s="182">
        <f t="shared" si="1"/>
        <v>58164706</v>
      </c>
      <c r="E23" s="182">
        <f t="shared" si="2"/>
        <v>58164706</v>
      </c>
      <c r="F23" s="182">
        <f t="shared" si="3"/>
        <v>45662070</v>
      </c>
      <c r="G23" s="182">
        <f t="shared" si="4"/>
        <v>12502636</v>
      </c>
      <c r="H23" s="182">
        <f t="shared" si="39"/>
        <v>0</v>
      </c>
      <c r="I23" s="183">
        <f t="shared" si="5"/>
        <v>0</v>
      </c>
      <c r="J23" s="184">
        <f t="shared" si="40"/>
        <v>187100000</v>
      </c>
      <c r="K23" s="182">
        <v>168100000</v>
      </c>
      <c r="L23" s="182">
        <v>19000000</v>
      </c>
      <c r="M23" s="185">
        <f t="shared" si="6"/>
        <v>58164706</v>
      </c>
      <c r="N23" s="182">
        <f>Q23+Z23</f>
        <v>29664706</v>
      </c>
      <c r="O23" s="182">
        <f>R23+AA23</f>
        <v>28500000</v>
      </c>
      <c r="P23" s="185">
        <f t="shared" si="7"/>
        <v>58164706</v>
      </c>
      <c r="Q23" s="182">
        <f>T23+W23</f>
        <v>29664706</v>
      </c>
      <c r="R23" s="182">
        <f>U23+X23</f>
        <v>28500000</v>
      </c>
      <c r="S23" s="185">
        <f t="shared" si="8"/>
        <v>45662070</v>
      </c>
      <c r="T23" s="182">
        <v>20640917</v>
      </c>
      <c r="U23" s="182">
        <v>25021153</v>
      </c>
      <c r="V23" s="185">
        <f t="shared" si="9"/>
        <v>12502636</v>
      </c>
      <c r="W23" s="182">
        <v>9023789</v>
      </c>
      <c r="X23" s="182">
        <v>3478847</v>
      </c>
      <c r="Y23" s="185">
        <f t="shared" si="10"/>
        <v>0</v>
      </c>
      <c r="Z23" s="182">
        <v>0</v>
      </c>
      <c r="AA23" s="182">
        <v>0</v>
      </c>
      <c r="AB23" s="183">
        <v>0</v>
      </c>
      <c r="AC23" s="184">
        <f t="shared" si="11"/>
        <v>0</v>
      </c>
      <c r="AD23" s="182">
        <v>0</v>
      </c>
      <c r="AE23" s="182">
        <v>0</v>
      </c>
      <c r="AF23" s="185">
        <f t="shared" si="12"/>
        <v>0</v>
      </c>
      <c r="AG23" s="182">
        <v>0</v>
      </c>
      <c r="AH23" s="182">
        <v>0</v>
      </c>
      <c r="AI23" s="185">
        <f t="shared" si="13"/>
        <v>0</v>
      </c>
      <c r="AJ23" s="182">
        <v>0</v>
      </c>
      <c r="AK23" s="182">
        <v>0</v>
      </c>
      <c r="AL23" s="185">
        <f t="shared" si="14"/>
        <v>0</v>
      </c>
      <c r="AM23" s="182">
        <v>0</v>
      </c>
      <c r="AN23" s="182">
        <v>0</v>
      </c>
      <c r="AO23" s="185">
        <f t="shared" si="15"/>
        <v>0</v>
      </c>
      <c r="AP23" s="182">
        <v>0</v>
      </c>
      <c r="AQ23" s="182">
        <v>0</v>
      </c>
      <c r="AR23" s="185">
        <f t="shared" si="16"/>
        <v>0</v>
      </c>
      <c r="AS23" s="182">
        <v>0</v>
      </c>
      <c r="AT23" s="182">
        <v>0</v>
      </c>
      <c r="AU23" s="183">
        <v>0</v>
      </c>
      <c r="AV23" s="184">
        <f t="shared" si="17"/>
        <v>0</v>
      </c>
      <c r="AW23" s="182">
        <v>0</v>
      </c>
      <c r="AX23" s="185">
        <f t="shared" si="18"/>
        <v>0</v>
      </c>
      <c r="AY23" s="182">
        <v>0</v>
      </c>
      <c r="AZ23" s="185">
        <f t="shared" si="19"/>
        <v>0</v>
      </c>
      <c r="BA23" s="182">
        <v>0</v>
      </c>
      <c r="BB23" s="185">
        <f t="shared" si="20"/>
        <v>0</v>
      </c>
      <c r="BC23" s="182">
        <v>0</v>
      </c>
      <c r="BD23" s="185">
        <f t="shared" si="21"/>
        <v>0</v>
      </c>
      <c r="BE23" s="182">
        <v>0</v>
      </c>
      <c r="BF23" s="185">
        <f t="shared" si="22"/>
        <v>0</v>
      </c>
      <c r="BG23" s="183">
        <v>0</v>
      </c>
      <c r="BH23" s="184">
        <f t="shared" si="23"/>
        <v>0</v>
      </c>
      <c r="BI23" s="182">
        <v>0</v>
      </c>
      <c r="BJ23" s="185">
        <f t="shared" si="24"/>
        <v>0</v>
      </c>
      <c r="BK23" s="182">
        <v>0</v>
      </c>
      <c r="BL23" s="185">
        <f t="shared" si="25"/>
        <v>0</v>
      </c>
      <c r="BM23" s="182">
        <v>0</v>
      </c>
      <c r="BN23" s="185">
        <f t="shared" si="26"/>
        <v>0</v>
      </c>
      <c r="BO23" s="182">
        <v>0</v>
      </c>
      <c r="BP23" s="185">
        <f t="shared" si="27"/>
        <v>0</v>
      </c>
      <c r="BQ23" s="182">
        <v>0</v>
      </c>
      <c r="BR23" s="185">
        <f t="shared" si="28"/>
        <v>0</v>
      </c>
      <c r="BS23" s="183">
        <v>0</v>
      </c>
      <c r="BT23" s="186"/>
      <c r="BU23" s="187">
        <f t="shared" si="29"/>
        <v>0.84999999949434857</v>
      </c>
      <c r="BV23" s="188">
        <f t="shared" si="30"/>
        <v>0.1500000005056514</v>
      </c>
      <c r="BW23" s="188">
        <f t="shared" si="31"/>
        <v>6.321975368041656E-2</v>
      </c>
      <c r="BX23" s="188">
        <f t="shared" si="32"/>
        <v>0.10437108530376497</v>
      </c>
      <c r="BY23" s="188">
        <f t="shared" si="33"/>
        <v>0</v>
      </c>
      <c r="BZ23" s="188">
        <f t="shared" si="34"/>
        <v>0.4</v>
      </c>
      <c r="CA23" s="188">
        <f t="shared" si="35"/>
        <v>0.6</v>
      </c>
      <c r="CB23" s="188">
        <f t="shared" si="36"/>
        <v>7.3238884210526323E-2</v>
      </c>
      <c r="CC23" s="188">
        <f t="shared" si="37"/>
        <v>0.52676111578947371</v>
      </c>
      <c r="CD23" s="189">
        <f t="shared" si="38"/>
        <v>0</v>
      </c>
      <c r="CE23" s="190" t="s">
        <v>205</v>
      </c>
      <c r="CF23" s="188" t="s">
        <v>205</v>
      </c>
      <c r="CG23" s="188" t="s">
        <v>205</v>
      </c>
      <c r="CH23" s="188" t="s">
        <v>205</v>
      </c>
      <c r="CI23" s="188" t="s">
        <v>205</v>
      </c>
      <c r="CJ23" s="188" t="s">
        <v>205</v>
      </c>
      <c r="CK23" s="188" t="s">
        <v>205</v>
      </c>
      <c r="CL23" s="188" t="s">
        <v>205</v>
      </c>
      <c r="CM23" s="188" t="s">
        <v>205</v>
      </c>
      <c r="CN23" s="189" t="s">
        <v>205</v>
      </c>
      <c r="CO23" s="190" t="s">
        <v>205</v>
      </c>
      <c r="CP23" s="188" t="s">
        <v>205</v>
      </c>
      <c r="CQ23" s="188" t="s">
        <v>205</v>
      </c>
      <c r="CR23" s="188" t="s">
        <v>205</v>
      </c>
      <c r="CS23" s="189" t="s">
        <v>205</v>
      </c>
      <c r="CT23" s="190" t="s">
        <v>205</v>
      </c>
      <c r="CU23" s="188" t="s">
        <v>205</v>
      </c>
      <c r="CV23" s="188" t="s">
        <v>205</v>
      </c>
      <c r="CW23" s="188" t="s">
        <v>205</v>
      </c>
      <c r="CX23" s="189" t="s">
        <v>205</v>
      </c>
    </row>
    <row r="24" spans="1:102" x14ac:dyDescent="0.35">
      <c r="A24" s="180" t="s">
        <v>220</v>
      </c>
      <c r="B24" s="181">
        <f t="shared" si="41"/>
        <v>45336556</v>
      </c>
      <c r="C24" s="182">
        <f t="shared" si="0"/>
        <v>30000000</v>
      </c>
      <c r="D24" s="182">
        <f t="shared" si="1"/>
        <v>15336556</v>
      </c>
      <c r="E24" s="182">
        <f t="shared" si="2"/>
        <v>11329413</v>
      </c>
      <c r="F24" s="182">
        <f t="shared" si="3"/>
        <v>10001310</v>
      </c>
      <c r="G24" s="182">
        <f t="shared" si="4"/>
        <v>1328103</v>
      </c>
      <c r="H24" s="182">
        <f t="shared" si="39"/>
        <v>4007143</v>
      </c>
      <c r="I24" s="183">
        <f t="shared" si="5"/>
        <v>0</v>
      </c>
      <c r="J24" s="184">
        <f t="shared" si="40"/>
        <v>30000000</v>
      </c>
      <c r="K24" s="182">
        <v>23300000</v>
      </c>
      <c r="L24" s="182">
        <v>6700000</v>
      </c>
      <c r="M24" s="185">
        <f t="shared" si="6"/>
        <v>15336556</v>
      </c>
      <c r="N24" s="182">
        <f>Q24+Z24</f>
        <v>5286556</v>
      </c>
      <c r="O24" s="182">
        <f>R24+AA24</f>
        <v>10050000</v>
      </c>
      <c r="P24" s="185">
        <f t="shared" si="7"/>
        <v>11329413</v>
      </c>
      <c r="Q24" s="182">
        <f>T24+W24</f>
        <v>3289413</v>
      </c>
      <c r="R24" s="182">
        <f>U24+X24</f>
        <v>8040000</v>
      </c>
      <c r="S24" s="185">
        <f t="shared" si="8"/>
        <v>10001310</v>
      </c>
      <c r="T24" s="182">
        <v>2842875</v>
      </c>
      <c r="U24" s="182">
        <v>7158435</v>
      </c>
      <c r="V24" s="185">
        <f t="shared" si="9"/>
        <v>1328103</v>
      </c>
      <c r="W24" s="182">
        <v>446538</v>
      </c>
      <c r="X24" s="182">
        <v>881565</v>
      </c>
      <c r="Y24" s="185">
        <f t="shared" si="10"/>
        <v>4007143</v>
      </c>
      <c r="Z24" s="182">
        <v>1997143</v>
      </c>
      <c r="AA24" s="182">
        <v>2010000</v>
      </c>
      <c r="AB24" s="183">
        <v>0</v>
      </c>
      <c r="AC24" s="184">
        <f t="shared" si="11"/>
        <v>0</v>
      </c>
      <c r="AD24" s="182">
        <v>0</v>
      </c>
      <c r="AE24" s="182">
        <v>0</v>
      </c>
      <c r="AF24" s="185">
        <f t="shared" si="12"/>
        <v>0</v>
      </c>
      <c r="AG24" s="182">
        <v>0</v>
      </c>
      <c r="AH24" s="182">
        <v>0</v>
      </c>
      <c r="AI24" s="185">
        <f t="shared" si="13"/>
        <v>0</v>
      </c>
      <c r="AJ24" s="182">
        <v>0</v>
      </c>
      <c r="AK24" s="182">
        <v>0</v>
      </c>
      <c r="AL24" s="185">
        <f t="shared" si="14"/>
        <v>0</v>
      </c>
      <c r="AM24" s="182">
        <v>0</v>
      </c>
      <c r="AN24" s="182">
        <v>0</v>
      </c>
      <c r="AO24" s="185">
        <f t="shared" si="15"/>
        <v>0</v>
      </c>
      <c r="AP24" s="182">
        <v>0</v>
      </c>
      <c r="AQ24" s="182">
        <v>0</v>
      </c>
      <c r="AR24" s="185">
        <f t="shared" si="16"/>
        <v>0</v>
      </c>
      <c r="AS24" s="182">
        <v>0</v>
      </c>
      <c r="AT24" s="182">
        <v>0</v>
      </c>
      <c r="AU24" s="183">
        <v>0</v>
      </c>
      <c r="AV24" s="184">
        <f t="shared" si="17"/>
        <v>0</v>
      </c>
      <c r="AW24" s="182">
        <v>0</v>
      </c>
      <c r="AX24" s="185">
        <f t="shared" si="18"/>
        <v>0</v>
      </c>
      <c r="AY24" s="182">
        <v>0</v>
      </c>
      <c r="AZ24" s="185">
        <f t="shared" si="19"/>
        <v>0</v>
      </c>
      <c r="BA24" s="182">
        <v>0</v>
      </c>
      <c r="BB24" s="185">
        <f t="shared" si="20"/>
        <v>0</v>
      </c>
      <c r="BC24" s="182">
        <v>0</v>
      </c>
      <c r="BD24" s="185">
        <f t="shared" si="21"/>
        <v>0</v>
      </c>
      <c r="BE24" s="182">
        <v>0</v>
      </c>
      <c r="BF24" s="185">
        <f t="shared" si="22"/>
        <v>0</v>
      </c>
      <c r="BG24" s="183">
        <v>0</v>
      </c>
      <c r="BH24" s="184">
        <f t="shared" si="23"/>
        <v>0</v>
      </c>
      <c r="BI24" s="182">
        <v>0</v>
      </c>
      <c r="BJ24" s="185">
        <f t="shared" si="24"/>
        <v>0</v>
      </c>
      <c r="BK24" s="182">
        <v>0</v>
      </c>
      <c r="BL24" s="185">
        <f t="shared" si="25"/>
        <v>0</v>
      </c>
      <c r="BM24" s="182">
        <v>0</v>
      </c>
      <c r="BN24" s="185">
        <f t="shared" si="26"/>
        <v>0</v>
      </c>
      <c r="BO24" s="182">
        <v>0</v>
      </c>
      <c r="BP24" s="185">
        <f t="shared" si="27"/>
        <v>0</v>
      </c>
      <c r="BQ24" s="182">
        <v>0</v>
      </c>
      <c r="BR24" s="185">
        <f t="shared" si="28"/>
        <v>0</v>
      </c>
      <c r="BS24" s="183">
        <v>0</v>
      </c>
      <c r="BT24" s="186"/>
      <c r="BU24" s="187">
        <f t="shared" si="29"/>
        <v>0.81506845385642113</v>
      </c>
      <c r="BV24" s="188">
        <f t="shared" si="30"/>
        <v>0.18493154614357882</v>
      </c>
      <c r="BW24" s="188">
        <f t="shared" si="31"/>
        <v>4.6459006814252128E-2</v>
      </c>
      <c r="BX24" s="188">
        <f t="shared" si="32"/>
        <v>9.9447971277127609E-2</v>
      </c>
      <c r="BY24" s="188">
        <f t="shared" si="33"/>
        <v>6.9863015327904482E-2</v>
      </c>
      <c r="BZ24" s="188">
        <f t="shared" si="34"/>
        <v>0.4</v>
      </c>
      <c r="CA24" s="188">
        <f t="shared" si="35"/>
        <v>0.6</v>
      </c>
      <c r="CB24" s="188">
        <f t="shared" si="36"/>
        <v>5.2630746268656714E-2</v>
      </c>
      <c r="CC24" s="188">
        <f t="shared" si="37"/>
        <v>0.42736925373134327</v>
      </c>
      <c r="CD24" s="189">
        <f t="shared" si="38"/>
        <v>0.12</v>
      </c>
      <c r="CE24" s="190" t="s">
        <v>205</v>
      </c>
      <c r="CF24" s="188" t="s">
        <v>205</v>
      </c>
      <c r="CG24" s="188" t="s">
        <v>205</v>
      </c>
      <c r="CH24" s="188" t="s">
        <v>205</v>
      </c>
      <c r="CI24" s="188" t="s">
        <v>205</v>
      </c>
      <c r="CJ24" s="188" t="s">
        <v>205</v>
      </c>
      <c r="CK24" s="188" t="s">
        <v>205</v>
      </c>
      <c r="CL24" s="188" t="s">
        <v>205</v>
      </c>
      <c r="CM24" s="188" t="s">
        <v>205</v>
      </c>
      <c r="CN24" s="189" t="s">
        <v>205</v>
      </c>
      <c r="CO24" s="190" t="s">
        <v>205</v>
      </c>
      <c r="CP24" s="188" t="s">
        <v>205</v>
      </c>
      <c r="CQ24" s="188" t="s">
        <v>205</v>
      </c>
      <c r="CR24" s="188" t="s">
        <v>205</v>
      </c>
      <c r="CS24" s="189" t="s">
        <v>205</v>
      </c>
      <c r="CT24" s="190" t="s">
        <v>205</v>
      </c>
      <c r="CU24" s="188" t="s">
        <v>205</v>
      </c>
      <c r="CV24" s="188" t="s">
        <v>205</v>
      </c>
      <c r="CW24" s="188" t="s">
        <v>205</v>
      </c>
      <c r="CX24" s="189" t="s">
        <v>205</v>
      </c>
    </row>
    <row r="25" spans="1:102" s="157" customFormat="1" x14ac:dyDescent="0.35">
      <c r="A25" s="158" t="s">
        <v>5</v>
      </c>
      <c r="B25" s="159">
        <f t="shared" si="41"/>
        <v>152643627</v>
      </c>
      <c r="C25" s="160">
        <f t="shared" si="0"/>
        <v>112100000</v>
      </c>
      <c r="D25" s="160">
        <f t="shared" si="1"/>
        <v>40543627</v>
      </c>
      <c r="E25" s="160">
        <f t="shared" si="2"/>
        <v>12307928</v>
      </c>
      <c r="F25" s="160">
        <f t="shared" si="3"/>
        <v>10091928</v>
      </c>
      <c r="G25" s="160">
        <f t="shared" si="4"/>
        <v>2216000</v>
      </c>
      <c r="H25" s="160">
        <f t="shared" si="39"/>
        <v>28235699</v>
      </c>
      <c r="I25" s="161">
        <f t="shared" si="5"/>
        <v>0</v>
      </c>
      <c r="J25" s="162">
        <f t="shared" si="40"/>
        <v>112100000</v>
      </c>
      <c r="K25" s="160">
        <f>K26</f>
        <v>107100000</v>
      </c>
      <c r="L25" s="160">
        <f>L26</f>
        <v>5000000</v>
      </c>
      <c r="M25" s="160">
        <f t="shared" si="6"/>
        <v>40543627</v>
      </c>
      <c r="N25" s="160">
        <f>N26</f>
        <v>33043626</v>
      </c>
      <c r="O25" s="160">
        <f>O26</f>
        <v>7500001</v>
      </c>
      <c r="P25" s="160">
        <f t="shared" si="7"/>
        <v>12307928</v>
      </c>
      <c r="Q25" s="160">
        <f>Q26</f>
        <v>8999463</v>
      </c>
      <c r="R25" s="160">
        <f>R26</f>
        <v>3308465</v>
      </c>
      <c r="S25" s="160">
        <f t="shared" si="8"/>
        <v>10091928</v>
      </c>
      <c r="T25" s="160">
        <f>T26</f>
        <v>6983463</v>
      </c>
      <c r="U25" s="160">
        <f>U26</f>
        <v>3108465</v>
      </c>
      <c r="V25" s="160">
        <f t="shared" si="9"/>
        <v>2216000</v>
      </c>
      <c r="W25" s="160">
        <f>W26</f>
        <v>2016000</v>
      </c>
      <c r="X25" s="160">
        <f>X26</f>
        <v>200000</v>
      </c>
      <c r="Y25" s="160">
        <f t="shared" si="10"/>
        <v>28235699</v>
      </c>
      <c r="Z25" s="160">
        <f t="shared" ref="Z25:AB26" si="45">Z26</f>
        <v>24044163</v>
      </c>
      <c r="AA25" s="160">
        <f t="shared" si="45"/>
        <v>4191536</v>
      </c>
      <c r="AB25" s="161">
        <f t="shared" si="45"/>
        <v>0</v>
      </c>
      <c r="AC25" s="162">
        <f t="shared" si="11"/>
        <v>0</v>
      </c>
      <c r="AD25" s="160">
        <f>AD26</f>
        <v>0</v>
      </c>
      <c r="AE25" s="160">
        <f>AE26</f>
        <v>0</v>
      </c>
      <c r="AF25" s="160">
        <f t="shared" si="12"/>
        <v>0</v>
      </c>
      <c r="AG25" s="160">
        <f>AG26</f>
        <v>0</v>
      </c>
      <c r="AH25" s="160">
        <f>AH26</f>
        <v>0</v>
      </c>
      <c r="AI25" s="160">
        <f t="shared" si="13"/>
        <v>0</v>
      </c>
      <c r="AJ25" s="160">
        <f>AJ26</f>
        <v>0</v>
      </c>
      <c r="AK25" s="160">
        <f>AK26</f>
        <v>0</v>
      </c>
      <c r="AL25" s="160">
        <f t="shared" si="14"/>
        <v>0</v>
      </c>
      <c r="AM25" s="160">
        <f>AM26</f>
        <v>0</v>
      </c>
      <c r="AN25" s="160">
        <f>AN26</f>
        <v>0</v>
      </c>
      <c r="AO25" s="160">
        <f t="shared" si="15"/>
        <v>0</v>
      </c>
      <c r="AP25" s="160">
        <f>AP26</f>
        <v>0</v>
      </c>
      <c r="AQ25" s="160">
        <f>AQ26</f>
        <v>0</v>
      </c>
      <c r="AR25" s="160">
        <f t="shared" si="16"/>
        <v>0</v>
      </c>
      <c r="AS25" s="160">
        <f t="shared" ref="AS25:AU26" si="46">AS26</f>
        <v>0</v>
      </c>
      <c r="AT25" s="160">
        <f t="shared" si="46"/>
        <v>0</v>
      </c>
      <c r="AU25" s="161">
        <f t="shared" si="46"/>
        <v>0</v>
      </c>
      <c r="AV25" s="162">
        <f t="shared" si="17"/>
        <v>0</v>
      </c>
      <c r="AW25" s="160">
        <f>AW26</f>
        <v>0</v>
      </c>
      <c r="AX25" s="160">
        <f t="shared" si="18"/>
        <v>0</v>
      </c>
      <c r="AY25" s="160">
        <f>AY26</f>
        <v>0</v>
      </c>
      <c r="AZ25" s="160">
        <f t="shared" si="19"/>
        <v>0</v>
      </c>
      <c r="BA25" s="160">
        <f>BA26</f>
        <v>0</v>
      </c>
      <c r="BB25" s="160">
        <f t="shared" si="20"/>
        <v>0</v>
      </c>
      <c r="BC25" s="160">
        <f>BC26</f>
        <v>0</v>
      </c>
      <c r="BD25" s="160">
        <f t="shared" si="21"/>
        <v>0</v>
      </c>
      <c r="BE25" s="160">
        <f>BE26</f>
        <v>0</v>
      </c>
      <c r="BF25" s="160">
        <f t="shared" si="22"/>
        <v>0</v>
      </c>
      <c r="BG25" s="161">
        <f>BG26</f>
        <v>0</v>
      </c>
      <c r="BH25" s="162">
        <f t="shared" si="23"/>
        <v>0</v>
      </c>
      <c r="BI25" s="160">
        <f>BI26</f>
        <v>0</v>
      </c>
      <c r="BJ25" s="160">
        <f t="shared" si="24"/>
        <v>0</v>
      </c>
      <c r="BK25" s="160">
        <f>BK26</f>
        <v>0</v>
      </c>
      <c r="BL25" s="160">
        <f t="shared" si="25"/>
        <v>0</v>
      </c>
      <c r="BM25" s="160">
        <f>BM26</f>
        <v>0</v>
      </c>
      <c r="BN25" s="160">
        <f t="shared" si="26"/>
        <v>0</v>
      </c>
      <c r="BO25" s="160">
        <f>BO26</f>
        <v>0</v>
      </c>
      <c r="BP25" s="160">
        <f t="shared" si="27"/>
        <v>0</v>
      </c>
      <c r="BQ25" s="160">
        <f>BQ26</f>
        <v>0</v>
      </c>
      <c r="BR25" s="160">
        <f t="shared" si="28"/>
        <v>0</v>
      </c>
      <c r="BS25" s="161">
        <f>BS26</f>
        <v>0</v>
      </c>
      <c r="BT25" s="163"/>
      <c r="BU25" s="164">
        <f t="shared" si="29"/>
        <v>0.76421599081502289</v>
      </c>
      <c r="BV25" s="165">
        <f t="shared" si="30"/>
        <v>0.23578400918497713</v>
      </c>
      <c r="BW25" s="165">
        <f t="shared" si="31"/>
        <v>1.5812349539179184E-2</v>
      </c>
      <c r="BX25" s="165">
        <f t="shared" si="32"/>
        <v>4.9830757197619535E-2</v>
      </c>
      <c r="BY25" s="165">
        <f t="shared" si="33"/>
        <v>0.1715680098073101</v>
      </c>
      <c r="BZ25" s="165">
        <f t="shared" si="34"/>
        <v>0.39999996800000254</v>
      </c>
      <c r="CA25" s="165">
        <f t="shared" si="35"/>
        <v>0.60000003199999741</v>
      </c>
      <c r="CB25" s="165">
        <f t="shared" si="36"/>
        <v>1.5999998720000103E-2</v>
      </c>
      <c r="CC25" s="165">
        <f t="shared" si="37"/>
        <v>0.2486771801058256</v>
      </c>
      <c r="CD25" s="166">
        <f t="shared" si="38"/>
        <v>0.33532285317417176</v>
      </c>
      <c r="CE25" s="167" t="s">
        <v>205</v>
      </c>
      <c r="CF25" s="165" t="s">
        <v>205</v>
      </c>
      <c r="CG25" s="165" t="s">
        <v>205</v>
      </c>
      <c r="CH25" s="165" t="s">
        <v>205</v>
      </c>
      <c r="CI25" s="165" t="s">
        <v>205</v>
      </c>
      <c r="CJ25" s="165" t="s">
        <v>205</v>
      </c>
      <c r="CK25" s="165" t="s">
        <v>205</v>
      </c>
      <c r="CL25" s="165" t="s">
        <v>205</v>
      </c>
      <c r="CM25" s="165" t="s">
        <v>205</v>
      </c>
      <c r="CN25" s="166" t="s">
        <v>205</v>
      </c>
      <c r="CO25" s="167" t="s">
        <v>205</v>
      </c>
      <c r="CP25" s="165" t="s">
        <v>205</v>
      </c>
      <c r="CQ25" s="165" t="s">
        <v>205</v>
      </c>
      <c r="CR25" s="165" t="s">
        <v>205</v>
      </c>
      <c r="CS25" s="166" t="s">
        <v>205</v>
      </c>
      <c r="CT25" s="167" t="s">
        <v>205</v>
      </c>
      <c r="CU25" s="165" t="s">
        <v>205</v>
      </c>
      <c r="CV25" s="165" t="s">
        <v>205</v>
      </c>
      <c r="CW25" s="165" t="s">
        <v>205</v>
      </c>
      <c r="CX25" s="166" t="s">
        <v>205</v>
      </c>
    </row>
    <row r="26" spans="1:102" s="157" customFormat="1" x14ac:dyDescent="0.35">
      <c r="A26" s="168" t="s">
        <v>221</v>
      </c>
      <c r="B26" s="169">
        <f t="shared" si="41"/>
        <v>152643627</v>
      </c>
      <c r="C26" s="170">
        <f t="shared" si="0"/>
        <v>112100000</v>
      </c>
      <c r="D26" s="170">
        <f t="shared" si="1"/>
        <v>40543627</v>
      </c>
      <c r="E26" s="170">
        <f t="shared" si="2"/>
        <v>12307928</v>
      </c>
      <c r="F26" s="170">
        <f t="shared" si="3"/>
        <v>10091928</v>
      </c>
      <c r="G26" s="170">
        <f t="shared" si="4"/>
        <v>2216000</v>
      </c>
      <c r="H26" s="170">
        <f t="shared" si="39"/>
        <v>28235699</v>
      </c>
      <c r="I26" s="171">
        <f t="shared" si="5"/>
        <v>0</v>
      </c>
      <c r="J26" s="172">
        <f t="shared" si="40"/>
        <v>112100000</v>
      </c>
      <c r="K26" s="170">
        <f>K27</f>
        <v>107100000</v>
      </c>
      <c r="L26" s="170">
        <f>L27</f>
        <v>5000000</v>
      </c>
      <c r="M26" s="170">
        <f t="shared" si="6"/>
        <v>40543627</v>
      </c>
      <c r="N26" s="170">
        <f>N27</f>
        <v>33043626</v>
      </c>
      <c r="O26" s="170">
        <f>O27</f>
        <v>7500001</v>
      </c>
      <c r="P26" s="170">
        <f t="shared" si="7"/>
        <v>12307928</v>
      </c>
      <c r="Q26" s="170">
        <f>Q27</f>
        <v>8999463</v>
      </c>
      <c r="R26" s="170">
        <f>R27</f>
        <v>3308465</v>
      </c>
      <c r="S26" s="170">
        <f t="shared" si="8"/>
        <v>10091928</v>
      </c>
      <c r="T26" s="170">
        <f>T27</f>
        <v>6983463</v>
      </c>
      <c r="U26" s="170">
        <f>U27</f>
        <v>3108465</v>
      </c>
      <c r="V26" s="170">
        <f t="shared" si="9"/>
        <v>2216000</v>
      </c>
      <c r="W26" s="170">
        <f>W27</f>
        <v>2016000</v>
      </c>
      <c r="X26" s="170">
        <f>X27</f>
        <v>200000</v>
      </c>
      <c r="Y26" s="170">
        <f t="shared" si="10"/>
        <v>28235699</v>
      </c>
      <c r="Z26" s="170">
        <f t="shared" si="45"/>
        <v>24044163</v>
      </c>
      <c r="AA26" s="170">
        <f t="shared" si="45"/>
        <v>4191536</v>
      </c>
      <c r="AB26" s="171">
        <f t="shared" si="45"/>
        <v>0</v>
      </c>
      <c r="AC26" s="172">
        <f t="shared" si="11"/>
        <v>0</v>
      </c>
      <c r="AD26" s="170">
        <f>AD27</f>
        <v>0</v>
      </c>
      <c r="AE26" s="170">
        <f>AE27</f>
        <v>0</v>
      </c>
      <c r="AF26" s="170">
        <f t="shared" si="12"/>
        <v>0</v>
      </c>
      <c r="AG26" s="170">
        <f>AG27</f>
        <v>0</v>
      </c>
      <c r="AH26" s="170">
        <f>AH27</f>
        <v>0</v>
      </c>
      <c r="AI26" s="170">
        <f t="shared" si="13"/>
        <v>0</v>
      </c>
      <c r="AJ26" s="170">
        <f>AJ27</f>
        <v>0</v>
      </c>
      <c r="AK26" s="170">
        <f>AK27</f>
        <v>0</v>
      </c>
      <c r="AL26" s="170">
        <f t="shared" si="14"/>
        <v>0</v>
      </c>
      <c r="AM26" s="170">
        <f>AM27</f>
        <v>0</v>
      </c>
      <c r="AN26" s="170">
        <f>AN27</f>
        <v>0</v>
      </c>
      <c r="AO26" s="170">
        <f t="shared" si="15"/>
        <v>0</v>
      </c>
      <c r="AP26" s="170">
        <f>AP27</f>
        <v>0</v>
      </c>
      <c r="AQ26" s="170">
        <f>AQ27</f>
        <v>0</v>
      </c>
      <c r="AR26" s="170">
        <f t="shared" si="16"/>
        <v>0</v>
      </c>
      <c r="AS26" s="170">
        <f t="shared" si="46"/>
        <v>0</v>
      </c>
      <c r="AT26" s="170">
        <f t="shared" si="46"/>
        <v>0</v>
      </c>
      <c r="AU26" s="171">
        <f t="shared" si="46"/>
        <v>0</v>
      </c>
      <c r="AV26" s="172">
        <f t="shared" si="17"/>
        <v>0</v>
      </c>
      <c r="AW26" s="170">
        <f>AW27</f>
        <v>0</v>
      </c>
      <c r="AX26" s="170">
        <f t="shared" si="18"/>
        <v>0</v>
      </c>
      <c r="AY26" s="170">
        <f>AY27</f>
        <v>0</v>
      </c>
      <c r="AZ26" s="170">
        <f t="shared" si="19"/>
        <v>0</v>
      </c>
      <c r="BA26" s="170">
        <f>BA27</f>
        <v>0</v>
      </c>
      <c r="BB26" s="170">
        <f t="shared" si="20"/>
        <v>0</v>
      </c>
      <c r="BC26" s="170">
        <f>BC27</f>
        <v>0</v>
      </c>
      <c r="BD26" s="170">
        <f t="shared" si="21"/>
        <v>0</v>
      </c>
      <c r="BE26" s="170">
        <f>BE27</f>
        <v>0</v>
      </c>
      <c r="BF26" s="170">
        <f t="shared" si="22"/>
        <v>0</v>
      </c>
      <c r="BG26" s="171">
        <f>BG27</f>
        <v>0</v>
      </c>
      <c r="BH26" s="172">
        <f t="shared" si="23"/>
        <v>0</v>
      </c>
      <c r="BI26" s="170">
        <f>BI27</f>
        <v>0</v>
      </c>
      <c r="BJ26" s="170">
        <f t="shared" si="24"/>
        <v>0</v>
      </c>
      <c r="BK26" s="170">
        <f>BK27</f>
        <v>0</v>
      </c>
      <c r="BL26" s="170">
        <f t="shared" si="25"/>
        <v>0</v>
      </c>
      <c r="BM26" s="170">
        <f>BM27</f>
        <v>0</v>
      </c>
      <c r="BN26" s="170">
        <f t="shared" si="26"/>
        <v>0</v>
      </c>
      <c r="BO26" s="170">
        <f>BO27</f>
        <v>0</v>
      </c>
      <c r="BP26" s="170">
        <f t="shared" si="27"/>
        <v>0</v>
      </c>
      <c r="BQ26" s="170">
        <f>BQ27</f>
        <v>0</v>
      </c>
      <c r="BR26" s="170">
        <f t="shared" si="28"/>
        <v>0</v>
      </c>
      <c r="BS26" s="171">
        <f>BS27</f>
        <v>0</v>
      </c>
      <c r="BT26" s="163"/>
      <c r="BU26" s="173">
        <f t="shared" si="29"/>
        <v>0.76421599081502289</v>
      </c>
      <c r="BV26" s="174">
        <f t="shared" si="30"/>
        <v>0.23578400918497713</v>
      </c>
      <c r="BW26" s="174">
        <f t="shared" si="31"/>
        <v>1.5812349539179184E-2</v>
      </c>
      <c r="BX26" s="174">
        <f t="shared" si="32"/>
        <v>4.9830757197619535E-2</v>
      </c>
      <c r="BY26" s="174">
        <f t="shared" si="33"/>
        <v>0.1715680098073101</v>
      </c>
      <c r="BZ26" s="174">
        <f t="shared" si="34"/>
        <v>0.39999996800000254</v>
      </c>
      <c r="CA26" s="174">
        <f t="shared" si="35"/>
        <v>0.60000003199999741</v>
      </c>
      <c r="CB26" s="174">
        <f t="shared" si="36"/>
        <v>1.5999998720000103E-2</v>
      </c>
      <c r="CC26" s="174">
        <f t="shared" si="37"/>
        <v>0.2486771801058256</v>
      </c>
      <c r="CD26" s="175">
        <f t="shared" si="38"/>
        <v>0.33532285317417176</v>
      </c>
      <c r="CE26" s="176" t="s">
        <v>205</v>
      </c>
      <c r="CF26" s="174" t="s">
        <v>205</v>
      </c>
      <c r="CG26" s="174" t="s">
        <v>205</v>
      </c>
      <c r="CH26" s="174" t="s">
        <v>205</v>
      </c>
      <c r="CI26" s="174" t="s">
        <v>205</v>
      </c>
      <c r="CJ26" s="174" t="s">
        <v>205</v>
      </c>
      <c r="CK26" s="174" t="s">
        <v>205</v>
      </c>
      <c r="CL26" s="174" t="s">
        <v>205</v>
      </c>
      <c r="CM26" s="174" t="s">
        <v>205</v>
      </c>
      <c r="CN26" s="175" t="s">
        <v>205</v>
      </c>
      <c r="CO26" s="177" t="s">
        <v>205</v>
      </c>
      <c r="CP26" s="178" t="s">
        <v>205</v>
      </c>
      <c r="CQ26" s="178" t="s">
        <v>205</v>
      </c>
      <c r="CR26" s="178" t="s">
        <v>205</v>
      </c>
      <c r="CS26" s="179" t="s">
        <v>205</v>
      </c>
      <c r="CT26" s="176" t="s">
        <v>205</v>
      </c>
      <c r="CU26" s="174" t="s">
        <v>205</v>
      </c>
      <c r="CV26" s="174" t="s">
        <v>205</v>
      </c>
      <c r="CW26" s="174" t="s">
        <v>205</v>
      </c>
      <c r="CX26" s="175" t="s">
        <v>205</v>
      </c>
    </row>
    <row r="27" spans="1:102" x14ac:dyDescent="0.35">
      <c r="A27" s="180" t="s">
        <v>222</v>
      </c>
      <c r="B27" s="181">
        <f t="shared" si="41"/>
        <v>152643627</v>
      </c>
      <c r="C27" s="182">
        <f t="shared" si="0"/>
        <v>112100000</v>
      </c>
      <c r="D27" s="182">
        <f t="shared" si="1"/>
        <v>40543627</v>
      </c>
      <c r="E27" s="182">
        <f t="shared" si="2"/>
        <v>12307928</v>
      </c>
      <c r="F27" s="182">
        <f t="shared" si="3"/>
        <v>10091928</v>
      </c>
      <c r="G27" s="182">
        <f t="shared" si="4"/>
        <v>2216000</v>
      </c>
      <c r="H27" s="182">
        <f t="shared" si="39"/>
        <v>28235699</v>
      </c>
      <c r="I27" s="183">
        <f t="shared" si="5"/>
        <v>0</v>
      </c>
      <c r="J27" s="184">
        <f t="shared" si="40"/>
        <v>112100000</v>
      </c>
      <c r="K27" s="182">
        <v>107100000</v>
      </c>
      <c r="L27" s="182">
        <v>5000000</v>
      </c>
      <c r="M27" s="185">
        <f t="shared" si="6"/>
        <v>40543627</v>
      </c>
      <c r="N27" s="182">
        <f>Q27+Z27</f>
        <v>33043626</v>
      </c>
      <c r="O27" s="182">
        <f>R27+AA27</f>
        <v>7500001</v>
      </c>
      <c r="P27" s="185">
        <f t="shared" si="7"/>
        <v>12307928</v>
      </c>
      <c r="Q27" s="182">
        <f>T27+W27</f>
        <v>8999463</v>
      </c>
      <c r="R27" s="182">
        <f>U27+X27</f>
        <v>3308465</v>
      </c>
      <c r="S27" s="185">
        <f t="shared" si="8"/>
        <v>10091928</v>
      </c>
      <c r="T27" s="182">
        <v>6983463</v>
      </c>
      <c r="U27" s="182">
        <v>3108465</v>
      </c>
      <c r="V27" s="185">
        <f t="shared" si="9"/>
        <v>2216000</v>
      </c>
      <c r="W27" s="182">
        <v>2016000</v>
      </c>
      <c r="X27" s="182">
        <v>200000</v>
      </c>
      <c r="Y27" s="185">
        <f t="shared" si="10"/>
        <v>28235699</v>
      </c>
      <c r="Z27" s="182">
        <v>24044163</v>
      </c>
      <c r="AA27" s="182">
        <v>4191536</v>
      </c>
      <c r="AB27" s="183">
        <v>0</v>
      </c>
      <c r="AC27" s="184">
        <f t="shared" si="11"/>
        <v>0</v>
      </c>
      <c r="AD27" s="182">
        <v>0</v>
      </c>
      <c r="AE27" s="182">
        <v>0</v>
      </c>
      <c r="AF27" s="185">
        <f t="shared" si="12"/>
        <v>0</v>
      </c>
      <c r="AG27" s="182">
        <v>0</v>
      </c>
      <c r="AH27" s="182">
        <v>0</v>
      </c>
      <c r="AI27" s="185">
        <f t="shared" si="13"/>
        <v>0</v>
      </c>
      <c r="AJ27" s="182">
        <v>0</v>
      </c>
      <c r="AK27" s="182">
        <v>0</v>
      </c>
      <c r="AL27" s="185">
        <f t="shared" si="14"/>
        <v>0</v>
      </c>
      <c r="AM27" s="182">
        <v>0</v>
      </c>
      <c r="AN27" s="182">
        <v>0</v>
      </c>
      <c r="AO27" s="185">
        <f t="shared" si="15"/>
        <v>0</v>
      </c>
      <c r="AP27" s="182">
        <v>0</v>
      </c>
      <c r="AQ27" s="182">
        <v>0</v>
      </c>
      <c r="AR27" s="185">
        <f t="shared" si="16"/>
        <v>0</v>
      </c>
      <c r="AS27" s="182">
        <v>0</v>
      </c>
      <c r="AT27" s="182">
        <v>0</v>
      </c>
      <c r="AU27" s="183">
        <v>0</v>
      </c>
      <c r="AV27" s="184">
        <f t="shared" si="17"/>
        <v>0</v>
      </c>
      <c r="AW27" s="182">
        <v>0</v>
      </c>
      <c r="AX27" s="185">
        <f t="shared" si="18"/>
        <v>0</v>
      </c>
      <c r="AY27" s="182">
        <v>0</v>
      </c>
      <c r="AZ27" s="185">
        <f t="shared" si="19"/>
        <v>0</v>
      </c>
      <c r="BA27" s="182">
        <v>0</v>
      </c>
      <c r="BB27" s="185">
        <f t="shared" si="20"/>
        <v>0</v>
      </c>
      <c r="BC27" s="182">
        <v>0</v>
      </c>
      <c r="BD27" s="185">
        <f t="shared" si="21"/>
        <v>0</v>
      </c>
      <c r="BE27" s="182">
        <v>0</v>
      </c>
      <c r="BF27" s="185">
        <f t="shared" si="22"/>
        <v>0</v>
      </c>
      <c r="BG27" s="183">
        <v>0</v>
      </c>
      <c r="BH27" s="184">
        <f t="shared" si="23"/>
        <v>0</v>
      </c>
      <c r="BI27" s="182">
        <v>0</v>
      </c>
      <c r="BJ27" s="185">
        <f t="shared" si="24"/>
        <v>0</v>
      </c>
      <c r="BK27" s="182">
        <v>0</v>
      </c>
      <c r="BL27" s="185">
        <f t="shared" si="25"/>
        <v>0</v>
      </c>
      <c r="BM27" s="182">
        <v>0</v>
      </c>
      <c r="BN27" s="185">
        <f t="shared" si="26"/>
        <v>0</v>
      </c>
      <c r="BO27" s="182">
        <v>0</v>
      </c>
      <c r="BP27" s="185">
        <f t="shared" si="27"/>
        <v>0</v>
      </c>
      <c r="BQ27" s="182">
        <v>0</v>
      </c>
      <c r="BR27" s="185">
        <f t="shared" si="28"/>
        <v>0</v>
      </c>
      <c r="BS27" s="183">
        <v>0</v>
      </c>
      <c r="BT27" s="186"/>
      <c r="BU27" s="187">
        <f t="shared" si="29"/>
        <v>0.76421599081502289</v>
      </c>
      <c r="BV27" s="188">
        <f t="shared" si="30"/>
        <v>0.23578400918497713</v>
      </c>
      <c r="BW27" s="188">
        <f t="shared" si="31"/>
        <v>1.5812349539179184E-2</v>
      </c>
      <c r="BX27" s="188">
        <f t="shared" si="32"/>
        <v>4.9830757197619535E-2</v>
      </c>
      <c r="BY27" s="188">
        <f t="shared" si="33"/>
        <v>0.1715680098073101</v>
      </c>
      <c r="BZ27" s="188">
        <f t="shared" si="34"/>
        <v>0.39999996800000254</v>
      </c>
      <c r="CA27" s="188">
        <f t="shared" si="35"/>
        <v>0.60000003199999741</v>
      </c>
      <c r="CB27" s="188">
        <f t="shared" si="36"/>
        <v>1.5999998720000103E-2</v>
      </c>
      <c r="CC27" s="188">
        <f t="shared" si="37"/>
        <v>0.2486771801058256</v>
      </c>
      <c r="CD27" s="189">
        <f t="shared" si="38"/>
        <v>0.33532285317417176</v>
      </c>
      <c r="CE27" s="190" t="s">
        <v>205</v>
      </c>
      <c r="CF27" s="188" t="s">
        <v>205</v>
      </c>
      <c r="CG27" s="188" t="s">
        <v>205</v>
      </c>
      <c r="CH27" s="188" t="s">
        <v>205</v>
      </c>
      <c r="CI27" s="188" t="s">
        <v>205</v>
      </c>
      <c r="CJ27" s="188" t="s">
        <v>205</v>
      </c>
      <c r="CK27" s="188" t="s">
        <v>205</v>
      </c>
      <c r="CL27" s="188" t="s">
        <v>205</v>
      </c>
      <c r="CM27" s="188" t="s">
        <v>205</v>
      </c>
      <c r="CN27" s="189" t="s">
        <v>205</v>
      </c>
      <c r="CO27" s="190" t="s">
        <v>205</v>
      </c>
      <c r="CP27" s="188" t="s">
        <v>205</v>
      </c>
      <c r="CQ27" s="188" t="s">
        <v>205</v>
      </c>
      <c r="CR27" s="188" t="s">
        <v>205</v>
      </c>
      <c r="CS27" s="189" t="s">
        <v>205</v>
      </c>
      <c r="CT27" s="190" t="s">
        <v>205</v>
      </c>
      <c r="CU27" s="188" t="s">
        <v>205</v>
      </c>
      <c r="CV27" s="188" t="s">
        <v>205</v>
      </c>
      <c r="CW27" s="188" t="s">
        <v>205</v>
      </c>
      <c r="CX27" s="189" t="s">
        <v>205</v>
      </c>
    </row>
    <row r="28" spans="1:102" s="157" customFormat="1" x14ac:dyDescent="0.35">
      <c r="A28" s="147" t="s">
        <v>114</v>
      </c>
      <c r="B28" s="148">
        <f t="shared" si="41"/>
        <v>5643182421</v>
      </c>
      <c r="C28" s="149">
        <f t="shared" si="0"/>
        <v>4197548170</v>
      </c>
      <c r="D28" s="149">
        <f t="shared" si="1"/>
        <v>1445634251</v>
      </c>
      <c r="E28" s="149">
        <f t="shared" si="2"/>
        <v>891512417</v>
      </c>
      <c r="F28" s="149">
        <f t="shared" si="3"/>
        <v>723949157</v>
      </c>
      <c r="G28" s="149">
        <f t="shared" si="4"/>
        <v>167563260</v>
      </c>
      <c r="H28" s="149">
        <f t="shared" si="39"/>
        <v>554121834</v>
      </c>
      <c r="I28" s="150">
        <f t="shared" si="5"/>
        <v>0</v>
      </c>
      <c r="J28" s="151">
        <f t="shared" si="40"/>
        <v>2986960000</v>
      </c>
      <c r="K28" s="149">
        <f>K29+K41+K80</f>
        <v>2735867537</v>
      </c>
      <c r="L28" s="149">
        <f>L29+L41+L80</f>
        <v>251092463</v>
      </c>
      <c r="M28" s="149">
        <f t="shared" si="6"/>
        <v>1229501035</v>
      </c>
      <c r="N28" s="149">
        <f>N29+N41+N80</f>
        <v>852862338</v>
      </c>
      <c r="O28" s="149">
        <f>O29+O41+O80</f>
        <v>376638697</v>
      </c>
      <c r="P28" s="149">
        <f t="shared" si="7"/>
        <v>678779201</v>
      </c>
      <c r="Q28" s="149">
        <f>Q29+Q41+Q80</f>
        <v>437778382</v>
      </c>
      <c r="R28" s="149">
        <f>R29+R41+R80</f>
        <v>241000819</v>
      </c>
      <c r="S28" s="149">
        <f t="shared" si="8"/>
        <v>535082754</v>
      </c>
      <c r="T28" s="149">
        <f>T29+T41+T80</f>
        <v>327476028</v>
      </c>
      <c r="U28" s="149">
        <f>U29+U41+U80</f>
        <v>207606726</v>
      </c>
      <c r="V28" s="149">
        <f t="shared" si="9"/>
        <v>143696447</v>
      </c>
      <c r="W28" s="149">
        <f>W29+W41+W80</f>
        <v>110302354</v>
      </c>
      <c r="X28" s="149">
        <f>X29+X41+X80</f>
        <v>33394093</v>
      </c>
      <c r="Y28" s="149">
        <f t="shared" si="10"/>
        <v>550721834</v>
      </c>
      <c r="Z28" s="149">
        <f>Z29+Z41+Z80</f>
        <v>415083956</v>
      </c>
      <c r="AA28" s="149">
        <f>AA29+AA41+AA80</f>
        <v>135637878</v>
      </c>
      <c r="AB28" s="150">
        <f>AB29+AB41+AB80</f>
        <v>0</v>
      </c>
      <c r="AC28" s="151">
        <f t="shared" si="11"/>
        <v>0</v>
      </c>
      <c r="AD28" s="149">
        <f>AD29+AD41+AD80</f>
        <v>0</v>
      </c>
      <c r="AE28" s="149">
        <f>AE29+AE41+AE80</f>
        <v>0</v>
      </c>
      <c r="AF28" s="149">
        <f t="shared" si="12"/>
        <v>0</v>
      </c>
      <c r="AG28" s="149">
        <f>AG29+AG41+AG80</f>
        <v>0</v>
      </c>
      <c r="AH28" s="149">
        <f>AH29+AH41+AH80</f>
        <v>0</v>
      </c>
      <c r="AI28" s="149">
        <f t="shared" si="13"/>
        <v>0</v>
      </c>
      <c r="AJ28" s="149">
        <f>AJ29+AJ41+AJ80</f>
        <v>0</v>
      </c>
      <c r="AK28" s="149">
        <f>AK29+AK41+AK80</f>
        <v>0</v>
      </c>
      <c r="AL28" s="149">
        <f t="shared" si="14"/>
        <v>0</v>
      </c>
      <c r="AM28" s="149">
        <f>AM29+AM41+AM80</f>
        <v>0</v>
      </c>
      <c r="AN28" s="149">
        <f>AN29+AN41+AN80</f>
        <v>0</v>
      </c>
      <c r="AO28" s="149">
        <f t="shared" si="15"/>
        <v>0</v>
      </c>
      <c r="AP28" s="149">
        <f>AP29+AP41+AP80</f>
        <v>0</v>
      </c>
      <c r="AQ28" s="149">
        <f>AQ29+AQ41+AQ80</f>
        <v>0</v>
      </c>
      <c r="AR28" s="149">
        <f t="shared" si="16"/>
        <v>0</v>
      </c>
      <c r="AS28" s="149">
        <f>AS29+AS41+AS80</f>
        <v>0</v>
      </c>
      <c r="AT28" s="149">
        <f>AT29+AT41+AT80</f>
        <v>0</v>
      </c>
      <c r="AU28" s="150">
        <f>AU29+AU41+AU80</f>
        <v>0</v>
      </c>
      <c r="AV28" s="151">
        <f t="shared" si="17"/>
        <v>0</v>
      </c>
      <c r="AW28" s="149">
        <f>AW29+AW41+AW80</f>
        <v>0</v>
      </c>
      <c r="AX28" s="149">
        <f t="shared" si="18"/>
        <v>0</v>
      </c>
      <c r="AY28" s="149">
        <f>AY29+AY41+AY80</f>
        <v>0</v>
      </c>
      <c r="AZ28" s="149">
        <f t="shared" si="19"/>
        <v>0</v>
      </c>
      <c r="BA28" s="149">
        <f>BA29+BA41+BA80</f>
        <v>0</v>
      </c>
      <c r="BB28" s="149">
        <f t="shared" si="20"/>
        <v>0</v>
      </c>
      <c r="BC28" s="149">
        <f>BC29+BC41+BC80</f>
        <v>0</v>
      </c>
      <c r="BD28" s="149">
        <f t="shared" si="21"/>
        <v>0</v>
      </c>
      <c r="BE28" s="149">
        <f>BE29+BE41+BE80</f>
        <v>0</v>
      </c>
      <c r="BF28" s="149">
        <f t="shared" si="22"/>
        <v>0</v>
      </c>
      <c r="BG28" s="150">
        <f>BG29+BG41+BG80</f>
        <v>0</v>
      </c>
      <c r="BH28" s="151">
        <f t="shared" si="23"/>
        <v>1210588170</v>
      </c>
      <c r="BI28" s="149">
        <f>BI29+BI41+BI80</f>
        <v>1210588170</v>
      </c>
      <c r="BJ28" s="149">
        <f t="shared" si="24"/>
        <v>216133216</v>
      </c>
      <c r="BK28" s="149">
        <f>BK29+BK41+BK80</f>
        <v>216133216</v>
      </c>
      <c r="BL28" s="149">
        <f t="shared" si="25"/>
        <v>212733216</v>
      </c>
      <c r="BM28" s="149">
        <f>BM29+BM41+BM80</f>
        <v>212733216</v>
      </c>
      <c r="BN28" s="149">
        <f t="shared" si="26"/>
        <v>188866403</v>
      </c>
      <c r="BO28" s="149">
        <f>BO29+BO41+BO80</f>
        <v>188866403</v>
      </c>
      <c r="BP28" s="149">
        <f t="shared" si="27"/>
        <v>23866813</v>
      </c>
      <c r="BQ28" s="149">
        <f>BQ29+BQ41+BQ80</f>
        <v>23866813</v>
      </c>
      <c r="BR28" s="149">
        <f t="shared" si="28"/>
        <v>3400000</v>
      </c>
      <c r="BS28" s="150">
        <f>BS29+BS41+BS80</f>
        <v>3400000</v>
      </c>
      <c r="BT28" s="152"/>
      <c r="BU28" s="153">
        <f t="shared" si="29"/>
        <v>0.76234980962449839</v>
      </c>
      <c r="BV28" s="154">
        <f t="shared" si="30"/>
        <v>0.23765019037550159</v>
      </c>
      <c r="BW28" s="154">
        <f t="shared" si="31"/>
        <v>4.0041031787046939E-2</v>
      </c>
      <c r="BX28" s="154">
        <f t="shared" si="32"/>
        <v>9.1251233557945066E-2</v>
      </c>
      <c r="BY28" s="154">
        <f t="shared" si="33"/>
        <v>0.11566319295625448</v>
      </c>
      <c r="BZ28" s="154">
        <f t="shared" si="34"/>
        <v>0.39999999840696138</v>
      </c>
      <c r="CA28" s="154">
        <f t="shared" si="35"/>
        <v>0.60000000159303868</v>
      </c>
      <c r="CB28" s="154">
        <f t="shared" si="36"/>
        <v>5.3198080847221288E-2</v>
      </c>
      <c r="CC28" s="154">
        <f t="shared" si="37"/>
        <v>0.33072553862070508</v>
      </c>
      <c r="CD28" s="155">
        <f t="shared" si="38"/>
        <v>0.21607638212511229</v>
      </c>
      <c r="CE28" s="156" t="s">
        <v>205</v>
      </c>
      <c r="CF28" s="154" t="s">
        <v>205</v>
      </c>
      <c r="CG28" s="154" t="s">
        <v>205</v>
      </c>
      <c r="CH28" s="154" t="s">
        <v>205</v>
      </c>
      <c r="CI28" s="154" t="s">
        <v>205</v>
      </c>
      <c r="CJ28" s="154" t="s">
        <v>205</v>
      </c>
      <c r="CK28" s="154" t="s">
        <v>205</v>
      </c>
      <c r="CL28" s="154" t="s">
        <v>205</v>
      </c>
      <c r="CM28" s="154" t="s">
        <v>205</v>
      </c>
      <c r="CN28" s="155" t="s">
        <v>205</v>
      </c>
      <c r="CO28" s="156" t="s">
        <v>205</v>
      </c>
      <c r="CP28" s="154" t="s">
        <v>205</v>
      </c>
      <c r="CQ28" s="154" t="s">
        <v>205</v>
      </c>
      <c r="CR28" s="154" t="s">
        <v>205</v>
      </c>
      <c r="CS28" s="155" t="s">
        <v>205</v>
      </c>
      <c r="CT28" s="156">
        <f>BH28/(BH28+BJ28)</f>
        <v>0.84851056546789583</v>
      </c>
      <c r="CU28" s="154">
        <f>BJ28/(BH28+BJ28)</f>
        <v>0.15148943453210423</v>
      </c>
      <c r="CV28" s="154">
        <f>BP28/(BH28+BJ28)</f>
        <v>1.6728432919137583E-2</v>
      </c>
      <c r="CW28" s="154">
        <f>BN28/(BH28+BJ28)</f>
        <v>0.13237791544536362</v>
      </c>
      <c r="CX28" s="155">
        <f>BR28/(BH28+BJ28)</f>
        <v>2.3830861676030139E-3</v>
      </c>
    </row>
    <row r="29" spans="1:102" s="157" customFormat="1" x14ac:dyDescent="0.35">
      <c r="A29" s="158" t="s">
        <v>6</v>
      </c>
      <c r="B29" s="159">
        <f t="shared" si="41"/>
        <v>2057826423</v>
      </c>
      <c r="C29" s="160">
        <f t="shared" si="0"/>
        <v>1276450890</v>
      </c>
      <c r="D29" s="160">
        <f t="shared" si="1"/>
        <v>781375533</v>
      </c>
      <c r="E29" s="160">
        <f t="shared" si="2"/>
        <v>313433836</v>
      </c>
      <c r="F29" s="160">
        <f t="shared" si="3"/>
        <v>243123336</v>
      </c>
      <c r="G29" s="160">
        <f t="shared" si="4"/>
        <v>70310500</v>
      </c>
      <c r="H29" s="160">
        <f t="shared" si="39"/>
        <v>467941697</v>
      </c>
      <c r="I29" s="161">
        <f t="shared" si="5"/>
        <v>0</v>
      </c>
      <c r="J29" s="162">
        <f t="shared" si="40"/>
        <v>1173461640</v>
      </c>
      <c r="K29" s="160">
        <f>K30+K34+K39</f>
        <v>991366815</v>
      </c>
      <c r="L29" s="160">
        <f>L30+L34+L39</f>
        <v>182094825</v>
      </c>
      <c r="M29" s="160">
        <f t="shared" si="6"/>
        <v>763200959</v>
      </c>
      <c r="N29" s="160">
        <f>N30+N34+N39</f>
        <v>490058720</v>
      </c>
      <c r="O29" s="160">
        <f>O30+O34+O39</f>
        <v>273142239</v>
      </c>
      <c r="P29" s="160">
        <f t="shared" si="7"/>
        <v>295259262</v>
      </c>
      <c r="Q29" s="160">
        <f>Q30+Q34+Q39</f>
        <v>145428992</v>
      </c>
      <c r="R29" s="160">
        <f>R30+R34+R39</f>
        <v>149830270</v>
      </c>
      <c r="S29" s="160">
        <f t="shared" si="8"/>
        <v>224948762</v>
      </c>
      <c r="T29" s="160">
        <f>T30+T34+T39</f>
        <v>96635433</v>
      </c>
      <c r="U29" s="160">
        <f>U30+U34+U39</f>
        <v>128313329</v>
      </c>
      <c r="V29" s="160">
        <f t="shared" si="9"/>
        <v>70310500</v>
      </c>
      <c r="W29" s="160">
        <f>W30+W34+W39</f>
        <v>48793559</v>
      </c>
      <c r="X29" s="160">
        <f>X30+X34+X39</f>
        <v>21516941</v>
      </c>
      <c r="Y29" s="160">
        <f t="shared" si="10"/>
        <v>467941697</v>
      </c>
      <c r="Z29" s="160">
        <f>Z30+Z34+Z39</f>
        <v>344629728</v>
      </c>
      <c r="AA29" s="160">
        <f>AA30+AA34+AA39</f>
        <v>123311969</v>
      </c>
      <c r="AB29" s="161">
        <f>AB30+AB34+AB39</f>
        <v>0</v>
      </c>
      <c r="AC29" s="162">
        <f t="shared" si="11"/>
        <v>0</v>
      </c>
      <c r="AD29" s="160">
        <f>AD30+AD34+AD39</f>
        <v>0</v>
      </c>
      <c r="AE29" s="160">
        <f>AE30+AE34+AE39</f>
        <v>0</v>
      </c>
      <c r="AF29" s="160">
        <f t="shared" si="12"/>
        <v>0</v>
      </c>
      <c r="AG29" s="160">
        <f>AG30+AG34+AG39</f>
        <v>0</v>
      </c>
      <c r="AH29" s="160">
        <f>AH30+AH34+AH39</f>
        <v>0</v>
      </c>
      <c r="AI29" s="160">
        <f t="shared" si="13"/>
        <v>0</v>
      </c>
      <c r="AJ29" s="160">
        <f>AJ30+AJ34+AJ39</f>
        <v>0</v>
      </c>
      <c r="AK29" s="160">
        <f>AK30+AK34+AK39</f>
        <v>0</v>
      </c>
      <c r="AL29" s="160">
        <f t="shared" si="14"/>
        <v>0</v>
      </c>
      <c r="AM29" s="160">
        <f>AM30+AM34+AM39</f>
        <v>0</v>
      </c>
      <c r="AN29" s="160">
        <f>AN30+AN34+AN39</f>
        <v>0</v>
      </c>
      <c r="AO29" s="160">
        <f t="shared" si="15"/>
        <v>0</v>
      </c>
      <c r="AP29" s="160">
        <f>AP30+AP34+AP39</f>
        <v>0</v>
      </c>
      <c r="AQ29" s="160">
        <f>AQ30+AQ34+AQ39</f>
        <v>0</v>
      </c>
      <c r="AR29" s="160">
        <f t="shared" si="16"/>
        <v>0</v>
      </c>
      <c r="AS29" s="160">
        <f>AS30+AS34+AS39</f>
        <v>0</v>
      </c>
      <c r="AT29" s="160">
        <f>AT30+AT34+AT39</f>
        <v>0</v>
      </c>
      <c r="AU29" s="161">
        <f>AU30+AU34+AU39</f>
        <v>0</v>
      </c>
      <c r="AV29" s="162">
        <f t="shared" si="17"/>
        <v>0</v>
      </c>
      <c r="AW29" s="160">
        <f>AW30+AW34+AW39</f>
        <v>0</v>
      </c>
      <c r="AX29" s="160">
        <f t="shared" si="18"/>
        <v>0</v>
      </c>
      <c r="AY29" s="160">
        <f>AY30+AY34+AY39</f>
        <v>0</v>
      </c>
      <c r="AZ29" s="160">
        <f t="shared" si="19"/>
        <v>0</v>
      </c>
      <c r="BA29" s="160">
        <f>BA30+BA34+BA39</f>
        <v>0</v>
      </c>
      <c r="BB29" s="160">
        <f t="shared" si="20"/>
        <v>0</v>
      </c>
      <c r="BC29" s="160">
        <f>BC30+BC34+BC39</f>
        <v>0</v>
      </c>
      <c r="BD29" s="160">
        <f t="shared" si="21"/>
        <v>0</v>
      </c>
      <c r="BE29" s="160">
        <f>BE30+BE34+BE39</f>
        <v>0</v>
      </c>
      <c r="BF29" s="160">
        <f t="shared" si="22"/>
        <v>0</v>
      </c>
      <c r="BG29" s="161">
        <f>BG30+BG34+BG39</f>
        <v>0</v>
      </c>
      <c r="BH29" s="162">
        <f t="shared" si="23"/>
        <v>102989250</v>
      </c>
      <c r="BI29" s="160">
        <f>BI30+BI34+BI39</f>
        <v>102989250</v>
      </c>
      <c r="BJ29" s="160">
        <f t="shared" si="24"/>
        <v>18174574</v>
      </c>
      <c r="BK29" s="160">
        <f>BK30+BK34+BK39</f>
        <v>18174574</v>
      </c>
      <c r="BL29" s="160">
        <f t="shared" si="25"/>
        <v>18174574</v>
      </c>
      <c r="BM29" s="160">
        <f>BM30+BM34+BM39</f>
        <v>18174574</v>
      </c>
      <c r="BN29" s="160">
        <f t="shared" si="26"/>
        <v>18174574</v>
      </c>
      <c r="BO29" s="160">
        <f>BO30+BO34+BO39</f>
        <v>18174574</v>
      </c>
      <c r="BP29" s="160">
        <f t="shared" si="27"/>
        <v>0</v>
      </c>
      <c r="BQ29" s="160">
        <f>BQ30+BQ34+BQ39</f>
        <v>0</v>
      </c>
      <c r="BR29" s="160">
        <f t="shared" si="28"/>
        <v>0</v>
      </c>
      <c r="BS29" s="161">
        <f>BS30+BS34+BS39</f>
        <v>0</v>
      </c>
      <c r="BT29" s="163"/>
      <c r="BU29" s="164">
        <f t="shared" si="29"/>
        <v>0.66919787162977451</v>
      </c>
      <c r="BV29" s="165">
        <f t="shared" si="30"/>
        <v>0.33080212837022549</v>
      </c>
      <c r="BW29" s="165">
        <f t="shared" si="31"/>
        <v>4.746137982561506E-2</v>
      </c>
      <c r="BX29" s="165">
        <f t="shared" si="32"/>
        <v>6.5231380664705504E-2</v>
      </c>
      <c r="BY29" s="165">
        <f t="shared" si="33"/>
        <v>0.23263385155569091</v>
      </c>
      <c r="BZ29" s="165">
        <f t="shared" si="34"/>
        <v>0.39999999868200536</v>
      </c>
      <c r="CA29" s="165">
        <f t="shared" si="35"/>
        <v>0.60000000131799458</v>
      </c>
      <c r="CB29" s="165">
        <f t="shared" si="36"/>
        <v>4.7265354035408678E-2</v>
      </c>
      <c r="CC29" s="165">
        <f t="shared" si="37"/>
        <v>0.28186046160775696</v>
      </c>
      <c r="CD29" s="166">
        <f t="shared" si="38"/>
        <v>0.27087418567482896</v>
      </c>
      <c r="CE29" s="167" t="s">
        <v>205</v>
      </c>
      <c r="CF29" s="165" t="s">
        <v>205</v>
      </c>
      <c r="CG29" s="165" t="s">
        <v>205</v>
      </c>
      <c r="CH29" s="165" t="s">
        <v>205</v>
      </c>
      <c r="CI29" s="165" t="s">
        <v>205</v>
      </c>
      <c r="CJ29" s="165" t="s">
        <v>205</v>
      </c>
      <c r="CK29" s="165" t="s">
        <v>205</v>
      </c>
      <c r="CL29" s="165" t="s">
        <v>205</v>
      </c>
      <c r="CM29" s="165" t="s">
        <v>205</v>
      </c>
      <c r="CN29" s="166" t="s">
        <v>205</v>
      </c>
      <c r="CO29" s="167" t="s">
        <v>205</v>
      </c>
      <c r="CP29" s="165" t="s">
        <v>205</v>
      </c>
      <c r="CQ29" s="165" t="s">
        <v>205</v>
      </c>
      <c r="CR29" s="165" t="s">
        <v>205</v>
      </c>
      <c r="CS29" s="166" t="s">
        <v>205</v>
      </c>
      <c r="CT29" s="167">
        <f t="shared" ref="CT29:CT32" si="47">BH29/(BH29+BJ29)</f>
        <v>0.84999999669868453</v>
      </c>
      <c r="CU29" s="165">
        <f t="shared" ref="CU29:CU92" si="48">BJ29/(BH29+BJ29)</f>
        <v>0.15000000330131541</v>
      </c>
      <c r="CV29" s="165">
        <f t="shared" ref="CV29:CV92" si="49">BP29/(BH29+BJ29)</f>
        <v>0</v>
      </c>
      <c r="CW29" s="165">
        <f t="shared" ref="CW29:CW92" si="50">BN29/(BH29+BJ29)</f>
        <v>0.15000000330131541</v>
      </c>
      <c r="CX29" s="166">
        <f t="shared" ref="CX29:CX92" si="51">BR29/(BH29+BJ29)</f>
        <v>0</v>
      </c>
    </row>
    <row r="30" spans="1:102" s="157" customFormat="1" x14ac:dyDescent="0.35">
      <c r="A30" s="168" t="s">
        <v>223</v>
      </c>
      <c r="B30" s="169">
        <f t="shared" si="41"/>
        <v>1179933627</v>
      </c>
      <c r="C30" s="170">
        <f t="shared" si="0"/>
        <v>844340891</v>
      </c>
      <c r="D30" s="170">
        <f t="shared" si="1"/>
        <v>335592736</v>
      </c>
      <c r="E30" s="170">
        <f t="shared" si="2"/>
        <v>267111961</v>
      </c>
      <c r="F30" s="170">
        <f t="shared" si="3"/>
        <v>196801461</v>
      </c>
      <c r="G30" s="170">
        <f t="shared" si="4"/>
        <v>70310500</v>
      </c>
      <c r="H30" s="170">
        <f t="shared" si="39"/>
        <v>68480775</v>
      </c>
      <c r="I30" s="171">
        <f t="shared" si="5"/>
        <v>0</v>
      </c>
      <c r="J30" s="172">
        <f t="shared" si="40"/>
        <v>741351641</v>
      </c>
      <c r="K30" s="170">
        <f>SUM(K31:K33)</f>
        <v>638454495</v>
      </c>
      <c r="L30" s="170">
        <f>SUM(L31:L33)</f>
        <v>102897146</v>
      </c>
      <c r="M30" s="170">
        <f t="shared" si="6"/>
        <v>317418162</v>
      </c>
      <c r="N30" s="170">
        <f>SUM(N31:N33)</f>
        <v>163072442</v>
      </c>
      <c r="O30" s="170">
        <f>SUM(O31:O33)</f>
        <v>154345720</v>
      </c>
      <c r="P30" s="170">
        <f t="shared" si="7"/>
        <v>248937387</v>
      </c>
      <c r="Q30" s="170">
        <f>SUM(Q31:Q33)</f>
        <v>132069716</v>
      </c>
      <c r="R30" s="170">
        <f>SUM(R31:R33)</f>
        <v>116867671</v>
      </c>
      <c r="S30" s="170">
        <f t="shared" si="8"/>
        <v>178626887</v>
      </c>
      <c r="T30" s="170">
        <f>SUM(T31:T33)</f>
        <v>83276157</v>
      </c>
      <c r="U30" s="170">
        <f>SUM(U31:U33)</f>
        <v>95350730</v>
      </c>
      <c r="V30" s="170">
        <f t="shared" si="9"/>
        <v>70310500</v>
      </c>
      <c r="W30" s="170">
        <f>SUM(W31:W33)</f>
        <v>48793559</v>
      </c>
      <c r="X30" s="170">
        <f>SUM(X31:X33)</f>
        <v>21516941</v>
      </c>
      <c r="Y30" s="170">
        <f t="shared" si="10"/>
        <v>68480775</v>
      </c>
      <c r="Z30" s="170">
        <f>SUM(Z31:Z33)</f>
        <v>31002726</v>
      </c>
      <c r="AA30" s="170">
        <f>SUM(AA31:AA33)</f>
        <v>37478049</v>
      </c>
      <c r="AB30" s="171">
        <f>SUM(AB31:AB33)</f>
        <v>0</v>
      </c>
      <c r="AC30" s="172">
        <f t="shared" si="11"/>
        <v>0</v>
      </c>
      <c r="AD30" s="170">
        <f>SUM(AD31:AD33)</f>
        <v>0</v>
      </c>
      <c r="AE30" s="170">
        <f>SUM(AE31:AE33)</f>
        <v>0</v>
      </c>
      <c r="AF30" s="170">
        <f t="shared" si="12"/>
        <v>0</v>
      </c>
      <c r="AG30" s="170">
        <f>SUM(AG31:AG33)</f>
        <v>0</v>
      </c>
      <c r="AH30" s="170">
        <f>SUM(AH31:AH33)</f>
        <v>0</v>
      </c>
      <c r="AI30" s="170">
        <f t="shared" si="13"/>
        <v>0</v>
      </c>
      <c r="AJ30" s="170">
        <f>SUM(AJ31:AJ33)</f>
        <v>0</v>
      </c>
      <c r="AK30" s="170">
        <f>SUM(AK31:AK33)</f>
        <v>0</v>
      </c>
      <c r="AL30" s="170">
        <f t="shared" si="14"/>
        <v>0</v>
      </c>
      <c r="AM30" s="170">
        <f>SUM(AM31:AM33)</f>
        <v>0</v>
      </c>
      <c r="AN30" s="170">
        <f>SUM(AN31:AN33)</f>
        <v>0</v>
      </c>
      <c r="AO30" s="170">
        <f t="shared" si="15"/>
        <v>0</v>
      </c>
      <c r="AP30" s="170">
        <f>SUM(AP31:AP33)</f>
        <v>0</v>
      </c>
      <c r="AQ30" s="170">
        <f>SUM(AQ31:AQ33)</f>
        <v>0</v>
      </c>
      <c r="AR30" s="170">
        <f t="shared" si="16"/>
        <v>0</v>
      </c>
      <c r="AS30" s="170">
        <f>SUM(AS31:AS33)</f>
        <v>0</v>
      </c>
      <c r="AT30" s="170">
        <f>SUM(AT31:AT33)</f>
        <v>0</v>
      </c>
      <c r="AU30" s="171">
        <f>SUM(AU31:AU33)</f>
        <v>0</v>
      </c>
      <c r="AV30" s="172">
        <f t="shared" si="17"/>
        <v>0</v>
      </c>
      <c r="AW30" s="170">
        <f>SUM(AW31:AW33)</f>
        <v>0</v>
      </c>
      <c r="AX30" s="170">
        <f t="shared" si="18"/>
        <v>0</v>
      </c>
      <c r="AY30" s="170">
        <f>SUM(AY31:AY33)</f>
        <v>0</v>
      </c>
      <c r="AZ30" s="170">
        <f t="shared" si="19"/>
        <v>0</v>
      </c>
      <c r="BA30" s="170">
        <f>SUM(BA31:BA33)</f>
        <v>0</v>
      </c>
      <c r="BB30" s="170">
        <f t="shared" si="20"/>
        <v>0</v>
      </c>
      <c r="BC30" s="170">
        <f>SUM(BC31:BC33)</f>
        <v>0</v>
      </c>
      <c r="BD30" s="170">
        <f t="shared" si="21"/>
        <v>0</v>
      </c>
      <c r="BE30" s="170">
        <f>SUM(BE31:BE33)</f>
        <v>0</v>
      </c>
      <c r="BF30" s="170">
        <f t="shared" si="22"/>
        <v>0</v>
      </c>
      <c r="BG30" s="171">
        <f>SUM(BG31:BG33)</f>
        <v>0</v>
      </c>
      <c r="BH30" s="172">
        <f t="shared" si="23"/>
        <v>102989250</v>
      </c>
      <c r="BI30" s="170">
        <f>SUM(BI31:BI33)</f>
        <v>102989250</v>
      </c>
      <c r="BJ30" s="170">
        <f t="shared" si="24"/>
        <v>18174574</v>
      </c>
      <c r="BK30" s="170">
        <f>SUM(BK31:BK33)</f>
        <v>18174574</v>
      </c>
      <c r="BL30" s="170">
        <f t="shared" si="25"/>
        <v>18174574</v>
      </c>
      <c r="BM30" s="170">
        <f>SUM(BM31:BM33)</f>
        <v>18174574</v>
      </c>
      <c r="BN30" s="170">
        <f t="shared" si="26"/>
        <v>18174574</v>
      </c>
      <c r="BO30" s="170">
        <f>SUM(BO31:BO33)</f>
        <v>18174574</v>
      </c>
      <c r="BP30" s="170">
        <f t="shared" si="27"/>
        <v>0</v>
      </c>
      <c r="BQ30" s="170">
        <f>SUM(BQ31:BQ33)</f>
        <v>0</v>
      </c>
      <c r="BR30" s="170">
        <f t="shared" si="28"/>
        <v>0</v>
      </c>
      <c r="BS30" s="171">
        <f>SUM(BS31:BS33)</f>
        <v>0</v>
      </c>
      <c r="BT30" s="163"/>
      <c r="BU30" s="173">
        <f t="shared" si="29"/>
        <v>0.79654777092039264</v>
      </c>
      <c r="BV30" s="174">
        <f t="shared" si="30"/>
        <v>0.20345222907960733</v>
      </c>
      <c r="BW30" s="174">
        <f t="shared" si="31"/>
        <v>8.7720695031363621E-2</v>
      </c>
      <c r="BX30" s="174">
        <f t="shared" si="32"/>
        <v>0.10389689124072445</v>
      </c>
      <c r="BY30" s="174">
        <f t="shared" si="33"/>
        <v>3.8679580895981787E-2</v>
      </c>
      <c r="BZ30" s="174">
        <f t="shared" si="34"/>
        <v>0.39999999844504919</v>
      </c>
      <c r="CA30" s="174">
        <f t="shared" si="35"/>
        <v>0.60000000155495081</v>
      </c>
      <c r="CB30" s="174">
        <f t="shared" si="36"/>
        <v>8.3644461494998268E-2</v>
      </c>
      <c r="CC30" s="174">
        <f t="shared" si="37"/>
        <v>0.37066423447482505</v>
      </c>
      <c r="CD30" s="175">
        <f t="shared" si="38"/>
        <v>0.14569130558512747</v>
      </c>
      <c r="CE30" s="176" t="s">
        <v>205</v>
      </c>
      <c r="CF30" s="174" t="s">
        <v>205</v>
      </c>
      <c r="CG30" s="174" t="s">
        <v>205</v>
      </c>
      <c r="CH30" s="174" t="s">
        <v>205</v>
      </c>
      <c r="CI30" s="174" t="s">
        <v>205</v>
      </c>
      <c r="CJ30" s="174" t="s">
        <v>205</v>
      </c>
      <c r="CK30" s="174" t="s">
        <v>205</v>
      </c>
      <c r="CL30" s="174" t="s">
        <v>205</v>
      </c>
      <c r="CM30" s="174" t="s">
        <v>205</v>
      </c>
      <c r="CN30" s="175" t="s">
        <v>205</v>
      </c>
      <c r="CO30" s="177" t="s">
        <v>205</v>
      </c>
      <c r="CP30" s="178" t="s">
        <v>205</v>
      </c>
      <c r="CQ30" s="178" t="s">
        <v>205</v>
      </c>
      <c r="CR30" s="178" t="s">
        <v>205</v>
      </c>
      <c r="CS30" s="179" t="s">
        <v>205</v>
      </c>
      <c r="CT30" s="176">
        <f t="shared" si="47"/>
        <v>0.84999999669868453</v>
      </c>
      <c r="CU30" s="174">
        <f t="shared" si="48"/>
        <v>0.15000000330131541</v>
      </c>
      <c r="CV30" s="174">
        <f t="shared" si="49"/>
        <v>0</v>
      </c>
      <c r="CW30" s="174">
        <f t="shared" si="50"/>
        <v>0.15000000330131541</v>
      </c>
      <c r="CX30" s="175">
        <f t="shared" si="51"/>
        <v>0</v>
      </c>
    </row>
    <row r="31" spans="1:102" x14ac:dyDescent="0.35">
      <c r="A31" s="180" t="s">
        <v>224</v>
      </c>
      <c r="B31" s="181">
        <f t="shared" si="41"/>
        <v>146170775</v>
      </c>
      <c r="C31" s="182">
        <f t="shared" si="0"/>
        <v>77690000</v>
      </c>
      <c r="D31" s="182">
        <f t="shared" si="1"/>
        <v>68480775</v>
      </c>
      <c r="E31" s="182">
        <f t="shared" si="2"/>
        <v>0</v>
      </c>
      <c r="F31" s="182">
        <f t="shared" si="3"/>
        <v>0</v>
      </c>
      <c r="G31" s="182">
        <f t="shared" si="4"/>
        <v>0</v>
      </c>
      <c r="H31" s="182">
        <f t="shared" si="39"/>
        <v>68480775</v>
      </c>
      <c r="I31" s="183">
        <f t="shared" si="5"/>
        <v>0</v>
      </c>
      <c r="J31" s="184">
        <f t="shared" si="40"/>
        <v>77690000</v>
      </c>
      <c r="K31" s="182">
        <v>52704634</v>
      </c>
      <c r="L31" s="182">
        <v>24985366</v>
      </c>
      <c r="M31" s="185">
        <f t="shared" si="6"/>
        <v>68480775</v>
      </c>
      <c r="N31" s="182">
        <f t="shared" ref="N31:O33" si="52">Q31+Z31</f>
        <v>31002726</v>
      </c>
      <c r="O31" s="182">
        <f t="shared" si="52"/>
        <v>37478049</v>
      </c>
      <c r="P31" s="185">
        <f t="shared" si="7"/>
        <v>0</v>
      </c>
      <c r="Q31" s="182">
        <f t="shared" ref="Q31:R33" si="53">T31+W31</f>
        <v>0</v>
      </c>
      <c r="R31" s="182">
        <f t="shared" si="53"/>
        <v>0</v>
      </c>
      <c r="S31" s="185">
        <f t="shared" si="8"/>
        <v>0</v>
      </c>
      <c r="T31" s="182">
        <v>0</v>
      </c>
      <c r="U31" s="182">
        <v>0</v>
      </c>
      <c r="V31" s="185">
        <f t="shared" si="9"/>
        <v>0</v>
      </c>
      <c r="W31" s="182">
        <v>0</v>
      </c>
      <c r="X31" s="182">
        <v>0</v>
      </c>
      <c r="Y31" s="185">
        <f t="shared" si="10"/>
        <v>68480775</v>
      </c>
      <c r="Z31" s="182">
        <v>31002726</v>
      </c>
      <c r="AA31" s="182">
        <v>37478049</v>
      </c>
      <c r="AB31" s="183">
        <v>0</v>
      </c>
      <c r="AC31" s="184">
        <f t="shared" si="11"/>
        <v>0</v>
      </c>
      <c r="AD31" s="182">
        <v>0</v>
      </c>
      <c r="AE31" s="182">
        <v>0</v>
      </c>
      <c r="AF31" s="185">
        <f t="shared" si="12"/>
        <v>0</v>
      </c>
      <c r="AG31" s="182">
        <v>0</v>
      </c>
      <c r="AH31" s="182">
        <v>0</v>
      </c>
      <c r="AI31" s="185">
        <f t="shared" si="13"/>
        <v>0</v>
      </c>
      <c r="AJ31" s="182">
        <v>0</v>
      </c>
      <c r="AK31" s="182">
        <v>0</v>
      </c>
      <c r="AL31" s="185">
        <f t="shared" si="14"/>
        <v>0</v>
      </c>
      <c r="AM31" s="182">
        <v>0</v>
      </c>
      <c r="AN31" s="182">
        <v>0</v>
      </c>
      <c r="AO31" s="185">
        <f t="shared" si="15"/>
        <v>0</v>
      </c>
      <c r="AP31" s="182">
        <v>0</v>
      </c>
      <c r="AQ31" s="182">
        <v>0</v>
      </c>
      <c r="AR31" s="185">
        <f t="shared" si="16"/>
        <v>0</v>
      </c>
      <c r="AS31" s="182">
        <v>0</v>
      </c>
      <c r="AT31" s="182">
        <v>0</v>
      </c>
      <c r="AU31" s="183">
        <v>0</v>
      </c>
      <c r="AV31" s="184">
        <f t="shared" si="17"/>
        <v>0</v>
      </c>
      <c r="AW31" s="182">
        <v>0</v>
      </c>
      <c r="AX31" s="185">
        <f t="shared" si="18"/>
        <v>0</v>
      </c>
      <c r="AY31" s="182">
        <v>0</v>
      </c>
      <c r="AZ31" s="185">
        <f t="shared" si="19"/>
        <v>0</v>
      </c>
      <c r="BA31" s="182">
        <v>0</v>
      </c>
      <c r="BB31" s="185">
        <f t="shared" si="20"/>
        <v>0</v>
      </c>
      <c r="BC31" s="182">
        <v>0</v>
      </c>
      <c r="BD31" s="185">
        <f t="shared" si="21"/>
        <v>0</v>
      </c>
      <c r="BE31" s="182">
        <v>0</v>
      </c>
      <c r="BF31" s="185">
        <f t="shared" si="22"/>
        <v>0</v>
      </c>
      <c r="BG31" s="183">
        <v>0</v>
      </c>
      <c r="BH31" s="184">
        <f t="shared" si="23"/>
        <v>0</v>
      </c>
      <c r="BI31" s="182">
        <v>0</v>
      </c>
      <c r="BJ31" s="185">
        <f t="shared" si="24"/>
        <v>0</v>
      </c>
      <c r="BK31" s="182">
        <v>0</v>
      </c>
      <c r="BL31" s="185">
        <f t="shared" si="25"/>
        <v>0</v>
      </c>
      <c r="BM31" s="182">
        <v>0</v>
      </c>
      <c r="BN31" s="185">
        <f t="shared" si="26"/>
        <v>0</v>
      </c>
      <c r="BO31" s="182">
        <v>0</v>
      </c>
      <c r="BP31" s="185">
        <f t="shared" si="27"/>
        <v>0</v>
      </c>
      <c r="BQ31" s="182">
        <v>0</v>
      </c>
      <c r="BR31" s="185">
        <f t="shared" si="28"/>
        <v>0</v>
      </c>
      <c r="BS31" s="183">
        <v>0</v>
      </c>
      <c r="BT31" s="186"/>
      <c r="BU31" s="187">
        <f t="shared" si="29"/>
        <v>0.62962962874471251</v>
      </c>
      <c r="BV31" s="188">
        <f t="shared" si="30"/>
        <v>0.37037037125528749</v>
      </c>
      <c r="BW31" s="188">
        <f t="shared" si="31"/>
        <v>0</v>
      </c>
      <c r="BX31" s="188">
        <f t="shared" si="32"/>
        <v>0</v>
      </c>
      <c r="BY31" s="188">
        <f t="shared" si="33"/>
        <v>0.37037037125528749</v>
      </c>
      <c r="BZ31" s="188">
        <f t="shared" si="34"/>
        <v>0.4</v>
      </c>
      <c r="CA31" s="188">
        <f t="shared" si="35"/>
        <v>0.6</v>
      </c>
      <c r="CB31" s="188">
        <f t="shared" si="36"/>
        <v>0</v>
      </c>
      <c r="CC31" s="188">
        <f t="shared" si="37"/>
        <v>0</v>
      </c>
      <c r="CD31" s="189">
        <f t="shared" si="38"/>
        <v>0.6</v>
      </c>
      <c r="CE31" s="190" t="s">
        <v>205</v>
      </c>
      <c r="CF31" s="188" t="s">
        <v>205</v>
      </c>
      <c r="CG31" s="188" t="s">
        <v>205</v>
      </c>
      <c r="CH31" s="188" t="s">
        <v>205</v>
      </c>
      <c r="CI31" s="188" t="s">
        <v>205</v>
      </c>
      <c r="CJ31" s="188" t="s">
        <v>205</v>
      </c>
      <c r="CK31" s="188" t="s">
        <v>205</v>
      </c>
      <c r="CL31" s="188" t="s">
        <v>205</v>
      </c>
      <c r="CM31" s="188" t="s">
        <v>205</v>
      </c>
      <c r="CN31" s="189" t="s">
        <v>205</v>
      </c>
      <c r="CO31" s="190" t="s">
        <v>205</v>
      </c>
      <c r="CP31" s="188" t="s">
        <v>205</v>
      </c>
      <c r="CQ31" s="188" t="s">
        <v>205</v>
      </c>
      <c r="CR31" s="188" t="s">
        <v>205</v>
      </c>
      <c r="CS31" s="189" t="s">
        <v>205</v>
      </c>
      <c r="CT31" s="190"/>
      <c r="CU31" s="188"/>
      <c r="CV31" s="188"/>
      <c r="CW31" s="188"/>
      <c r="CX31" s="189"/>
    </row>
    <row r="32" spans="1:102" x14ac:dyDescent="0.35">
      <c r="A32" s="180" t="s">
        <v>225</v>
      </c>
      <c r="B32" s="181">
        <f t="shared" si="41"/>
        <v>964648881</v>
      </c>
      <c r="C32" s="182">
        <f t="shared" si="0"/>
        <v>722050891</v>
      </c>
      <c r="D32" s="182">
        <f t="shared" si="1"/>
        <v>242597990</v>
      </c>
      <c r="E32" s="182">
        <f t="shared" si="2"/>
        <v>242597990</v>
      </c>
      <c r="F32" s="182">
        <f t="shared" si="3"/>
        <v>172287490</v>
      </c>
      <c r="G32" s="182">
        <f t="shared" si="4"/>
        <v>70310500</v>
      </c>
      <c r="H32" s="182">
        <f t="shared" si="39"/>
        <v>0</v>
      </c>
      <c r="I32" s="183">
        <f t="shared" si="5"/>
        <v>0</v>
      </c>
      <c r="J32" s="184">
        <f t="shared" si="40"/>
        <v>619061641</v>
      </c>
      <c r="K32" s="182">
        <v>553724861</v>
      </c>
      <c r="L32" s="182">
        <v>65336780</v>
      </c>
      <c r="M32" s="185">
        <f t="shared" si="6"/>
        <v>224423416</v>
      </c>
      <c r="N32" s="182">
        <f t="shared" si="52"/>
        <v>126418245</v>
      </c>
      <c r="O32" s="182">
        <f t="shared" si="52"/>
        <v>98005171</v>
      </c>
      <c r="P32" s="185">
        <f t="shared" si="7"/>
        <v>224423416</v>
      </c>
      <c r="Q32" s="182">
        <f t="shared" si="53"/>
        <v>126418245</v>
      </c>
      <c r="R32" s="182">
        <f t="shared" si="53"/>
        <v>98005171</v>
      </c>
      <c r="S32" s="185">
        <f t="shared" si="8"/>
        <v>154112916</v>
      </c>
      <c r="T32" s="182">
        <v>77624686</v>
      </c>
      <c r="U32" s="182">
        <v>76488230</v>
      </c>
      <c r="V32" s="185">
        <f t="shared" si="9"/>
        <v>70310500</v>
      </c>
      <c r="W32" s="182">
        <v>48793559</v>
      </c>
      <c r="X32" s="182">
        <v>21516941</v>
      </c>
      <c r="Y32" s="185">
        <f t="shared" si="10"/>
        <v>0</v>
      </c>
      <c r="Z32" s="182">
        <v>0</v>
      </c>
      <c r="AA32" s="182">
        <v>0</v>
      </c>
      <c r="AB32" s="183">
        <v>0</v>
      </c>
      <c r="AC32" s="184">
        <f t="shared" si="11"/>
        <v>0</v>
      </c>
      <c r="AD32" s="182">
        <v>0</v>
      </c>
      <c r="AE32" s="182">
        <v>0</v>
      </c>
      <c r="AF32" s="185">
        <f t="shared" si="12"/>
        <v>0</v>
      </c>
      <c r="AG32" s="182">
        <v>0</v>
      </c>
      <c r="AH32" s="182">
        <v>0</v>
      </c>
      <c r="AI32" s="185">
        <f t="shared" si="13"/>
        <v>0</v>
      </c>
      <c r="AJ32" s="182">
        <v>0</v>
      </c>
      <c r="AK32" s="182">
        <v>0</v>
      </c>
      <c r="AL32" s="185">
        <f t="shared" si="14"/>
        <v>0</v>
      </c>
      <c r="AM32" s="182">
        <v>0</v>
      </c>
      <c r="AN32" s="182">
        <v>0</v>
      </c>
      <c r="AO32" s="185">
        <f t="shared" si="15"/>
        <v>0</v>
      </c>
      <c r="AP32" s="182">
        <v>0</v>
      </c>
      <c r="AQ32" s="182">
        <v>0</v>
      </c>
      <c r="AR32" s="185">
        <f t="shared" si="16"/>
        <v>0</v>
      </c>
      <c r="AS32" s="182">
        <v>0</v>
      </c>
      <c r="AT32" s="182">
        <v>0</v>
      </c>
      <c r="AU32" s="183">
        <v>0</v>
      </c>
      <c r="AV32" s="184">
        <f t="shared" si="17"/>
        <v>0</v>
      </c>
      <c r="AW32" s="182">
        <v>0</v>
      </c>
      <c r="AX32" s="185">
        <f t="shared" si="18"/>
        <v>0</v>
      </c>
      <c r="AY32" s="182">
        <v>0</v>
      </c>
      <c r="AZ32" s="185">
        <f t="shared" si="19"/>
        <v>0</v>
      </c>
      <c r="BA32" s="182">
        <v>0</v>
      </c>
      <c r="BB32" s="185">
        <f t="shared" si="20"/>
        <v>0</v>
      </c>
      <c r="BC32" s="182">
        <v>0</v>
      </c>
      <c r="BD32" s="185">
        <f t="shared" si="21"/>
        <v>0</v>
      </c>
      <c r="BE32" s="182">
        <v>0</v>
      </c>
      <c r="BF32" s="185">
        <f t="shared" si="22"/>
        <v>0</v>
      </c>
      <c r="BG32" s="183">
        <v>0</v>
      </c>
      <c r="BH32" s="184">
        <f t="shared" si="23"/>
        <v>102989250</v>
      </c>
      <c r="BI32" s="182">
        <v>102989250</v>
      </c>
      <c r="BJ32" s="185">
        <f t="shared" si="24"/>
        <v>18174574</v>
      </c>
      <c r="BK32" s="182">
        <v>18174574</v>
      </c>
      <c r="BL32" s="185">
        <f t="shared" si="25"/>
        <v>18174574</v>
      </c>
      <c r="BM32" s="182">
        <v>18174574</v>
      </c>
      <c r="BN32" s="185">
        <f t="shared" si="26"/>
        <v>18174574</v>
      </c>
      <c r="BO32" s="182">
        <v>18174574</v>
      </c>
      <c r="BP32" s="185">
        <f t="shared" si="27"/>
        <v>0</v>
      </c>
      <c r="BQ32" s="182">
        <v>0</v>
      </c>
      <c r="BR32" s="185">
        <f t="shared" si="28"/>
        <v>0</v>
      </c>
      <c r="BS32" s="183">
        <v>0</v>
      </c>
      <c r="BT32" s="186"/>
      <c r="BU32" s="187">
        <f t="shared" si="29"/>
        <v>0.81412993253216914</v>
      </c>
      <c r="BV32" s="188">
        <f t="shared" si="30"/>
        <v>0.1858700674678308</v>
      </c>
      <c r="BW32" s="188">
        <f t="shared" si="31"/>
        <v>0.1033760386303173</v>
      </c>
      <c r="BX32" s="188">
        <f t="shared" si="32"/>
        <v>0.11412993135594614</v>
      </c>
      <c r="BY32" s="188">
        <f t="shared" si="33"/>
        <v>0</v>
      </c>
      <c r="BZ32" s="188">
        <f t="shared" si="34"/>
        <v>0.39999999755114962</v>
      </c>
      <c r="CA32" s="188">
        <f t="shared" si="35"/>
        <v>0.60000000244885043</v>
      </c>
      <c r="CB32" s="188">
        <f t="shared" si="36"/>
        <v>0.13172942326371503</v>
      </c>
      <c r="CC32" s="188">
        <f t="shared" si="37"/>
        <v>0.46827057918513537</v>
      </c>
      <c r="CD32" s="189">
        <f t="shared" si="38"/>
        <v>0</v>
      </c>
      <c r="CE32" s="190" t="s">
        <v>205</v>
      </c>
      <c r="CF32" s="188" t="s">
        <v>205</v>
      </c>
      <c r="CG32" s="188" t="s">
        <v>205</v>
      </c>
      <c r="CH32" s="188" t="s">
        <v>205</v>
      </c>
      <c r="CI32" s="188" t="s">
        <v>205</v>
      </c>
      <c r="CJ32" s="188" t="s">
        <v>205</v>
      </c>
      <c r="CK32" s="188" t="s">
        <v>205</v>
      </c>
      <c r="CL32" s="188" t="s">
        <v>205</v>
      </c>
      <c r="CM32" s="188" t="s">
        <v>205</v>
      </c>
      <c r="CN32" s="189" t="s">
        <v>205</v>
      </c>
      <c r="CO32" s="190" t="s">
        <v>205</v>
      </c>
      <c r="CP32" s="188" t="s">
        <v>205</v>
      </c>
      <c r="CQ32" s="188" t="s">
        <v>205</v>
      </c>
      <c r="CR32" s="188" t="s">
        <v>205</v>
      </c>
      <c r="CS32" s="189" t="s">
        <v>205</v>
      </c>
      <c r="CT32" s="190">
        <f t="shared" si="47"/>
        <v>0.84999999669868453</v>
      </c>
      <c r="CU32" s="188">
        <f t="shared" si="48"/>
        <v>0.15000000330131541</v>
      </c>
      <c r="CV32" s="188">
        <f t="shared" si="49"/>
        <v>0</v>
      </c>
      <c r="CW32" s="188">
        <f t="shared" si="50"/>
        <v>0.15000000330131541</v>
      </c>
      <c r="CX32" s="189">
        <f t="shared" si="51"/>
        <v>0</v>
      </c>
    </row>
    <row r="33" spans="1:102" x14ac:dyDescent="0.35">
      <c r="A33" s="180" t="s">
        <v>226</v>
      </c>
      <c r="B33" s="181">
        <f t="shared" si="41"/>
        <v>69113971</v>
      </c>
      <c r="C33" s="182">
        <f t="shared" si="0"/>
        <v>44600000</v>
      </c>
      <c r="D33" s="182">
        <f t="shared" si="1"/>
        <v>24513971</v>
      </c>
      <c r="E33" s="182">
        <f t="shared" si="2"/>
        <v>24513971</v>
      </c>
      <c r="F33" s="182">
        <f t="shared" si="3"/>
        <v>24513971</v>
      </c>
      <c r="G33" s="182">
        <f t="shared" si="4"/>
        <v>0</v>
      </c>
      <c r="H33" s="182">
        <f t="shared" si="39"/>
        <v>0</v>
      </c>
      <c r="I33" s="183">
        <f t="shared" si="5"/>
        <v>0</v>
      </c>
      <c r="J33" s="184">
        <f t="shared" si="40"/>
        <v>44600000</v>
      </c>
      <c r="K33" s="182">
        <v>32025000</v>
      </c>
      <c r="L33" s="182">
        <v>12575000</v>
      </c>
      <c r="M33" s="185">
        <f t="shared" si="6"/>
        <v>24513971</v>
      </c>
      <c r="N33" s="182">
        <f t="shared" si="52"/>
        <v>5651471</v>
      </c>
      <c r="O33" s="182">
        <f t="shared" si="52"/>
        <v>18862500</v>
      </c>
      <c r="P33" s="185">
        <f t="shared" si="7"/>
        <v>24513971</v>
      </c>
      <c r="Q33" s="182">
        <f t="shared" si="53"/>
        <v>5651471</v>
      </c>
      <c r="R33" s="182">
        <f t="shared" si="53"/>
        <v>18862500</v>
      </c>
      <c r="S33" s="185">
        <f t="shared" si="8"/>
        <v>24513971</v>
      </c>
      <c r="T33" s="182">
        <v>5651471</v>
      </c>
      <c r="U33" s="182">
        <v>18862500</v>
      </c>
      <c r="V33" s="185">
        <f t="shared" si="9"/>
        <v>0</v>
      </c>
      <c r="W33" s="182">
        <v>0</v>
      </c>
      <c r="X33" s="182">
        <v>0</v>
      </c>
      <c r="Y33" s="185">
        <f t="shared" si="10"/>
        <v>0</v>
      </c>
      <c r="Z33" s="182">
        <v>0</v>
      </c>
      <c r="AA33" s="182">
        <v>0</v>
      </c>
      <c r="AB33" s="183">
        <v>0</v>
      </c>
      <c r="AC33" s="184">
        <f t="shared" si="11"/>
        <v>0</v>
      </c>
      <c r="AD33" s="182">
        <v>0</v>
      </c>
      <c r="AE33" s="182">
        <v>0</v>
      </c>
      <c r="AF33" s="185">
        <f t="shared" si="12"/>
        <v>0</v>
      </c>
      <c r="AG33" s="182">
        <v>0</v>
      </c>
      <c r="AH33" s="182">
        <v>0</v>
      </c>
      <c r="AI33" s="185">
        <f t="shared" si="13"/>
        <v>0</v>
      </c>
      <c r="AJ33" s="182">
        <v>0</v>
      </c>
      <c r="AK33" s="182">
        <v>0</v>
      </c>
      <c r="AL33" s="185">
        <f t="shared" si="14"/>
        <v>0</v>
      </c>
      <c r="AM33" s="182">
        <v>0</v>
      </c>
      <c r="AN33" s="182">
        <v>0</v>
      </c>
      <c r="AO33" s="185">
        <f t="shared" si="15"/>
        <v>0</v>
      </c>
      <c r="AP33" s="182">
        <v>0</v>
      </c>
      <c r="AQ33" s="182">
        <v>0</v>
      </c>
      <c r="AR33" s="185">
        <f t="shared" si="16"/>
        <v>0</v>
      </c>
      <c r="AS33" s="182">
        <v>0</v>
      </c>
      <c r="AT33" s="182">
        <v>0</v>
      </c>
      <c r="AU33" s="183">
        <v>0</v>
      </c>
      <c r="AV33" s="184">
        <f t="shared" si="17"/>
        <v>0</v>
      </c>
      <c r="AW33" s="182">
        <v>0</v>
      </c>
      <c r="AX33" s="185">
        <f t="shared" si="18"/>
        <v>0</v>
      </c>
      <c r="AY33" s="182">
        <v>0</v>
      </c>
      <c r="AZ33" s="185">
        <f t="shared" si="19"/>
        <v>0</v>
      </c>
      <c r="BA33" s="182">
        <v>0</v>
      </c>
      <c r="BB33" s="185">
        <f t="shared" si="20"/>
        <v>0</v>
      </c>
      <c r="BC33" s="182">
        <v>0</v>
      </c>
      <c r="BD33" s="185">
        <f t="shared" si="21"/>
        <v>0</v>
      </c>
      <c r="BE33" s="182">
        <v>0</v>
      </c>
      <c r="BF33" s="185">
        <f t="shared" si="22"/>
        <v>0</v>
      </c>
      <c r="BG33" s="183">
        <v>0</v>
      </c>
      <c r="BH33" s="184">
        <f t="shared" si="23"/>
        <v>0</v>
      </c>
      <c r="BI33" s="182">
        <v>0</v>
      </c>
      <c r="BJ33" s="185">
        <f t="shared" si="24"/>
        <v>0</v>
      </c>
      <c r="BK33" s="182">
        <v>0</v>
      </c>
      <c r="BL33" s="185">
        <f t="shared" si="25"/>
        <v>0</v>
      </c>
      <c r="BM33" s="182">
        <v>0</v>
      </c>
      <c r="BN33" s="185">
        <f t="shared" si="26"/>
        <v>0</v>
      </c>
      <c r="BO33" s="182">
        <v>0</v>
      </c>
      <c r="BP33" s="185">
        <f t="shared" si="27"/>
        <v>0</v>
      </c>
      <c r="BQ33" s="182">
        <v>0</v>
      </c>
      <c r="BR33" s="185">
        <f t="shared" si="28"/>
        <v>0</v>
      </c>
      <c r="BS33" s="183">
        <v>0</v>
      </c>
      <c r="BT33" s="186"/>
      <c r="BU33" s="187">
        <f t="shared" si="29"/>
        <v>0.84999999071038257</v>
      </c>
      <c r="BV33" s="188">
        <f t="shared" si="30"/>
        <v>0.15000000928961738</v>
      </c>
      <c r="BW33" s="188">
        <f t="shared" si="31"/>
        <v>0</v>
      </c>
      <c r="BX33" s="188">
        <f t="shared" si="32"/>
        <v>0.15000000928961738</v>
      </c>
      <c r="BY33" s="188">
        <f t="shared" si="33"/>
        <v>0</v>
      </c>
      <c r="BZ33" s="188">
        <f t="shared" si="34"/>
        <v>0.4</v>
      </c>
      <c r="CA33" s="188">
        <f t="shared" si="35"/>
        <v>0.6</v>
      </c>
      <c r="CB33" s="188">
        <f t="shared" si="36"/>
        <v>0</v>
      </c>
      <c r="CC33" s="188">
        <f t="shared" si="37"/>
        <v>0.6</v>
      </c>
      <c r="CD33" s="189">
        <f t="shared" si="38"/>
        <v>0</v>
      </c>
      <c r="CE33" s="190" t="s">
        <v>205</v>
      </c>
      <c r="CF33" s="188" t="s">
        <v>205</v>
      </c>
      <c r="CG33" s="188" t="s">
        <v>205</v>
      </c>
      <c r="CH33" s="188" t="s">
        <v>205</v>
      </c>
      <c r="CI33" s="188" t="s">
        <v>205</v>
      </c>
      <c r="CJ33" s="188" t="s">
        <v>205</v>
      </c>
      <c r="CK33" s="188" t="s">
        <v>205</v>
      </c>
      <c r="CL33" s="188" t="s">
        <v>205</v>
      </c>
      <c r="CM33" s="188" t="s">
        <v>205</v>
      </c>
      <c r="CN33" s="189" t="s">
        <v>205</v>
      </c>
      <c r="CO33" s="190" t="s">
        <v>205</v>
      </c>
      <c r="CP33" s="188" t="s">
        <v>205</v>
      </c>
      <c r="CQ33" s="188" t="s">
        <v>205</v>
      </c>
      <c r="CR33" s="188" t="s">
        <v>205</v>
      </c>
      <c r="CS33" s="189" t="s">
        <v>205</v>
      </c>
      <c r="CT33" s="190" t="s">
        <v>205</v>
      </c>
      <c r="CU33" s="188"/>
      <c r="CV33" s="188"/>
      <c r="CW33" s="188"/>
      <c r="CX33" s="189"/>
    </row>
    <row r="34" spans="1:102" ht="26" x14ac:dyDescent="0.35">
      <c r="A34" s="168" t="s">
        <v>227</v>
      </c>
      <c r="B34" s="169">
        <f t="shared" si="41"/>
        <v>822279810</v>
      </c>
      <c r="C34" s="170">
        <f t="shared" si="0"/>
        <v>398209999</v>
      </c>
      <c r="D34" s="170">
        <f t="shared" si="1"/>
        <v>424069811</v>
      </c>
      <c r="E34" s="170">
        <f t="shared" si="2"/>
        <v>46321875</v>
      </c>
      <c r="F34" s="170">
        <f t="shared" si="3"/>
        <v>46321875</v>
      </c>
      <c r="G34" s="170">
        <f t="shared" si="4"/>
        <v>0</v>
      </c>
      <c r="H34" s="170">
        <f t="shared" si="39"/>
        <v>377747936</v>
      </c>
      <c r="I34" s="171">
        <f t="shared" si="5"/>
        <v>0</v>
      </c>
      <c r="J34" s="172">
        <f t="shared" si="40"/>
        <v>398209999</v>
      </c>
      <c r="K34" s="170">
        <f>SUM(K35:K38)</f>
        <v>328207620</v>
      </c>
      <c r="L34" s="170">
        <f>SUM(L35:L38)</f>
        <v>70002379</v>
      </c>
      <c r="M34" s="170">
        <f t="shared" si="6"/>
        <v>424069811</v>
      </c>
      <c r="N34" s="170">
        <f>SUM(N35:N38)</f>
        <v>319066242</v>
      </c>
      <c r="O34" s="170">
        <f>SUM(O35:O38)</f>
        <v>105003569</v>
      </c>
      <c r="P34" s="170">
        <f t="shared" si="7"/>
        <v>46321875</v>
      </c>
      <c r="Q34" s="170">
        <f>SUM(Q35:Q38)</f>
        <v>13359276</v>
      </c>
      <c r="R34" s="170">
        <f>SUM(R35:R38)</f>
        <v>32962599</v>
      </c>
      <c r="S34" s="170">
        <f t="shared" si="8"/>
        <v>46321875</v>
      </c>
      <c r="T34" s="170">
        <f>SUM(T35:T38)</f>
        <v>13359276</v>
      </c>
      <c r="U34" s="170">
        <f>SUM(U35:U38)</f>
        <v>32962599</v>
      </c>
      <c r="V34" s="170">
        <f t="shared" si="9"/>
        <v>0</v>
      </c>
      <c r="W34" s="170">
        <f>SUM(W35:W38)</f>
        <v>0</v>
      </c>
      <c r="X34" s="170">
        <f>SUM(X35:X38)</f>
        <v>0</v>
      </c>
      <c r="Y34" s="170">
        <f t="shared" si="10"/>
        <v>377747936</v>
      </c>
      <c r="Z34" s="170">
        <f>SUM(Z35:Z38)</f>
        <v>305706966</v>
      </c>
      <c r="AA34" s="170">
        <f>SUM(AA35:AA38)</f>
        <v>72040970</v>
      </c>
      <c r="AB34" s="171">
        <f>SUM(AB35:AB38)</f>
        <v>0</v>
      </c>
      <c r="AC34" s="172">
        <f t="shared" si="11"/>
        <v>0</v>
      </c>
      <c r="AD34" s="170">
        <f>SUM(AD35:AD38)</f>
        <v>0</v>
      </c>
      <c r="AE34" s="170">
        <f>SUM(AE35:AE38)</f>
        <v>0</v>
      </c>
      <c r="AF34" s="170">
        <f t="shared" si="12"/>
        <v>0</v>
      </c>
      <c r="AG34" s="170">
        <f>SUM(AG35:AG38)</f>
        <v>0</v>
      </c>
      <c r="AH34" s="170">
        <f>SUM(AH35:AH38)</f>
        <v>0</v>
      </c>
      <c r="AI34" s="170">
        <f t="shared" si="13"/>
        <v>0</v>
      </c>
      <c r="AJ34" s="170">
        <f>SUM(AJ35:AJ38)</f>
        <v>0</v>
      </c>
      <c r="AK34" s="170">
        <f>SUM(AK35:AK38)</f>
        <v>0</v>
      </c>
      <c r="AL34" s="170">
        <f t="shared" si="14"/>
        <v>0</v>
      </c>
      <c r="AM34" s="170">
        <f>SUM(AM35:AM38)</f>
        <v>0</v>
      </c>
      <c r="AN34" s="170">
        <f>SUM(AN35:AN38)</f>
        <v>0</v>
      </c>
      <c r="AO34" s="170">
        <f t="shared" si="15"/>
        <v>0</v>
      </c>
      <c r="AP34" s="170">
        <f>SUM(AP35:AP38)</f>
        <v>0</v>
      </c>
      <c r="AQ34" s="170">
        <f>SUM(AQ35:AQ38)</f>
        <v>0</v>
      </c>
      <c r="AR34" s="170">
        <f t="shared" si="16"/>
        <v>0</v>
      </c>
      <c r="AS34" s="170">
        <f>SUM(AS35:AS38)</f>
        <v>0</v>
      </c>
      <c r="AT34" s="170">
        <f>SUM(AT35:AT38)</f>
        <v>0</v>
      </c>
      <c r="AU34" s="171">
        <f>SUM(AU35:AU38)</f>
        <v>0</v>
      </c>
      <c r="AV34" s="172">
        <f t="shared" si="17"/>
        <v>0</v>
      </c>
      <c r="AW34" s="170">
        <f>SUM(AW35:AW38)</f>
        <v>0</v>
      </c>
      <c r="AX34" s="170">
        <f t="shared" si="18"/>
        <v>0</v>
      </c>
      <c r="AY34" s="170">
        <f>SUM(AY35:AY38)</f>
        <v>0</v>
      </c>
      <c r="AZ34" s="170">
        <f t="shared" si="19"/>
        <v>0</v>
      </c>
      <c r="BA34" s="170">
        <f>SUM(BA35:BA38)</f>
        <v>0</v>
      </c>
      <c r="BB34" s="170">
        <f t="shared" si="20"/>
        <v>0</v>
      </c>
      <c r="BC34" s="170">
        <f>SUM(BC35:BC38)</f>
        <v>0</v>
      </c>
      <c r="BD34" s="170">
        <f t="shared" si="21"/>
        <v>0</v>
      </c>
      <c r="BE34" s="170">
        <f>SUM(BE35:BE38)</f>
        <v>0</v>
      </c>
      <c r="BF34" s="170">
        <f t="shared" si="22"/>
        <v>0</v>
      </c>
      <c r="BG34" s="171">
        <f>SUM(BG35:BG38)</f>
        <v>0</v>
      </c>
      <c r="BH34" s="172">
        <f t="shared" si="23"/>
        <v>0</v>
      </c>
      <c r="BI34" s="170">
        <f>SUM(BI35:BI38)</f>
        <v>0</v>
      </c>
      <c r="BJ34" s="170">
        <f t="shared" si="24"/>
        <v>0</v>
      </c>
      <c r="BK34" s="170">
        <f>SUM(BK35:BK38)</f>
        <v>0</v>
      </c>
      <c r="BL34" s="170">
        <f t="shared" si="25"/>
        <v>0</v>
      </c>
      <c r="BM34" s="170">
        <f>SUM(BM35:BM38)</f>
        <v>0</v>
      </c>
      <c r="BN34" s="170">
        <f t="shared" si="26"/>
        <v>0</v>
      </c>
      <c r="BO34" s="170">
        <f>SUM(BO35:BO38)</f>
        <v>0</v>
      </c>
      <c r="BP34" s="170">
        <f t="shared" si="27"/>
        <v>0</v>
      </c>
      <c r="BQ34" s="170">
        <f>SUM(BQ35:BQ38)</f>
        <v>0</v>
      </c>
      <c r="BR34" s="170">
        <f t="shared" si="28"/>
        <v>0</v>
      </c>
      <c r="BS34" s="171">
        <f>SUM(BS35:BS38)</f>
        <v>0</v>
      </c>
      <c r="BT34" s="163"/>
      <c r="BU34" s="173">
        <f t="shared" si="29"/>
        <v>0.50706144534537068</v>
      </c>
      <c r="BV34" s="174">
        <f t="shared" si="30"/>
        <v>0.49293855465462932</v>
      </c>
      <c r="BW34" s="174">
        <f t="shared" si="31"/>
        <v>0</v>
      </c>
      <c r="BX34" s="174">
        <f t="shared" si="32"/>
        <v>2.0639294716337551E-2</v>
      </c>
      <c r="BY34" s="174">
        <f t="shared" si="33"/>
        <v>0.4722992599382918</v>
      </c>
      <c r="BZ34" s="174">
        <f t="shared" si="34"/>
        <v>0.39999999885718168</v>
      </c>
      <c r="CA34" s="174">
        <f t="shared" si="35"/>
        <v>0.60000000114281826</v>
      </c>
      <c r="CB34" s="174">
        <f t="shared" si="36"/>
        <v>0</v>
      </c>
      <c r="CC34" s="174">
        <f t="shared" si="37"/>
        <v>0.18835130677958442</v>
      </c>
      <c r="CD34" s="175">
        <f t="shared" si="38"/>
        <v>0.41164869436323387</v>
      </c>
      <c r="CE34" s="176" t="s">
        <v>205</v>
      </c>
      <c r="CF34" s="174" t="s">
        <v>205</v>
      </c>
      <c r="CG34" s="174" t="s">
        <v>205</v>
      </c>
      <c r="CH34" s="174" t="s">
        <v>205</v>
      </c>
      <c r="CI34" s="174" t="s">
        <v>205</v>
      </c>
      <c r="CJ34" s="174" t="s">
        <v>205</v>
      </c>
      <c r="CK34" s="174" t="s">
        <v>205</v>
      </c>
      <c r="CL34" s="174" t="s">
        <v>205</v>
      </c>
      <c r="CM34" s="174" t="s">
        <v>205</v>
      </c>
      <c r="CN34" s="175" t="s">
        <v>205</v>
      </c>
      <c r="CO34" s="177" t="s">
        <v>205</v>
      </c>
      <c r="CP34" s="178" t="s">
        <v>205</v>
      </c>
      <c r="CQ34" s="178" t="s">
        <v>205</v>
      </c>
      <c r="CR34" s="178" t="s">
        <v>205</v>
      </c>
      <c r="CS34" s="179" t="s">
        <v>205</v>
      </c>
      <c r="CT34" s="176" t="s">
        <v>205</v>
      </c>
      <c r="CU34" s="174"/>
      <c r="CV34" s="174"/>
      <c r="CW34" s="174"/>
      <c r="CX34" s="175"/>
    </row>
    <row r="35" spans="1:102" ht="26" x14ac:dyDescent="0.35">
      <c r="A35" s="180" t="s">
        <v>228</v>
      </c>
      <c r="B35" s="181">
        <f t="shared" si="41"/>
        <v>200035390</v>
      </c>
      <c r="C35" s="182">
        <f t="shared" si="0"/>
        <v>95062529</v>
      </c>
      <c r="D35" s="182">
        <f t="shared" si="1"/>
        <v>104972861</v>
      </c>
      <c r="E35" s="182">
        <f t="shared" si="2"/>
        <v>10052761</v>
      </c>
      <c r="F35" s="182">
        <f t="shared" si="3"/>
        <v>10052761</v>
      </c>
      <c r="G35" s="182">
        <f t="shared" si="4"/>
        <v>0</v>
      </c>
      <c r="H35" s="182">
        <f t="shared" si="39"/>
        <v>94920100</v>
      </c>
      <c r="I35" s="183">
        <f t="shared" si="5"/>
        <v>0</v>
      </c>
      <c r="J35" s="184">
        <f t="shared" si="40"/>
        <v>95062529</v>
      </c>
      <c r="K35" s="182">
        <v>74091980</v>
      </c>
      <c r="L35" s="182">
        <v>20970549</v>
      </c>
      <c r="M35" s="185">
        <f t="shared" si="6"/>
        <v>104972861</v>
      </c>
      <c r="N35" s="182">
        <f t="shared" ref="N35:O38" si="54">Q35+Z35</f>
        <v>73517037</v>
      </c>
      <c r="O35" s="182">
        <f t="shared" si="54"/>
        <v>31455824</v>
      </c>
      <c r="P35" s="185">
        <f t="shared" si="7"/>
        <v>10052761</v>
      </c>
      <c r="Q35" s="182">
        <f t="shared" ref="Q35:R38" si="55">T35+W35</f>
        <v>2875471</v>
      </c>
      <c r="R35" s="182">
        <f t="shared" si="55"/>
        <v>7177290</v>
      </c>
      <c r="S35" s="185">
        <f t="shared" si="8"/>
        <v>10052761</v>
      </c>
      <c r="T35" s="182">
        <v>2875471</v>
      </c>
      <c r="U35" s="182">
        <v>7177290</v>
      </c>
      <c r="V35" s="185">
        <f t="shared" si="9"/>
        <v>0</v>
      </c>
      <c r="W35" s="182">
        <v>0</v>
      </c>
      <c r="X35" s="182">
        <v>0</v>
      </c>
      <c r="Y35" s="185">
        <f t="shared" si="10"/>
        <v>94920100</v>
      </c>
      <c r="Z35" s="182">
        <v>70641566</v>
      </c>
      <c r="AA35" s="182">
        <v>24278534</v>
      </c>
      <c r="AB35" s="183">
        <v>0</v>
      </c>
      <c r="AC35" s="184">
        <f t="shared" si="11"/>
        <v>0</v>
      </c>
      <c r="AD35" s="182">
        <v>0</v>
      </c>
      <c r="AE35" s="182">
        <v>0</v>
      </c>
      <c r="AF35" s="185">
        <f t="shared" si="12"/>
        <v>0</v>
      </c>
      <c r="AG35" s="182">
        <v>0</v>
      </c>
      <c r="AH35" s="182">
        <v>0</v>
      </c>
      <c r="AI35" s="185">
        <f t="shared" si="13"/>
        <v>0</v>
      </c>
      <c r="AJ35" s="182">
        <v>0</v>
      </c>
      <c r="AK35" s="182">
        <v>0</v>
      </c>
      <c r="AL35" s="185">
        <f t="shared" si="14"/>
        <v>0</v>
      </c>
      <c r="AM35" s="182">
        <v>0</v>
      </c>
      <c r="AN35" s="182">
        <v>0</v>
      </c>
      <c r="AO35" s="185">
        <f t="shared" si="15"/>
        <v>0</v>
      </c>
      <c r="AP35" s="182">
        <v>0</v>
      </c>
      <c r="AQ35" s="182">
        <v>0</v>
      </c>
      <c r="AR35" s="185">
        <f t="shared" si="16"/>
        <v>0</v>
      </c>
      <c r="AS35" s="182">
        <v>0</v>
      </c>
      <c r="AT35" s="182">
        <v>0</v>
      </c>
      <c r="AU35" s="183">
        <v>0</v>
      </c>
      <c r="AV35" s="184">
        <f t="shared" si="17"/>
        <v>0</v>
      </c>
      <c r="AW35" s="182">
        <v>0</v>
      </c>
      <c r="AX35" s="185">
        <f t="shared" si="18"/>
        <v>0</v>
      </c>
      <c r="AY35" s="182">
        <v>0</v>
      </c>
      <c r="AZ35" s="185">
        <f t="shared" si="19"/>
        <v>0</v>
      </c>
      <c r="BA35" s="182">
        <v>0</v>
      </c>
      <c r="BB35" s="185">
        <f t="shared" si="20"/>
        <v>0</v>
      </c>
      <c r="BC35" s="182">
        <v>0</v>
      </c>
      <c r="BD35" s="185">
        <f t="shared" si="21"/>
        <v>0</v>
      </c>
      <c r="BE35" s="182">
        <v>0</v>
      </c>
      <c r="BF35" s="185">
        <f t="shared" si="22"/>
        <v>0</v>
      </c>
      <c r="BG35" s="183">
        <v>0</v>
      </c>
      <c r="BH35" s="184">
        <f t="shared" si="23"/>
        <v>0</v>
      </c>
      <c r="BI35" s="182">
        <v>0</v>
      </c>
      <c r="BJ35" s="185">
        <f t="shared" si="24"/>
        <v>0</v>
      </c>
      <c r="BK35" s="182">
        <v>0</v>
      </c>
      <c r="BL35" s="185">
        <f t="shared" si="25"/>
        <v>0</v>
      </c>
      <c r="BM35" s="182">
        <v>0</v>
      </c>
      <c r="BN35" s="185">
        <f t="shared" si="26"/>
        <v>0</v>
      </c>
      <c r="BO35" s="182">
        <v>0</v>
      </c>
      <c r="BP35" s="185">
        <f t="shared" si="27"/>
        <v>0</v>
      </c>
      <c r="BQ35" s="182">
        <v>0</v>
      </c>
      <c r="BR35" s="185">
        <f t="shared" si="28"/>
        <v>0</v>
      </c>
      <c r="BS35" s="183">
        <v>0</v>
      </c>
      <c r="BT35" s="186"/>
      <c r="BU35" s="187">
        <f t="shared" si="29"/>
        <v>0.50194751991336684</v>
      </c>
      <c r="BV35" s="188">
        <f t="shared" si="30"/>
        <v>0.49805248008663316</v>
      </c>
      <c r="BW35" s="188">
        <f t="shared" si="31"/>
        <v>0</v>
      </c>
      <c r="BX35" s="188">
        <f t="shared" si="32"/>
        <v>1.9480320772002704E-2</v>
      </c>
      <c r="BY35" s="188">
        <f t="shared" si="33"/>
        <v>0.47857215931463049</v>
      </c>
      <c r="BZ35" s="188">
        <f t="shared" si="34"/>
        <v>0.39999999618512616</v>
      </c>
      <c r="CA35" s="188">
        <f t="shared" si="35"/>
        <v>0.60000000381487384</v>
      </c>
      <c r="CB35" s="188">
        <f t="shared" si="36"/>
        <v>0</v>
      </c>
      <c r="CC35" s="188">
        <f t="shared" si="37"/>
        <v>0.13690228007953173</v>
      </c>
      <c r="CD35" s="189">
        <f t="shared" si="38"/>
        <v>0.46309772373534214</v>
      </c>
      <c r="CE35" s="190" t="s">
        <v>205</v>
      </c>
      <c r="CF35" s="188" t="s">
        <v>205</v>
      </c>
      <c r="CG35" s="188" t="s">
        <v>205</v>
      </c>
      <c r="CH35" s="188" t="s">
        <v>205</v>
      </c>
      <c r="CI35" s="188" t="s">
        <v>205</v>
      </c>
      <c r="CJ35" s="188" t="s">
        <v>205</v>
      </c>
      <c r="CK35" s="188" t="s">
        <v>205</v>
      </c>
      <c r="CL35" s="188" t="s">
        <v>205</v>
      </c>
      <c r="CM35" s="188" t="s">
        <v>205</v>
      </c>
      <c r="CN35" s="189" t="s">
        <v>205</v>
      </c>
      <c r="CO35" s="190" t="s">
        <v>205</v>
      </c>
      <c r="CP35" s="188" t="s">
        <v>205</v>
      </c>
      <c r="CQ35" s="188" t="s">
        <v>205</v>
      </c>
      <c r="CR35" s="188" t="s">
        <v>205</v>
      </c>
      <c r="CS35" s="189" t="s">
        <v>205</v>
      </c>
      <c r="CT35" s="190" t="s">
        <v>205</v>
      </c>
      <c r="CU35" s="188"/>
      <c r="CV35" s="188"/>
      <c r="CW35" s="188"/>
      <c r="CX35" s="189"/>
    </row>
    <row r="36" spans="1:102" x14ac:dyDescent="0.35">
      <c r="A36" s="180" t="s">
        <v>229</v>
      </c>
      <c r="B36" s="181">
        <f t="shared" si="41"/>
        <v>295315844</v>
      </c>
      <c r="C36" s="182">
        <f t="shared" si="0"/>
        <v>147445385</v>
      </c>
      <c r="D36" s="182">
        <f t="shared" si="1"/>
        <v>147870459</v>
      </c>
      <c r="E36" s="182">
        <f t="shared" si="2"/>
        <v>23809915</v>
      </c>
      <c r="F36" s="182">
        <f t="shared" si="3"/>
        <v>23809915</v>
      </c>
      <c r="G36" s="182">
        <f t="shared" si="4"/>
        <v>0</v>
      </c>
      <c r="H36" s="182">
        <f t="shared" si="39"/>
        <v>124060544</v>
      </c>
      <c r="I36" s="183">
        <f t="shared" si="5"/>
        <v>0</v>
      </c>
      <c r="J36" s="184">
        <f t="shared" si="40"/>
        <v>147445385</v>
      </c>
      <c r="K36" s="182">
        <v>126467555</v>
      </c>
      <c r="L36" s="182">
        <v>20977830</v>
      </c>
      <c r="M36" s="185">
        <f t="shared" si="6"/>
        <v>147870459</v>
      </c>
      <c r="N36" s="182">
        <f t="shared" si="54"/>
        <v>116403714</v>
      </c>
      <c r="O36" s="182">
        <f t="shared" si="54"/>
        <v>31466745</v>
      </c>
      <c r="P36" s="185">
        <f t="shared" si="7"/>
        <v>23809915</v>
      </c>
      <c r="Q36" s="182">
        <f t="shared" si="55"/>
        <v>6440806</v>
      </c>
      <c r="R36" s="182">
        <f t="shared" si="55"/>
        <v>17369109</v>
      </c>
      <c r="S36" s="185">
        <f t="shared" si="8"/>
        <v>23809915</v>
      </c>
      <c r="T36" s="182">
        <v>6440806</v>
      </c>
      <c r="U36" s="182">
        <v>17369109</v>
      </c>
      <c r="V36" s="185">
        <f t="shared" si="9"/>
        <v>0</v>
      </c>
      <c r="W36" s="182">
        <v>0</v>
      </c>
      <c r="X36" s="182">
        <v>0</v>
      </c>
      <c r="Y36" s="185">
        <f t="shared" si="10"/>
        <v>124060544</v>
      </c>
      <c r="Z36" s="182">
        <v>109962908</v>
      </c>
      <c r="AA36" s="182">
        <v>14097636</v>
      </c>
      <c r="AB36" s="183">
        <v>0</v>
      </c>
      <c r="AC36" s="184">
        <f t="shared" si="11"/>
        <v>0</v>
      </c>
      <c r="AD36" s="182">
        <v>0</v>
      </c>
      <c r="AE36" s="182">
        <v>0</v>
      </c>
      <c r="AF36" s="185">
        <f t="shared" si="12"/>
        <v>0</v>
      </c>
      <c r="AG36" s="182">
        <v>0</v>
      </c>
      <c r="AH36" s="182">
        <v>0</v>
      </c>
      <c r="AI36" s="185">
        <f t="shared" si="13"/>
        <v>0</v>
      </c>
      <c r="AJ36" s="182">
        <v>0</v>
      </c>
      <c r="AK36" s="182">
        <v>0</v>
      </c>
      <c r="AL36" s="185">
        <f t="shared" si="14"/>
        <v>0</v>
      </c>
      <c r="AM36" s="182">
        <v>0</v>
      </c>
      <c r="AN36" s="182">
        <v>0</v>
      </c>
      <c r="AO36" s="185">
        <f t="shared" si="15"/>
        <v>0</v>
      </c>
      <c r="AP36" s="182">
        <v>0</v>
      </c>
      <c r="AQ36" s="182">
        <v>0</v>
      </c>
      <c r="AR36" s="185">
        <f t="shared" si="16"/>
        <v>0</v>
      </c>
      <c r="AS36" s="182">
        <v>0</v>
      </c>
      <c r="AT36" s="182">
        <v>0</v>
      </c>
      <c r="AU36" s="183">
        <v>0</v>
      </c>
      <c r="AV36" s="184">
        <f t="shared" si="17"/>
        <v>0</v>
      </c>
      <c r="AW36" s="182">
        <v>0</v>
      </c>
      <c r="AX36" s="185">
        <f t="shared" si="18"/>
        <v>0</v>
      </c>
      <c r="AY36" s="182">
        <v>0</v>
      </c>
      <c r="AZ36" s="185">
        <f t="shared" si="19"/>
        <v>0</v>
      </c>
      <c r="BA36" s="182">
        <v>0</v>
      </c>
      <c r="BB36" s="185">
        <f t="shared" si="20"/>
        <v>0</v>
      </c>
      <c r="BC36" s="182">
        <v>0</v>
      </c>
      <c r="BD36" s="185">
        <f t="shared" si="21"/>
        <v>0</v>
      </c>
      <c r="BE36" s="182">
        <v>0</v>
      </c>
      <c r="BF36" s="185">
        <f t="shared" si="22"/>
        <v>0</v>
      </c>
      <c r="BG36" s="183">
        <v>0</v>
      </c>
      <c r="BH36" s="184">
        <f t="shared" si="23"/>
        <v>0</v>
      </c>
      <c r="BI36" s="182">
        <v>0</v>
      </c>
      <c r="BJ36" s="185">
        <f t="shared" si="24"/>
        <v>0</v>
      </c>
      <c r="BK36" s="182">
        <v>0</v>
      </c>
      <c r="BL36" s="185">
        <f t="shared" si="25"/>
        <v>0</v>
      </c>
      <c r="BM36" s="182">
        <v>0</v>
      </c>
      <c r="BN36" s="185">
        <f t="shared" si="26"/>
        <v>0</v>
      </c>
      <c r="BO36" s="182">
        <v>0</v>
      </c>
      <c r="BP36" s="185">
        <f t="shared" si="27"/>
        <v>0</v>
      </c>
      <c r="BQ36" s="182">
        <v>0</v>
      </c>
      <c r="BR36" s="185">
        <f t="shared" si="28"/>
        <v>0</v>
      </c>
      <c r="BS36" s="183">
        <v>0</v>
      </c>
      <c r="BT36" s="186"/>
      <c r="BU36" s="187">
        <f t="shared" si="29"/>
        <v>0.52071846752692674</v>
      </c>
      <c r="BV36" s="188">
        <f t="shared" si="30"/>
        <v>0.4792815324730732</v>
      </c>
      <c r="BW36" s="188">
        <f t="shared" si="31"/>
        <v>0</v>
      </c>
      <c r="BX36" s="188">
        <f t="shared" si="32"/>
        <v>2.6519423341095156E-2</v>
      </c>
      <c r="BY36" s="188">
        <f t="shared" si="33"/>
        <v>0.45276210913197806</v>
      </c>
      <c r="BZ36" s="188">
        <f t="shared" si="34"/>
        <v>0.4</v>
      </c>
      <c r="CA36" s="188">
        <f t="shared" si="35"/>
        <v>0.6</v>
      </c>
      <c r="CB36" s="188">
        <f t="shared" si="36"/>
        <v>0</v>
      </c>
      <c r="CC36" s="188">
        <f t="shared" si="37"/>
        <v>0.33118981324569796</v>
      </c>
      <c r="CD36" s="189">
        <f t="shared" si="38"/>
        <v>0.26881018675430202</v>
      </c>
      <c r="CE36" s="190" t="s">
        <v>205</v>
      </c>
      <c r="CF36" s="188" t="s">
        <v>205</v>
      </c>
      <c r="CG36" s="188" t="s">
        <v>205</v>
      </c>
      <c r="CH36" s="188" t="s">
        <v>205</v>
      </c>
      <c r="CI36" s="188" t="s">
        <v>205</v>
      </c>
      <c r="CJ36" s="188" t="s">
        <v>205</v>
      </c>
      <c r="CK36" s="188" t="s">
        <v>205</v>
      </c>
      <c r="CL36" s="188" t="s">
        <v>205</v>
      </c>
      <c r="CM36" s="188" t="s">
        <v>205</v>
      </c>
      <c r="CN36" s="189" t="s">
        <v>205</v>
      </c>
      <c r="CO36" s="190" t="s">
        <v>205</v>
      </c>
      <c r="CP36" s="188" t="s">
        <v>205</v>
      </c>
      <c r="CQ36" s="188" t="s">
        <v>205</v>
      </c>
      <c r="CR36" s="188" t="s">
        <v>205</v>
      </c>
      <c r="CS36" s="189" t="s">
        <v>205</v>
      </c>
      <c r="CT36" s="190" t="s">
        <v>205</v>
      </c>
      <c r="CU36" s="188"/>
      <c r="CV36" s="188"/>
      <c r="CW36" s="188"/>
      <c r="CX36" s="189"/>
    </row>
    <row r="37" spans="1:102" x14ac:dyDescent="0.35">
      <c r="A37" s="180" t="s">
        <v>230</v>
      </c>
      <c r="B37" s="181">
        <f t="shared" si="41"/>
        <v>300735704</v>
      </c>
      <c r="C37" s="182">
        <f t="shared" si="0"/>
        <v>142605649</v>
      </c>
      <c r="D37" s="182">
        <f t="shared" si="1"/>
        <v>158130055</v>
      </c>
      <c r="E37" s="182">
        <f t="shared" si="2"/>
        <v>12459199</v>
      </c>
      <c r="F37" s="182">
        <f t="shared" si="3"/>
        <v>12459199</v>
      </c>
      <c r="G37" s="182">
        <f t="shared" si="4"/>
        <v>0</v>
      </c>
      <c r="H37" s="182">
        <f t="shared" si="39"/>
        <v>145670856</v>
      </c>
      <c r="I37" s="183">
        <f t="shared" si="5"/>
        <v>0</v>
      </c>
      <c r="J37" s="184">
        <f t="shared" si="40"/>
        <v>142605649</v>
      </c>
      <c r="K37" s="182">
        <v>114551649</v>
      </c>
      <c r="L37" s="182">
        <v>28054000</v>
      </c>
      <c r="M37" s="185">
        <f t="shared" si="6"/>
        <v>158130055</v>
      </c>
      <c r="N37" s="182">
        <f t="shared" si="54"/>
        <v>116049055</v>
      </c>
      <c r="O37" s="182">
        <f t="shared" si="54"/>
        <v>42081000</v>
      </c>
      <c r="P37" s="185">
        <f t="shared" si="7"/>
        <v>12459199</v>
      </c>
      <c r="Q37" s="182">
        <f t="shared" si="55"/>
        <v>4042999</v>
      </c>
      <c r="R37" s="182">
        <f t="shared" si="55"/>
        <v>8416200</v>
      </c>
      <c r="S37" s="185">
        <f t="shared" si="8"/>
        <v>12459199</v>
      </c>
      <c r="T37" s="182">
        <v>4042999</v>
      </c>
      <c r="U37" s="182">
        <v>8416200</v>
      </c>
      <c r="V37" s="185">
        <f t="shared" si="9"/>
        <v>0</v>
      </c>
      <c r="W37" s="182">
        <v>0</v>
      </c>
      <c r="X37" s="182">
        <v>0</v>
      </c>
      <c r="Y37" s="185">
        <f t="shared" si="10"/>
        <v>145670856</v>
      </c>
      <c r="Z37" s="182">
        <v>112006056</v>
      </c>
      <c r="AA37" s="182">
        <v>33664800</v>
      </c>
      <c r="AB37" s="183">
        <v>0</v>
      </c>
      <c r="AC37" s="184">
        <f t="shared" si="11"/>
        <v>0</v>
      </c>
      <c r="AD37" s="182">
        <v>0</v>
      </c>
      <c r="AE37" s="182">
        <v>0</v>
      </c>
      <c r="AF37" s="185">
        <f t="shared" si="12"/>
        <v>0</v>
      </c>
      <c r="AG37" s="182">
        <v>0</v>
      </c>
      <c r="AH37" s="182">
        <v>0</v>
      </c>
      <c r="AI37" s="185">
        <f t="shared" si="13"/>
        <v>0</v>
      </c>
      <c r="AJ37" s="182">
        <v>0</v>
      </c>
      <c r="AK37" s="182">
        <v>0</v>
      </c>
      <c r="AL37" s="185">
        <f t="shared" si="14"/>
        <v>0</v>
      </c>
      <c r="AM37" s="182">
        <v>0</v>
      </c>
      <c r="AN37" s="182">
        <v>0</v>
      </c>
      <c r="AO37" s="185">
        <f t="shared" si="15"/>
        <v>0</v>
      </c>
      <c r="AP37" s="182">
        <v>0</v>
      </c>
      <c r="AQ37" s="182">
        <v>0</v>
      </c>
      <c r="AR37" s="185">
        <f t="shared" si="16"/>
        <v>0</v>
      </c>
      <c r="AS37" s="182">
        <v>0</v>
      </c>
      <c r="AT37" s="182">
        <v>0</v>
      </c>
      <c r="AU37" s="183">
        <v>0</v>
      </c>
      <c r="AV37" s="184">
        <f t="shared" si="17"/>
        <v>0</v>
      </c>
      <c r="AW37" s="182">
        <v>0</v>
      </c>
      <c r="AX37" s="185">
        <f t="shared" si="18"/>
        <v>0</v>
      </c>
      <c r="AY37" s="182">
        <v>0</v>
      </c>
      <c r="AZ37" s="185">
        <f t="shared" si="19"/>
        <v>0</v>
      </c>
      <c r="BA37" s="182">
        <v>0</v>
      </c>
      <c r="BB37" s="185">
        <f t="shared" si="20"/>
        <v>0</v>
      </c>
      <c r="BC37" s="182">
        <v>0</v>
      </c>
      <c r="BD37" s="185">
        <f t="shared" si="21"/>
        <v>0</v>
      </c>
      <c r="BE37" s="182">
        <v>0</v>
      </c>
      <c r="BF37" s="185">
        <f t="shared" si="22"/>
        <v>0</v>
      </c>
      <c r="BG37" s="183">
        <v>0</v>
      </c>
      <c r="BH37" s="184">
        <f t="shared" si="23"/>
        <v>0</v>
      </c>
      <c r="BI37" s="182">
        <v>0</v>
      </c>
      <c r="BJ37" s="185">
        <f t="shared" si="24"/>
        <v>0</v>
      </c>
      <c r="BK37" s="182">
        <v>0</v>
      </c>
      <c r="BL37" s="185">
        <f t="shared" si="25"/>
        <v>0</v>
      </c>
      <c r="BM37" s="182">
        <v>0</v>
      </c>
      <c r="BN37" s="185">
        <f t="shared" si="26"/>
        <v>0</v>
      </c>
      <c r="BO37" s="182">
        <v>0</v>
      </c>
      <c r="BP37" s="185">
        <f t="shared" si="27"/>
        <v>0</v>
      </c>
      <c r="BQ37" s="182">
        <v>0</v>
      </c>
      <c r="BR37" s="185">
        <f t="shared" si="28"/>
        <v>0</v>
      </c>
      <c r="BS37" s="183">
        <v>0</v>
      </c>
      <c r="BT37" s="186"/>
      <c r="BU37" s="187">
        <f t="shared" si="29"/>
        <v>0.49675324928756504</v>
      </c>
      <c r="BV37" s="188">
        <f t="shared" si="30"/>
        <v>0.50324675071243496</v>
      </c>
      <c r="BW37" s="188">
        <f t="shared" si="31"/>
        <v>0</v>
      </c>
      <c r="BX37" s="188">
        <f t="shared" si="32"/>
        <v>1.7532465989349277E-2</v>
      </c>
      <c r="BY37" s="188">
        <f t="shared" si="33"/>
        <v>0.48571428472308564</v>
      </c>
      <c r="BZ37" s="188">
        <f t="shared" si="34"/>
        <v>0.4</v>
      </c>
      <c r="CA37" s="188">
        <f t="shared" si="35"/>
        <v>0.6</v>
      </c>
      <c r="CB37" s="188">
        <f t="shared" si="36"/>
        <v>0</v>
      </c>
      <c r="CC37" s="188">
        <f t="shared" si="37"/>
        <v>0.12</v>
      </c>
      <c r="CD37" s="189">
        <f t="shared" si="38"/>
        <v>0.48</v>
      </c>
      <c r="CE37" s="190" t="s">
        <v>205</v>
      </c>
      <c r="CF37" s="188" t="s">
        <v>205</v>
      </c>
      <c r="CG37" s="188" t="s">
        <v>205</v>
      </c>
      <c r="CH37" s="188" t="s">
        <v>205</v>
      </c>
      <c r="CI37" s="188" t="s">
        <v>205</v>
      </c>
      <c r="CJ37" s="188" t="s">
        <v>205</v>
      </c>
      <c r="CK37" s="188" t="s">
        <v>205</v>
      </c>
      <c r="CL37" s="188" t="s">
        <v>205</v>
      </c>
      <c r="CM37" s="188" t="s">
        <v>205</v>
      </c>
      <c r="CN37" s="189" t="s">
        <v>205</v>
      </c>
      <c r="CO37" s="190" t="s">
        <v>205</v>
      </c>
      <c r="CP37" s="188" t="s">
        <v>205</v>
      </c>
      <c r="CQ37" s="188" t="s">
        <v>205</v>
      </c>
      <c r="CR37" s="188" t="s">
        <v>205</v>
      </c>
      <c r="CS37" s="189" t="s">
        <v>205</v>
      </c>
      <c r="CT37" s="190" t="s">
        <v>205</v>
      </c>
      <c r="CU37" s="188"/>
      <c r="CV37" s="188"/>
      <c r="CW37" s="188"/>
      <c r="CX37" s="189"/>
    </row>
    <row r="38" spans="1:102" x14ac:dyDescent="0.35">
      <c r="A38" s="180" t="s">
        <v>231</v>
      </c>
      <c r="B38" s="181">
        <f t="shared" si="41"/>
        <v>26192872</v>
      </c>
      <c r="C38" s="182">
        <f t="shared" si="0"/>
        <v>13096436</v>
      </c>
      <c r="D38" s="182">
        <f t="shared" si="1"/>
        <v>13096436</v>
      </c>
      <c r="E38" s="182">
        <f t="shared" si="2"/>
        <v>0</v>
      </c>
      <c r="F38" s="182">
        <f t="shared" si="3"/>
        <v>0</v>
      </c>
      <c r="G38" s="182">
        <f t="shared" si="4"/>
        <v>0</v>
      </c>
      <c r="H38" s="182">
        <f t="shared" si="39"/>
        <v>13096436</v>
      </c>
      <c r="I38" s="183">
        <f t="shared" si="5"/>
        <v>0</v>
      </c>
      <c r="J38" s="184">
        <f t="shared" si="40"/>
        <v>13096436</v>
      </c>
      <c r="K38" s="182">
        <v>13096436</v>
      </c>
      <c r="L38" s="182">
        <v>0</v>
      </c>
      <c r="M38" s="185">
        <f t="shared" si="6"/>
        <v>13096436</v>
      </c>
      <c r="N38" s="182">
        <f t="shared" si="54"/>
        <v>13096436</v>
      </c>
      <c r="O38" s="182">
        <f t="shared" si="54"/>
        <v>0</v>
      </c>
      <c r="P38" s="185">
        <f t="shared" si="7"/>
        <v>0</v>
      </c>
      <c r="Q38" s="182">
        <f t="shared" si="55"/>
        <v>0</v>
      </c>
      <c r="R38" s="182">
        <f t="shared" si="55"/>
        <v>0</v>
      </c>
      <c r="S38" s="185">
        <f t="shared" si="8"/>
        <v>0</v>
      </c>
      <c r="T38" s="182">
        <v>0</v>
      </c>
      <c r="U38" s="182">
        <v>0</v>
      </c>
      <c r="V38" s="185">
        <f t="shared" si="9"/>
        <v>0</v>
      </c>
      <c r="W38" s="182">
        <v>0</v>
      </c>
      <c r="X38" s="182">
        <v>0</v>
      </c>
      <c r="Y38" s="185">
        <f t="shared" si="10"/>
        <v>13096436</v>
      </c>
      <c r="Z38" s="182">
        <v>13096436</v>
      </c>
      <c r="AA38" s="182">
        <v>0</v>
      </c>
      <c r="AB38" s="183">
        <v>0</v>
      </c>
      <c r="AC38" s="184">
        <f t="shared" si="11"/>
        <v>0</v>
      </c>
      <c r="AD38" s="182">
        <v>0</v>
      </c>
      <c r="AE38" s="182">
        <v>0</v>
      </c>
      <c r="AF38" s="185">
        <f t="shared" si="12"/>
        <v>0</v>
      </c>
      <c r="AG38" s="182">
        <v>0</v>
      </c>
      <c r="AH38" s="182">
        <v>0</v>
      </c>
      <c r="AI38" s="185">
        <f t="shared" si="13"/>
        <v>0</v>
      </c>
      <c r="AJ38" s="182">
        <v>0</v>
      </c>
      <c r="AK38" s="182">
        <v>0</v>
      </c>
      <c r="AL38" s="185">
        <f t="shared" si="14"/>
        <v>0</v>
      </c>
      <c r="AM38" s="182">
        <v>0</v>
      </c>
      <c r="AN38" s="182">
        <v>0</v>
      </c>
      <c r="AO38" s="185">
        <f t="shared" si="15"/>
        <v>0</v>
      </c>
      <c r="AP38" s="182">
        <v>0</v>
      </c>
      <c r="AQ38" s="182">
        <v>0</v>
      </c>
      <c r="AR38" s="185">
        <f t="shared" si="16"/>
        <v>0</v>
      </c>
      <c r="AS38" s="182">
        <v>0</v>
      </c>
      <c r="AT38" s="182">
        <v>0</v>
      </c>
      <c r="AU38" s="183">
        <v>0</v>
      </c>
      <c r="AV38" s="184">
        <f t="shared" si="17"/>
        <v>0</v>
      </c>
      <c r="AW38" s="182">
        <v>0</v>
      </c>
      <c r="AX38" s="185">
        <f t="shared" si="18"/>
        <v>0</v>
      </c>
      <c r="AY38" s="182">
        <v>0</v>
      </c>
      <c r="AZ38" s="185">
        <f t="shared" si="19"/>
        <v>0</v>
      </c>
      <c r="BA38" s="182">
        <v>0</v>
      </c>
      <c r="BB38" s="185">
        <f t="shared" si="20"/>
        <v>0</v>
      </c>
      <c r="BC38" s="182">
        <v>0</v>
      </c>
      <c r="BD38" s="185">
        <f t="shared" si="21"/>
        <v>0</v>
      </c>
      <c r="BE38" s="182">
        <v>0</v>
      </c>
      <c r="BF38" s="185">
        <f t="shared" si="22"/>
        <v>0</v>
      </c>
      <c r="BG38" s="183">
        <v>0</v>
      </c>
      <c r="BH38" s="184">
        <f t="shared" si="23"/>
        <v>0</v>
      </c>
      <c r="BI38" s="182">
        <v>0</v>
      </c>
      <c r="BJ38" s="185">
        <f t="shared" si="24"/>
        <v>0</v>
      </c>
      <c r="BK38" s="182">
        <v>0</v>
      </c>
      <c r="BL38" s="185">
        <f t="shared" si="25"/>
        <v>0</v>
      </c>
      <c r="BM38" s="182">
        <v>0</v>
      </c>
      <c r="BN38" s="185">
        <f t="shared" si="26"/>
        <v>0</v>
      </c>
      <c r="BO38" s="182">
        <v>0</v>
      </c>
      <c r="BP38" s="185">
        <f t="shared" si="27"/>
        <v>0</v>
      </c>
      <c r="BQ38" s="182">
        <v>0</v>
      </c>
      <c r="BR38" s="185">
        <f t="shared" si="28"/>
        <v>0</v>
      </c>
      <c r="BS38" s="183">
        <v>0</v>
      </c>
      <c r="BT38" s="186"/>
      <c r="BU38" s="187">
        <f t="shared" si="29"/>
        <v>0.5</v>
      </c>
      <c r="BV38" s="188">
        <f t="shared" si="30"/>
        <v>0.5</v>
      </c>
      <c r="BW38" s="188">
        <f t="shared" si="31"/>
        <v>0</v>
      </c>
      <c r="BX38" s="188">
        <f t="shared" si="32"/>
        <v>0</v>
      </c>
      <c r="BY38" s="188">
        <f t="shared" si="33"/>
        <v>0.5</v>
      </c>
      <c r="BZ38" s="188"/>
      <c r="CA38" s="188"/>
      <c r="CB38" s="188"/>
      <c r="CC38" s="188"/>
      <c r="CD38" s="189"/>
      <c r="CE38" s="190" t="s">
        <v>205</v>
      </c>
      <c r="CF38" s="188" t="s">
        <v>205</v>
      </c>
      <c r="CG38" s="188" t="s">
        <v>205</v>
      </c>
      <c r="CH38" s="188" t="s">
        <v>205</v>
      </c>
      <c r="CI38" s="188" t="s">
        <v>205</v>
      </c>
      <c r="CJ38" s="188" t="s">
        <v>205</v>
      </c>
      <c r="CK38" s="188" t="s">
        <v>205</v>
      </c>
      <c r="CL38" s="188" t="s">
        <v>205</v>
      </c>
      <c r="CM38" s="188" t="s">
        <v>205</v>
      </c>
      <c r="CN38" s="189" t="s">
        <v>205</v>
      </c>
      <c r="CO38" s="190" t="s">
        <v>205</v>
      </c>
      <c r="CP38" s="188" t="s">
        <v>205</v>
      </c>
      <c r="CQ38" s="188" t="s">
        <v>205</v>
      </c>
      <c r="CR38" s="188" t="s">
        <v>205</v>
      </c>
      <c r="CS38" s="189" t="s">
        <v>205</v>
      </c>
      <c r="CT38" s="190" t="s">
        <v>205</v>
      </c>
      <c r="CU38" s="188"/>
      <c r="CV38" s="188"/>
      <c r="CW38" s="188"/>
      <c r="CX38" s="189"/>
    </row>
    <row r="39" spans="1:102" x14ac:dyDescent="0.35">
      <c r="A39" s="168" t="s">
        <v>232</v>
      </c>
      <c r="B39" s="169">
        <f t="shared" si="41"/>
        <v>55612986</v>
      </c>
      <c r="C39" s="170">
        <f t="shared" si="0"/>
        <v>33900000</v>
      </c>
      <c r="D39" s="170">
        <f t="shared" si="1"/>
        <v>21712986</v>
      </c>
      <c r="E39" s="170">
        <f t="shared" si="2"/>
        <v>0</v>
      </c>
      <c r="F39" s="170">
        <f t="shared" si="3"/>
        <v>0</v>
      </c>
      <c r="G39" s="170">
        <f t="shared" si="4"/>
        <v>0</v>
      </c>
      <c r="H39" s="170">
        <f t="shared" si="39"/>
        <v>21712986</v>
      </c>
      <c r="I39" s="171">
        <f t="shared" si="5"/>
        <v>0</v>
      </c>
      <c r="J39" s="172">
        <f t="shared" si="40"/>
        <v>33900000</v>
      </c>
      <c r="K39" s="170">
        <f>K40</f>
        <v>24704700</v>
      </c>
      <c r="L39" s="170">
        <f>L40</f>
        <v>9195300</v>
      </c>
      <c r="M39" s="170">
        <f t="shared" si="6"/>
        <v>21712986</v>
      </c>
      <c r="N39" s="170">
        <f>N40</f>
        <v>7920036</v>
      </c>
      <c r="O39" s="170">
        <f>O40</f>
        <v>13792950</v>
      </c>
      <c r="P39" s="170">
        <f t="shared" si="7"/>
        <v>0</v>
      </c>
      <c r="Q39" s="170">
        <f>Q40</f>
        <v>0</v>
      </c>
      <c r="R39" s="170">
        <f>R40</f>
        <v>0</v>
      </c>
      <c r="S39" s="170">
        <f t="shared" si="8"/>
        <v>0</v>
      </c>
      <c r="T39" s="170">
        <f>T40</f>
        <v>0</v>
      </c>
      <c r="U39" s="170">
        <f>U40</f>
        <v>0</v>
      </c>
      <c r="V39" s="170">
        <f t="shared" si="9"/>
        <v>0</v>
      </c>
      <c r="W39" s="170">
        <f>W40</f>
        <v>0</v>
      </c>
      <c r="X39" s="170">
        <f>X40</f>
        <v>0</v>
      </c>
      <c r="Y39" s="170">
        <f t="shared" si="10"/>
        <v>21712986</v>
      </c>
      <c r="Z39" s="170">
        <f>Z40</f>
        <v>7920036</v>
      </c>
      <c r="AA39" s="170">
        <f>AA40</f>
        <v>13792950</v>
      </c>
      <c r="AB39" s="171">
        <f>AB40</f>
        <v>0</v>
      </c>
      <c r="AC39" s="172">
        <f t="shared" si="11"/>
        <v>0</v>
      </c>
      <c r="AD39" s="170">
        <f>AD40</f>
        <v>0</v>
      </c>
      <c r="AE39" s="170">
        <f>AE40</f>
        <v>0</v>
      </c>
      <c r="AF39" s="170">
        <f t="shared" si="12"/>
        <v>0</v>
      </c>
      <c r="AG39" s="170">
        <f>AG40</f>
        <v>0</v>
      </c>
      <c r="AH39" s="170">
        <f>AH40</f>
        <v>0</v>
      </c>
      <c r="AI39" s="170">
        <f t="shared" si="13"/>
        <v>0</v>
      </c>
      <c r="AJ39" s="170">
        <f>AJ40</f>
        <v>0</v>
      </c>
      <c r="AK39" s="170">
        <f>AK40</f>
        <v>0</v>
      </c>
      <c r="AL39" s="170">
        <f t="shared" si="14"/>
        <v>0</v>
      </c>
      <c r="AM39" s="170">
        <f>AM40</f>
        <v>0</v>
      </c>
      <c r="AN39" s="170">
        <f>AN40</f>
        <v>0</v>
      </c>
      <c r="AO39" s="170">
        <f t="shared" si="15"/>
        <v>0</v>
      </c>
      <c r="AP39" s="170">
        <f>AP40</f>
        <v>0</v>
      </c>
      <c r="AQ39" s="170">
        <f>AQ40</f>
        <v>0</v>
      </c>
      <c r="AR39" s="170">
        <f t="shared" si="16"/>
        <v>0</v>
      </c>
      <c r="AS39" s="170">
        <f>AS40</f>
        <v>0</v>
      </c>
      <c r="AT39" s="170">
        <f>AT40</f>
        <v>0</v>
      </c>
      <c r="AU39" s="171">
        <f>AU40</f>
        <v>0</v>
      </c>
      <c r="AV39" s="172">
        <f t="shared" si="17"/>
        <v>0</v>
      </c>
      <c r="AW39" s="170">
        <f>AW40</f>
        <v>0</v>
      </c>
      <c r="AX39" s="170">
        <f t="shared" si="18"/>
        <v>0</v>
      </c>
      <c r="AY39" s="170">
        <f>AY40</f>
        <v>0</v>
      </c>
      <c r="AZ39" s="170">
        <f t="shared" si="19"/>
        <v>0</v>
      </c>
      <c r="BA39" s="170">
        <f>BA40</f>
        <v>0</v>
      </c>
      <c r="BB39" s="170">
        <f t="shared" si="20"/>
        <v>0</v>
      </c>
      <c r="BC39" s="170">
        <f>BC40</f>
        <v>0</v>
      </c>
      <c r="BD39" s="170">
        <f t="shared" si="21"/>
        <v>0</v>
      </c>
      <c r="BE39" s="170">
        <f>BE40</f>
        <v>0</v>
      </c>
      <c r="BF39" s="170">
        <f t="shared" si="22"/>
        <v>0</v>
      </c>
      <c r="BG39" s="171">
        <f>BG40</f>
        <v>0</v>
      </c>
      <c r="BH39" s="172">
        <f t="shared" si="23"/>
        <v>0</v>
      </c>
      <c r="BI39" s="170">
        <f>BI40</f>
        <v>0</v>
      </c>
      <c r="BJ39" s="170">
        <f t="shared" si="24"/>
        <v>0</v>
      </c>
      <c r="BK39" s="170">
        <f>BK40</f>
        <v>0</v>
      </c>
      <c r="BL39" s="170">
        <f t="shared" si="25"/>
        <v>0</v>
      </c>
      <c r="BM39" s="170">
        <f>BM40</f>
        <v>0</v>
      </c>
      <c r="BN39" s="170">
        <f t="shared" si="26"/>
        <v>0</v>
      </c>
      <c r="BO39" s="170">
        <f>BO40</f>
        <v>0</v>
      </c>
      <c r="BP39" s="170">
        <f t="shared" si="27"/>
        <v>0</v>
      </c>
      <c r="BQ39" s="170">
        <f>BQ40</f>
        <v>0</v>
      </c>
      <c r="BR39" s="170">
        <f t="shared" si="28"/>
        <v>0</v>
      </c>
      <c r="BS39" s="171">
        <f>BS40</f>
        <v>0</v>
      </c>
      <c r="BT39" s="163"/>
      <c r="BU39" s="173">
        <f t="shared" si="29"/>
        <v>0.75723831144564668</v>
      </c>
      <c r="BV39" s="174">
        <f t="shared" si="30"/>
        <v>0.24276168855435337</v>
      </c>
      <c r="BW39" s="174">
        <f t="shared" si="31"/>
        <v>0</v>
      </c>
      <c r="BX39" s="174">
        <f t="shared" si="32"/>
        <v>0</v>
      </c>
      <c r="BY39" s="174">
        <f t="shared" si="33"/>
        <v>0.24276168855435337</v>
      </c>
      <c r="BZ39" s="174">
        <f t="shared" si="34"/>
        <v>0.4</v>
      </c>
      <c r="CA39" s="174">
        <f t="shared" si="35"/>
        <v>0.6</v>
      </c>
      <c r="CB39" s="174">
        <f t="shared" si="36"/>
        <v>0</v>
      </c>
      <c r="CC39" s="174">
        <f t="shared" si="37"/>
        <v>0</v>
      </c>
      <c r="CD39" s="175">
        <f t="shared" si="38"/>
        <v>0.6</v>
      </c>
      <c r="CE39" s="176" t="s">
        <v>205</v>
      </c>
      <c r="CF39" s="174" t="s">
        <v>205</v>
      </c>
      <c r="CG39" s="174" t="s">
        <v>205</v>
      </c>
      <c r="CH39" s="174" t="s">
        <v>205</v>
      </c>
      <c r="CI39" s="174" t="s">
        <v>205</v>
      </c>
      <c r="CJ39" s="174" t="s">
        <v>205</v>
      </c>
      <c r="CK39" s="174" t="s">
        <v>205</v>
      </c>
      <c r="CL39" s="174" t="s">
        <v>205</v>
      </c>
      <c r="CM39" s="174" t="s">
        <v>205</v>
      </c>
      <c r="CN39" s="175" t="s">
        <v>205</v>
      </c>
      <c r="CO39" s="177" t="s">
        <v>205</v>
      </c>
      <c r="CP39" s="178" t="s">
        <v>205</v>
      </c>
      <c r="CQ39" s="178" t="s">
        <v>205</v>
      </c>
      <c r="CR39" s="178" t="s">
        <v>205</v>
      </c>
      <c r="CS39" s="179" t="s">
        <v>205</v>
      </c>
      <c r="CT39" s="176" t="s">
        <v>205</v>
      </c>
      <c r="CU39" s="174"/>
      <c r="CV39" s="174"/>
      <c r="CW39" s="174"/>
      <c r="CX39" s="175"/>
    </row>
    <row r="40" spans="1:102" x14ac:dyDescent="0.35">
      <c r="A40" s="180" t="s">
        <v>233</v>
      </c>
      <c r="B40" s="181">
        <f t="shared" si="41"/>
        <v>55612986</v>
      </c>
      <c r="C40" s="182">
        <f t="shared" si="0"/>
        <v>33900000</v>
      </c>
      <c r="D40" s="182">
        <f t="shared" si="1"/>
        <v>21712986</v>
      </c>
      <c r="E40" s="182">
        <f t="shared" si="2"/>
        <v>0</v>
      </c>
      <c r="F40" s="182">
        <f t="shared" si="3"/>
        <v>0</v>
      </c>
      <c r="G40" s="182">
        <f t="shared" si="4"/>
        <v>0</v>
      </c>
      <c r="H40" s="182">
        <f t="shared" si="39"/>
        <v>21712986</v>
      </c>
      <c r="I40" s="183">
        <f t="shared" si="5"/>
        <v>0</v>
      </c>
      <c r="J40" s="184">
        <f t="shared" si="40"/>
        <v>33900000</v>
      </c>
      <c r="K40" s="182">
        <v>24704700</v>
      </c>
      <c r="L40" s="182">
        <v>9195300</v>
      </c>
      <c r="M40" s="185">
        <f t="shared" si="6"/>
        <v>21712986</v>
      </c>
      <c r="N40" s="182">
        <f>Q40+Z40</f>
        <v>7920036</v>
      </c>
      <c r="O40" s="182">
        <f>R40+AA40</f>
        <v>13792950</v>
      </c>
      <c r="P40" s="185">
        <f t="shared" si="7"/>
        <v>0</v>
      </c>
      <c r="Q40" s="182">
        <f>T40+W40</f>
        <v>0</v>
      </c>
      <c r="R40" s="182">
        <f>U40+X40</f>
        <v>0</v>
      </c>
      <c r="S40" s="185">
        <f t="shared" si="8"/>
        <v>0</v>
      </c>
      <c r="T40" s="182">
        <v>0</v>
      </c>
      <c r="U40" s="182">
        <v>0</v>
      </c>
      <c r="V40" s="185">
        <f t="shared" si="9"/>
        <v>0</v>
      </c>
      <c r="W40" s="182">
        <v>0</v>
      </c>
      <c r="X40" s="182">
        <v>0</v>
      </c>
      <c r="Y40" s="185">
        <f t="shared" si="10"/>
        <v>21712986</v>
      </c>
      <c r="Z40" s="182">
        <v>7920036</v>
      </c>
      <c r="AA40" s="182">
        <v>13792950</v>
      </c>
      <c r="AB40" s="183">
        <v>0</v>
      </c>
      <c r="AC40" s="184">
        <f t="shared" si="11"/>
        <v>0</v>
      </c>
      <c r="AD40" s="182">
        <v>0</v>
      </c>
      <c r="AE40" s="182">
        <v>0</v>
      </c>
      <c r="AF40" s="185">
        <f t="shared" si="12"/>
        <v>0</v>
      </c>
      <c r="AG40" s="182">
        <v>0</v>
      </c>
      <c r="AH40" s="182">
        <v>0</v>
      </c>
      <c r="AI40" s="185">
        <f t="shared" si="13"/>
        <v>0</v>
      </c>
      <c r="AJ40" s="182">
        <v>0</v>
      </c>
      <c r="AK40" s="182">
        <v>0</v>
      </c>
      <c r="AL40" s="185">
        <f t="shared" si="14"/>
        <v>0</v>
      </c>
      <c r="AM40" s="182">
        <v>0</v>
      </c>
      <c r="AN40" s="182">
        <v>0</v>
      </c>
      <c r="AO40" s="185">
        <f t="shared" si="15"/>
        <v>0</v>
      </c>
      <c r="AP40" s="182">
        <v>0</v>
      </c>
      <c r="AQ40" s="182">
        <v>0</v>
      </c>
      <c r="AR40" s="185">
        <f t="shared" si="16"/>
        <v>0</v>
      </c>
      <c r="AS40" s="182">
        <v>0</v>
      </c>
      <c r="AT40" s="182">
        <v>0</v>
      </c>
      <c r="AU40" s="183">
        <v>0</v>
      </c>
      <c r="AV40" s="184">
        <f t="shared" si="17"/>
        <v>0</v>
      </c>
      <c r="AW40" s="182">
        <v>0</v>
      </c>
      <c r="AX40" s="185">
        <f t="shared" si="18"/>
        <v>0</v>
      </c>
      <c r="AY40" s="182">
        <v>0</v>
      </c>
      <c r="AZ40" s="185">
        <f t="shared" si="19"/>
        <v>0</v>
      </c>
      <c r="BA40" s="182">
        <v>0</v>
      </c>
      <c r="BB40" s="185">
        <f t="shared" si="20"/>
        <v>0</v>
      </c>
      <c r="BC40" s="182">
        <v>0</v>
      </c>
      <c r="BD40" s="185">
        <f t="shared" si="21"/>
        <v>0</v>
      </c>
      <c r="BE40" s="182">
        <v>0</v>
      </c>
      <c r="BF40" s="185">
        <f t="shared" si="22"/>
        <v>0</v>
      </c>
      <c r="BG40" s="183">
        <v>0</v>
      </c>
      <c r="BH40" s="184">
        <f t="shared" si="23"/>
        <v>0</v>
      </c>
      <c r="BI40" s="182">
        <v>0</v>
      </c>
      <c r="BJ40" s="185">
        <f t="shared" si="24"/>
        <v>0</v>
      </c>
      <c r="BK40" s="182">
        <v>0</v>
      </c>
      <c r="BL40" s="185">
        <f t="shared" si="25"/>
        <v>0</v>
      </c>
      <c r="BM40" s="182">
        <v>0</v>
      </c>
      <c r="BN40" s="185">
        <f t="shared" si="26"/>
        <v>0</v>
      </c>
      <c r="BO40" s="182">
        <v>0</v>
      </c>
      <c r="BP40" s="185">
        <f t="shared" si="27"/>
        <v>0</v>
      </c>
      <c r="BQ40" s="182">
        <v>0</v>
      </c>
      <c r="BR40" s="185">
        <f t="shared" si="28"/>
        <v>0</v>
      </c>
      <c r="BS40" s="183">
        <v>0</v>
      </c>
      <c r="BT40" s="186"/>
      <c r="BU40" s="187">
        <f t="shared" si="29"/>
        <v>0.75723831144564668</v>
      </c>
      <c r="BV40" s="188">
        <f t="shared" si="30"/>
        <v>0.24276168855435337</v>
      </c>
      <c r="BW40" s="188">
        <f t="shared" si="31"/>
        <v>0</v>
      </c>
      <c r="BX40" s="188">
        <f t="shared" si="32"/>
        <v>0</v>
      </c>
      <c r="BY40" s="188">
        <f t="shared" si="33"/>
        <v>0.24276168855435337</v>
      </c>
      <c r="BZ40" s="188">
        <f t="shared" si="34"/>
        <v>0.4</v>
      </c>
      <c r="CA40" s="188">
        <f t="shared" si="35"/>
        <v>0.6</v>
      </c>
      <c r="CB40" s="188">
        <f t="shared" si="36"/>
        <v>0</v>
      </c>
      <c r="CC40" s="188">
        <f t="shared" si="37"/>
        <v>0</v>
      </c>
      <c r="CD40" s="189">
        <f t="shared" si="38"/>
        <v>0.6</v>
      </c>
      <c r="CE40" s="190" t="s">
        <v>205</v>
      </c>
      <c r="CF40" s="188" t="s">
        <v>205</v>
      </c>
      <c r="CG40" s="188" t="s">
        <v>205</v>
      </c>
      <c r="CH40" s="188" t="s">
        <v>205</v>
      </c>
      <c r="CI40" s="188" t="s">
        <v>205</v>
      </c>
      <c r="CJ40" s="188" t="s">
        <v>205</v>
      </c>
      <c r="CK40" s="188" t="s">
        <v>205</v>
      </c>
      <c r="CL40" s="188" t="s">
        <v>205</v>
      </c>
      <c r="CM40" s="188" t="s">
        <v>205</v>
      </c>
      <c r="CN40" s="189" t="s">
        <v>205</v>
      </c>
      <c r="CO40" s="190" t="s">
        <v>205</v>
      </c>
      <c r="CP40" s="188" t="s">
        <v>205</v>
      </c>
      <c r="CQ40" s="188" t="s">
        <v>205</v>
      </c>
      <c r="CR40" s="188" t="s">
        <v>205</v>
      </c>
      <c r="CS40" s="189" t="s">
        <v>205</v>
      </c>
      <c r="CT40" s="190" t="s">
        <v>205</v>
      </c>
      <c r="CU40" s="188"/>
      <c r="CV40" s="188"/>
      <c r="CW40" s="188"/>
      <c r="CX40" s="189"/>
    </row>
    <row r="41" spans="1:102" x14ac:dyDescent="0.35">
      <c r="A41" s="158" t="s">
        <v>9</v>
      </c>
      <c r="B41" s="159">
        <f t="shared" si="41"/>
        <v>2529650114</v>
      </c>
      <c r="C41" s="160">
        <f t="shared" si="0"/>
        <v>2030497280</v>
      </c>
      <c r="D41" s="160">
        <f t="shared" si="1"/>
        <v>499152834</v>
      </c>
      <c r="E41" s="160">
        <f t="shared" si="2"/>
        <v>412972697</v>
      </c>
      <c r="F41" s="160">
        <f t="shared" si="3"/>
        <v>318603580</v>
      </c>
      <c r="G41" s="160">
        <f t="shared" si="4"/>
        <v>94369117</v>
      </c>
      <c r="H41" s="160">
        <f t="shared" si="39"/>
        <v>86180137</v>
      </c>
      <c r="I41" s="161">
        <f t="shared" si="5"/>
        <v>0</v>
      </c>
      <c r="J41" s="162">
        <f t="shared" si="40"/>
        <v>1222998360</v>
      </c>
      <c r="K41" s="160">
        <f>K42+K52+K63+K69</f>
        <v>1160000722</v>
      </c>
      <c r="L41" s="160">
        <f>L42+L52+L63+L69</f>
        <v>62997638</v>
      </c>
      <c r="M41" s="160">
        <f t="shared" si="6"/>
        <v>354153016</v>
      </c>
      <c r="N41" s="160">
        <f>N42+N52+N63+N69</f>
        <v>259656558</v>
      </c>
      <c r="O41" s="160">
        <f>O42+O52+O63+O69</f>
        <v>94496458</v>
      </c>
      <c r="P41" s="160">
        <f t="shared" si="7"/>
        <v>271372879</v>
      </c>
      <c r="Q41" s="160">
        <f>Q42+Q52+Q63+Q69</f>
        <v>189202330</v>
      </c>
      <c r="R41" s="160">
        <f>R42+R52+R63+R69</f>
        <v>82170549</v>
      </c>
      <c r="S41" s="160">
        <f t="shared" si="8"/>
        <v>200870575</v>
      </c>
      <c r="T41" s="160">
        <f>T42+T52+T63+T69</f>
        <v>130577178</v>
      </c>
      <c r="U41" s="160">
        <f>U42+U52+U63+U69</f>
        <v>70293397</v>
      </c>
      <c r="V41" s="160">
        <f t="shared" si="9"/>
        <v>70502304</v>
      </c>
      <c r="W41" s="160">
        <f>W42+W52+W63+W69</f>
        <v>58625152</v>
      </c>
      <c r="X41" s="160">
        <f>X42+X52+X63+X69</f>
        <v>11877152</v>
      </c>
      <c r="Y41" s="160">
        <f t="shared" si="10"/>
        <v>82780137</v>
      </c>
      <c r="Z41" s="160">
        <f>Z42+Z52+Z63+Z69</f>
        <v>70454228</v>
      </c>
      <c r="AA41" s="160">
        <f>AA42+AA52+AA63+AA69</f>
        <v>12325909</v>
      </c>
      <c r="AB41" s="161">
        <f>AB42+AB52+AB63+AB69</f>
        <v>0</v>
      </c>
      <c r="AC41" s="162">
        <f t="shared" si="11"/>
        <v>0</v>
      </c>
      <c r="AD41" s="160">
        <f>AD42+AD52+AD63+AD69</f>
        <v>0</v>
      </c>
      <c r="AE41" s="160">
        <f>AE42+AE52+AE63+AE69</f>
        <v>0</v>
      </c>
      <c r="AF41" s="160">
        <f t="shared" si="12"/>
        <v>0</v>
      </c>
      <c r="AG41" s="160">
        <f>AG42+AG52+AG63+AG69</f>
        <v>0</v>
      </c>
      <c r="AH41" s="160">
        <f>AH42+AH52+AH63+AH69</f>
        <v>0</v>
      </c>
      <c r="AI41" s="160">
        <f t="shared" si="13"/>
        <v>0</v>
      </c>
      <c r="AJ41" s="160">
        <f>AJ42+AJ52+AJ63+AJ69</f>
        <v>0</v>
      </c>
      <c r="AK41" s="160">
        <f>AK42+AK52+AK63+AK69</f>
        <v>0</v>
      </c>
      <c r="AL41" s="160">
        <f t="shared" si="14"/>
        <v>0</v>
      </c>
      <c r="AM41" s="160">
        <f>AM42+AM52+AM63+AM69</f>
        <v>0</v>
      </c>
      <c r="AN41" s="160">
        <f>AN42+AN52+AN63+AN69</f>
        <v>0</v>
      </c>
      <c r="AO41" s="160">
        <f t="shared" si="15"/>
        <v>0</v>
      </c>
      <c r="AP41" s="160">
        <f>AP42+AP52+AP63+AP69</f>
        <v>0</v>
      </c>
      <c r="AQ41" s="160">
        <f>AQ42+AQ52+AQ63+AQ69</f>
        <v>0</v>
      </c>
      <c r="AR41" s="160">
        <f t="shared" si="16"/>
        <v>0</v>
      </c>
      <c r="AS41" s="160">
        <f>AS42+AS52+AS63+AS69</f>
        <v>0</v>
      </c>
      <c r="AT41" s="160">
        <f>AT42+AT52+AT63+AT69</f>
        <v>0</v>
      </c>
      <c r="AU41" s="161">
        <f>AU42+AU52+AU63+AU69</f>
        <v>0</v>
      </c>
      <c r="AV41" s="162">
        <f t="shared" si="17"/>
        <v>0</v>
      </c>
      <c r="AW41" s="160">
        <f>AW42+AW52+AW63+AW69</f>
        <v>0</v>
      </c>
      <c r="AX41" s="160">
        <f t="shared" si="18"/>
        <v>0</v>
      </c>
      <c r="AY41" s="160">
        <f>AY42+AY52+AY63+AY69</f>
        <v>0</v>
      </c>
      <c r="AZ41" s="160">
        <f t="shared" si="19"/>
        <v>0</v>
      </c>
      <c r="BA41" s="160">
        <f>BA42+BA52+BA63+BA69</f>
        <v>0</v>
      </c>
      <c r="BB41" s="160">
        <f t="shared" si="20"/>
        <v>0</v>
      </c>
      <c r="BC41" s="160">
        <f>BC42+BC52+BC63+BC69</f>
        <v>0</v>
      </c>
      <c r="BD41" s="160">
        <f t="shared" si="21"/>
        <v>0</v>
      </c>
      <c r="BE41" s="160">
        <f>BE42+BE52+BE63+BE69</f>
        <v>0</v>
      </c>
      <c r="BF41" s="160">
        <f t="shared" si="22"/>
        <v>0</v>
      </c>
      <c r="BG41" s="161">
        <f>BG42+BG52+BG63+BG69</f>
        <v>0</v>
      </c>
      <c r="BH41" s="162">
        <f t="shared" si="23"/>
        <v>807498920</v>
      </c>
      <c r="BI41" s="160">
        <f>BI42+BI52+BI63+BI69</f>
        <v>807498920</v>
      </c>
      <c r="BJ41" s="160">
        <f t="shared" si="24"/>
        <v>144999818</v>
      </c>
      <c r="BK41" s="160">
        <f>BK42+BK52+BK63+BK69</f>
        <v>144999818</v>
      </c>
      <c r="BL41" s="160">
        <f t="shared" si="25"/>
        <v>141599818</v>
      </c>
      <c r="BM41" s="160">
        <f>BM42+BM52+BM63+BM69</f>
        <v>141599818</v>
      </c>
      <c r="BN41" s="160">
        <f t="shared" si="26"/>
        <v>117733005</v>
      </c>
      <c r="BO41" s="160">
        <f>BO42+BO52+BO63+BO69</f>
        <v>117733005</v>
      </c>
      <c r="BP41" s="160">
        <f t="shared" si="27"/>
        <v>23866813</v>
      </c>
      <c r="BQ41" s="160">
        <f>BQ42+BQ52+BQ63+BQ69</f>
        <v>23866813</v>
      </c>
      <c r="BR41" s="160">
        <f t="shared" si="28"/>
        <v>3400000</v>
      </c>
      <c r="BS41" s="161">
        <f>BS42+BS52+BS63+BS69</f>
        <v>3400000</v>
      </c>
      <c r="BT41" s="163"/>
      <c r="BU41" s="164">
        <f t="shared" si="29"/>
        <v>0.81709912550161401</v>
      </c>
      <c r="BV41" s="165">
        <f t="shared" si="30"/>
        <v>0.18290087449838599</v>
      </c>
      <c r="BW41" s="165">
        <f t="shared" si="31"/>
        <v>4.9661495766076723E-2</v>
      </c>
      <c r="BX41" s="165">
        <f t="shared" si="32"/>
        <v>9.1977958229467888E-2</v>
      </c>
      <c r="BY41" s="165">
        <f t="shared" si="33"/>
        <v>4.9627631254777212E-2</v>
      </c>
      <c r="BZ41" s="165">
        <f t="shared" si="34"/>
        <v>0.39999999746022225</v>
      </c>
      <c r="CA41" s="165">
        <f t="shared" si="35"/>
        <v>0.6000000025397777</v>
      </c>
      <c r="CB41" s="165">
        <f t="shared" si="36"/>
        <v>7.5413315810898718E-2</v>
      </c>
      <c r="CC41" s="165">
        <f t="shared" si="37"/>
        <v>0.44632401331412447</v>
      </c>
      <c r="CD41" s="166">
        <f t="shared" si="38"/>
        <v>7.8262673414754541E-2</v>
      </c>
      <c r="CE41" s="167" t="s">
        <v>205</v>
      </c>
      <c r="CF41" s="165" t="s">
        <v>205</v>
      </c>
      <c r="CG41" s="165" t="s">
        <v>205</v>
      </c>
      <c r="CH41" s="165" t="s">
        <v>205</v>
      </c>
      <c r="CI41" s="165" t="s">
        <v>205</v>
      </c>
      <c r="CJ41" s="165" t="s">
        <v>205</v>
      </c>
      <c r="CK41" s="165" t="s">
        <v>205</v>
      </c>
      <c r="CL41" s="165" t="s">
        <v>205</v>
      </c>
      <c r="CM41" s="165" t="s">
        <v>205</v>
      </c>
      <c r="CN41" s="166" t="s">
        <v>205</v>
      </c>
      <c r="CO41" s="167" t="s">
        <v>205</v>
      </c>
      <c r="CP41" s="165" t="s">
        <v>205</v>
      </c>
      <c r="CQ41" s="165" t="s">
        <v>205</v>
      </c>
      <c r="CR41" s="165" t="s">
        <v>205</v>
      </c>
      <c r="CS41" s="166" t="s">
        <v>205</v>
      </c>
      <c r="CT41" s="167">
        <f t="shared" ref="CT41:CT48" si="56">BH41/(BH41+BJ41)</f>
        <v>0.84776901825144468</v>
      </c>
      <c r="CU41" s="165">
        <f t="shared" si="48"/>
        <v>0.15223098174855534</v>
      </c>
      <c r="CV41" s="165">
        <f t="shared" si="49"/>
        <v>2.5057054721263055E-2</v>
      </c>
      <c r="CW41" s="165">
        <f t="shared" si="50"/>
        <v>0.12360436849208718</v>
      </c>
      <c r="CX41" s="166">
        <f t="shared" si="51"/>
        <v>3.5695585352051142E-3</v>
      </c>
    </row>
    <row r="42" spans="1:102" ht="26" x14ac:dyDescent="0.35">
      <c r="A42" s="168" t="s">
        <v>234</v>
      </c>
      <c r="B42" s="169">
        <f t="shared" si="41"/>
        <v>408187330</v>
      </c>
      <c r="C42" s="170">
        <f t="shared" si="0"/>
        <v>346959226</v>
      </c>
      <c r="D42" s="170">
        <f t="shared" si="1"/>
        <v>61228104</v>
      </c>
      <c r="E42" s="170">
        <f t="shared" si="2"/>
        <v>61228104</v>
      </c>
      <c r="F42" s="170">
        <f t="shared" si="3"/>
        <v>60769375</v>
      </c>
      <c r="G42" s="170">
        <f t="shared" si="4"/>
        <v>458729</v>
      </c>
      <c r="H42" s="170">
        <f t="shared" si="39"/>
        <v>0</v>
      </c>
      <c r="I42" s="171">
        <f t="shared" si="5"/>
        <v>0</v>
      </c>
      <c r="J42" s="172">
        <f t="shared" si="40"/>
        <v>170100000</v>
      </c>
      <c r="K42" s="170">
        <f>SUM(K43:K51)</f>
        <v>170100000</v>
      </c>
      <c r="L42" s="170">
        <f>SUM(L43:L51)</f>
        <v>0</v>
      </c>
      <c r="M42" s="170">
        <f t="shared" si="6"/>
        <v>30017650</v>
      </c>
      <c r="N42" s="170">
        <f>SUM(N43:N51)</f>
        <v>30017650</v>
      </c>
      <c r="O42" s="170">
        <f>SUM(O43:O51)</f>
        <v>0</v>
      </c>
      <c r="P42" s="170">
        <f t="shared" si="7"/>
        <v>30017650</v>
      </c>
      <c r="Q42" s="170">
        <f>SUM(Q43:Q51)</f>
        <v>30017650</v>
      </c>
      <c r="R42" s="170">
        <f>SUM(R43:R51)</f>
        <v>0</v>
      </c>
      <c r="S42" s="170">
        <f t="shared" si="8"/>
        <v>29558921</v>
      </c>
      <c r="T42" s="170">
        <f>SUM(T43:T51)</f>
        <v>29558921</v>
      </c>
      <c r="U42" s="170">
        <f>SUM(U43:U51)</f>
        <v>0</v>
      </c>
      <c r="V42" s="170">
        <f t="shared" si="9"/>
        <v>458729</v>
      </c>
      <c r="W42" s="170">
        <f>SUM(W43:W51)</f>
        <v>458729</v>
      </c>
      <c r="X42" s="170">
        <f>SUM(X43:X51)</f>
        <v>0</v>
      </c>
      <c r="Y42" s="170">
        <f t="shared" si="10"/>
        <v>0</v>
      </c>
      <c r="Z42" s="170">
        <f>SUM(Z43:Z51)</f>
        <v>0</v>
      </c>
      <c r="AA42" s="170">
        <f>SUM(AA43:AA51)</f>
        <v>0</v>
      </c>
      <c r="AB42" s="171">
        <f>SUM(AB43:AB51)</f>
        <v>0</v>
      </c>
      <c r="AC42" s="172">
        <f t="shared" si="11"/>
        <v>0</v>
      </c>
      <c r="AD42" s="170">
        <f>SUM(AD43:AD51)</f>
        <v>0</v>
      </c>
      <c r="AE42" s="170">
        <f>SUM(AE43:AE51)</f>
        <v>0</v>
      </c>
      <c r="AF42" s="170">
        <f t="shared" si="12"/>
        <v>0</v>
      </c>
      <c r="AG42" s="170">
        <f>SUM(AG43:AG51)</f>
        <v>0</v>
      </c>
      <c r="AH42" s="170">
        <f>SUM(AH43:AH51)</f>
        <v>0</v>
      </c>
      <c r="AI42" s="170">
        <f t="shared" si="13"/>
        <v>0</v>
      </c>
      <c r="AJ42" s="170">
        <f>SUM(AJ43:AJ51)</f>
        <v>0</v>
      </c>
      <c r="AK42" s="170">
        <f>SUM(AK43:AK51)</f>
        <v>0</v>
      </c>
      <c r="AL42" s="170">
        <f t="shared" si="14"/>
        <v>0</v>
      </c>
      <c r="AM42" s="170">
        <f>SUM(AM43:AM51)</f>
        <v>0</v>
      </c>
      <c r="AN42" s="170">
        <f>SUM(AN43:AN51)</f>
        <v>0</v>
      </c>
      <c r="AO42" s="170">
        <f t="shared" si="15"/>
        <v>0</v>
      </c>
      <c r="AP42" s="170">
        <f>SUM(AP43:AP51)</f>
        <v>0</v>
      </c>
      <c r="AQ42" s="170">
        <f>SUM(AQ43:AQ51)</f>
        <v>0</v>
      </c>
      <c r="AR42" s="170">
        <f t="shared" si="16"/>
        <v>0</v>
      </c>
      <c r="AS42" s="170">
        <f>SUM(AS43:AS51)</f>
        <v>0</v>
      </c>
      <c r="AT42" s="170">
        <f>SUM(AT43:AT51)</f>
        <v>0</v>
      </c>
      <c r="AU42" s="171">
        <f>SUM(AU43:AU51)</f>
        <v>0</v>
      </c>
      <c r="AV42" s="172">
        <f t="shared" si="17"/>
        <v>0</v>
      </c>
      <c r="AW42" s="170">
        <f>SUM(AW43:AW51)</f>
        <v>0</v>
      </c>
      <c r="AX42" s="170">
        <f t="shared" si="18"/>
        <v>0</v>
      </c>
      <c r="AY42" s="170">
        <f>SUM(AY43:AY51)</f>
        <v>0</v>
      </c>
      <c r="AZ42" s="170">
        <f t="shared" si="19"/>
        <v>0</v>
      </c>
      <c r="BA42" s="170">
        <f>SUM(BA43:BA51)</f>
        <v>0</v>
      </c>
      <c r="BB42" s="170">
        <f t="shared" si="20"/>
        <v>0</v>
      </c>
      <c r="BC42" s="170">
        <f>SUM(BC43:BC51)</f>
        <v>0</v>
      </c>
      <c r="BD42" s="170">
        <f t="shared" si="21"/>
        <v>0</v>
      </c>
      <c r="BE42" s="170">
        <f>SUM(BE43:BE51)</f>
        <v>0</v>
      </c>
      <c r="BF42" s="170">
        <f t="shared" si="22"/>
        <v>0</v>
      </c>
      <c r="BG42" s="171">
        <f>SUM(BG43:BG51)</f>
        <v>0</v>
      </c>
      <c r="BH42" s="172">
        <f t="shared" si="23"/>
        <v>176859226</v>
      </c>
      <c r="BI42" s="170">
        <f>SUM(BI43:BI51)</f>
        <v>176859226</v>
      </c>
      <c r="BJ42" s="170">
        <f t="shared" si="24"/>
        <v>31210454</v>
      </c>
      <c r="BK42" s="170">
        <f>SUM(BK43:BK51)</f>
        <v>31210454</v>
      </c>
      <c r="BL42" s="170">
        <f t="shared" si="25"/>
        <v>31210454</v>
      </c>
      <c r="BM42" s="170">
        <f>SUM(BM43:BM51)</f>
        <v>31210454</v>
      </c>
      <c r="BN42" s="170">
        <f t="shared" si="26"/>
        <v>31210454</v>
      </c>
      <c r="BO42" s="170">
        <f>SUM(BO43:BO51)</f>
        <v>31210454</v>
      </c>
      <c r="BP42" s="170">
        <f t="shared" si="27"/>
        <v>0</v>
      </c>
      <c r="BQ42" s="170">
        <f>SUM(BQ43:BQ51)</f>
        <v>0</v>
      </c>
      <c r="BR42" s="170">
        <f t="shared" si="28"/>
        <v>0</v>
      </c>
      <c r="BS42" s="171">
        <f>SUM(BS43:BS51)</f>
        <v>0</v>
      </c>
      <c r="BT42" s="163"/>
      <c r="BU42" s="173">
        <f t="shared" si="29"/>
        <v>0.84999998750734884</v>
      </c>
      <c r="BV42" s="174">
        <f t="shared" si="30"/>
        <v>0.15000001249265119</v>
      </c>
      <c r="BW42" s="174">
        <f t="shared" si="31"/>
        <v>2.2922965565506091E-3</v>
      </c>
      <c r="BX42" s="174">
        <f t="shared" si="32"/>
        <v>0.14770771593610058</v>
      </c>
      <c r="BY42" s="174">
        <f t="shared" si="33"/>
        <v>0</v>
      </c>
      <c r="BZ42" s="174"/>
      <c r="CA42" s="174"/>
      <c r="CB42" s="174"/>
      <c r="CC42" s="174"/>
      <c r="CD42" s="175"/>
      <c r="CE42" s="176" t="s">
        <v>205</v>
      </c>
      <c r="CF42" s="174" t="s">
        <v>205</v>
      </c>
      <c r="CG42" s="174" t="s">
        <v>205</v>
      </c>
      <c r="CH42" s="174" t="s">
        <v>205</v>
      </c>
      <c r="CI42" s="174" t="s">
        <v>205</v>
      </c>
      <c r="CJ42" s="174" t="s">
        <v>205</v>
      </c>
      <c r="CK42" s="174" t="s">
        <v>205</v>
      </c>
      <c r="CL42" s="174" t="s">
        <v>205</v>
      </c>
      <c r="CM42" s="174" t="s">
        <v>205</v>
      </c>
      <c r="CN42" s="175" t="s">
        <v>205</v>
      </c>
      <c r="CO42" s="177" t="s">
        <v>205</v>
      </c>
      <c r="CP42" s="178" t="s">
        <v>205</v>
      </c>
      <c r="CQ42" s="178" t="s">
        <v>205</v>
      </c>
      <c r="CR42" s="178" t="s">
        <v>205</v>
      </c>
      <c r="CS42" s="179" t="s">
        <v>205</v>
      </c>
      <c r="CT42" s="176">
        <f t="shared" si="56"/>
        <v>0.84999999038783547</v>
      </c>
      <c r="CU42" s="174">
        <f t="shared" si="48"/>
        <v>0.15000000961216453</v>
      </c>
      <c r="CV42" s="174">
        <f t="shared" si="49"/>
        <v>0</v>
      </c>
      <c r="CW42" s="174">
        <f t="shared" si="50"/>
        <v>0.15000000961216453</v>
      </c>
      <c r="CX42" s="175">
        <f t="shared" si="51"/>
        <v>0</v>
      </c>
    </row>
    <row r="43" spans="1:102" x14ac:dyDescent="0.35">
      <c r="A43" s="180" t="s">
        <v>235</v>
      </c>
      <c r="B43" s="181">
        <f t="shared" si="41"/>
        <v>150345865</v>
      </c>
      <c r="C43" s="182">
        <f t="shared" si="0"/>
        <v>127793985</v>
      </c>
      <c r="D43" s="182">
        <f t="shared" si="1"/>
        <v>22551880</v>
      </c>
      <c r="E43" s="182">
        <f t="shared" si="2"/>
        <v>22551880</v>
      </c>
      <c r="F43" s="182">
        <f t="shared" si="3"/>
        <v>22551880</v>
      </c>
      <c r="G43" s="182">
        <f t="shared" si="4"/>
        <v>0</v>
      </c>
      <c r="H43" s="182">
        <f t="shared" si="39"/>
        <v>0</v>
      </c>
      <c r="I43" s="183">
        <f t="shared" si="5"/>
        <v>0</v>
      </c>
      <c r="J43" s="184">
        <f t="shared" si="40"/>
        <v>62700000</v>
      </c>
      <c r="K43" s="182">
        <v>62700000</v>
      </c>
      <c r="L43" s="182">
        <v>0</v>
      </c>
      <c r="M43" s="185">
        <f t="shared" si="6"/>
        <v>11064706</v>
      </c>
      <c r="N43" s="182">
        <f t="shared" ref="N43:O51" si="57">Q43+Z43</f>
        <v>11064706</v>
      </c>
      <c r="O43" s="182">
        <f t="shared" si="57"/>
        <v>0</v>
      </c>
      <c r="P43" s="185">
        <f t="shared" si="7"/>
        <v>11064706</v>
      </c>
      <c r="Q43" s="182">
        <f t="shared" ref="Q43:R51" si="58">T43+W43</f>
        <v>11064706</v>
      </c>
      <c r="R43" s="182">
        <f t="shared" si="58"/>
        <v>0</v>
      </c>
      <c r="S43" s="185">
        <f t="shared" si="8"/>
        <v>11064706</v>
      </c>
      <c r="T43" s="182">
        <v>11064706</v>
      </c>
      <c r="U43" s="182">
        <v>0</v>
      </c>
      <c r="V43" s="185">
        <f t="shared" si="9"/>
        <v>0</v>
      </c>
      <c r="W43" s="182">
        <v>0</v>
      </c>
      <c r="X43" s="182">
        <v>0</v>
      </c>
      <c r="Y43" s="185">
        <f t="shared" si="10"/>
        <v>0</v>
      </c>
      <c r="Z43" s="182">
        <v>0</v>
      </c>
      <c r="AA43" s="182">
        <v>0</v>
      </c>
      <c r="AB43" s="183">
        <v>0</v>
      </c>
      <c r="AC43" s="184">
        <f t="shared" si="11"/>
        <v>0</v>
      </c>
      <c r="AD43" s="182">
        <v>0</v>
      </c>
      <c r="AE43" s="182">
        <v>0</v>
      </c>
      <c r="AF43" s="185">
        <f t="shared" si="12"/>
        <v>0</v>
      </c>
      <c r="AG43" s="182">
        <v>0</v>
      </c>
      <c r="AH43" s="182">
        <v>0</v>
      </c>
      <c r="AI43" s="185">
        <f t="shared" si="13"/>
        <v>0</v>
      </c>
      <c r="AJ43" s="182">
        <v>0</v>
      </c>
      <c r="AK43" s="182">
        <v>0</v>
      </c>
      <c r="AL43" s="185">
        <f t="shared" si="14"/>
        <v>0</v>
      </c>
      <c r="AM43" s="182">
        <v>0</v>
      </c>
      <c r="AN43" s="182">
        <v>0</v>
      </c>
      <c r="AO43" s="185">
        <f t="shared" si="15"/>
        <v>0</v>
      </c>
      <c r="AP43" s="182">
        <v>0</v>
      </c>
      <c r="AQ43" s="182">
        <v>0</v>
      </c>
      <c r="AR43" s="185">
        <f t="shared" si="16"/>
        <v>0</v>
      </c>
      <c r="AS43" s="182">
        <v>0</v>
      </c>
      <c r="AT43" s="182">
        <v>0</v>
      </c>
      <c r="AU43" s="183">
        <v>0</v>
      </c>
      <c r="AV43" s="184">
        <f t="shared" si="17"/>
        <v>0</v>
      </c>
      <c r="AW43" s="182">
        <v>0</v>
      </c>
      <c r="AX43" s="185">
        <f t="shared" si="18"/>
        <v>0</v>
      </c>
      <c r="AY43" s="182">
        <v>0</v>
      </c>
      <c r="AZ43" s="185">
        <f t="shared" si="19"/>
        <v>0</v>
      </c>
      <c r="BA43" s="182">
        <v>0</v>
      </c>
      <c r="BB43" s="185">
        <f t="shared" si="20"/>
        <v>0</v>
      </c>
      <c r="BC43" s="182">
        <v>0</v>
      </c>
      <c r="BD43" s="185">
        <f t="shared" si="21"/>
        <v>0</v>
      </c>
      <c r="BE43" s="182">
        <v>0</v>
      </c>
      <c r="BF43" s="185">
        <f t="shared" si="22"/>
        <v>0</v>
      </c>
      <c r="BG43" s="183">
        <v>0</v>
      </c>
      <c r="BH43" s="184">
        <f t="shared" si="23"/>
        <v>65093985</v>
      </c>
      <c r="BI43" s="182">
        <v>65093985</v>
      </c>
      <c r="BJ43" s="185">
        <f t="shared" si="24"/>
        <v>11487174</v>
      </c>
      <c r="BK43" s="182">
        <v>11487174</v>
      </c>
      <c r="BL43" s="185">
        <f t="shared" si="25"/>
        <v>11487174</v>
      </c>
      <c r="BM43" s="182">
        <v>11487174</v>
      </c>
      <c r="BN43" s="185">
        <f t="shared" si="26"/>
        <v>11487174</v>
      </c>
      <c r="BO43" s="182">
        <v>11487174</v>
      </c>
      <c r="BP43" s="185">
        <f t="shared" si="27"/>
        <v>0</v>
      </c>
      <c r="BQ43" s="182">
        <v>0</v>
      </c>
      <c r="BR43" s="185">
        <f t="shared" si="28"/>
        <v>0</v>
      </c>
      <c r="BS43" s="183">
        <v>0</v>
      </c>
      <c r="BT43" s="186"/>
      <c r="BU43" s="187">
        <f t="shared" si="29"/>
        <v>0.84999999864433817</v>
      </c>
      <c r="BV43" s="188">
        <f t="shared" si="30"/>
        <v>0.15000000135566188</v>
      </c>
      <c r="BW43" s="188">
        <f t="shared" si="31"/>
        <v>0</v>
      </c>
      <c r="BX43" s="188">
        <f t="shared" si="32"/>
        <v>0.15000000135566188</v>
      </c>
      <c r="BY43" s="188">
        <f t="shared" si="33"/>
        <v>0</v>
      </c>
      <c r="BZ43" s="188"/>
      <c r="CA43" s="188"/>
      <c r="CB43" s="188"/>
      <c r="CC43" s="188"/>
      <c r="CD43" s="189"/>
      <c r="CE43" s="190" t="s">
        <v>205</v>
      </c>
      <c r="CF43" s="188" t="s">
        <v>205</v>
      </c>
      <c r="CG43" s="188" t="s">
        <v>205</v>
      </c>
      <c r="CH43" s="188" t="s">
        <v>205</v>
      </c>
      <c r="CI43" s="188" t="s">
        <v>205</v>
      </c>
      <c r="CJ43" s="188" t="s">
        <v>205</v>
      </c>
      <c r="CK43" s="188" t="s">
        <v>205</v>
      </c>
      <c r="CL43" s="188" t="s">
        <v>205</v>
      </c>
      <c r="CM43" s="188" t="s">
        <v>205</v>
      </c>
      <c r="CN43" s="189" t="s">
        <v>205</v>
      </c>
      <c r="CO43" s="190" t="s">
        <v>205</v>
      </c>
      <c r="CP43" s="188" t="s">
        <v>205</v>
      </c>
      <c r="CQ43" s="188" t="s">
        <v>205</v>
      </c>
      <c r="CR43" s="188" t="s">
        <v>205</v>
      </c>
      <c r="CS43" s="189" t="s">
        <v>205</v>
      </c>
      <c r="CT43" s="190">
        <f t="shared" si="56"/>
        <v>0.84999999804129367</v>
      </c>
      <c r="CU43" s="188">
        <f t="shared" si="48"/>
        <v>0.15000000195870633</v>
      </c>
      <c r="CV43" s="188">
        <f t="shared" si="49"/>
        <v>0</v>
      </c>
      <c r="CW43" s="188">
        <f t="shared" si="50"/>
        <v>0.15000000195870633</v>
      </c>
      <c r="CX43" s="189">
        <f t="shared" si="51"/>
        <v>0</v>
      </c>
    </row>
    <row r="44" spans="1:102" ht="26" x14ac:dyDescent="0.35">
      <c r="A44" s="180" t="s">
        <v>236</v>
      </c>
      <c r="B44" s="181">
        <f t="shared" si="41"/>
        <v>6588236</v>
      </c>
      <c r="C44" s="182">
        <f t="shared" si="0"/>
        <v>5600000</v>
      </c>
      <c r="D44" s="182">
        <f t="shared" si="1"/>
        <v>988236</v>
      </c>
      <c r="E44" s="182">
        <f t="shared" si="2"/>
        <v>988236</v>
      </c>
      <c r="F44" s="182">
        <f t="shared" si="3"/>
        <v>988236</v>
      </c>
      <c r="G44" s="182">
        <f t="shared" si="4"/>
        <v>0</v>
      </c>
      <c r="H44" s="182">
        <f t="shared" si="39"/>
        <v>0</v>
      </c>
      <c r="I44" s="183">
        <f t="shared" si="5"/>
        <v>0</v>
      </c>
      <c r="J44" s="184">
        <f t="shared" si="40"/>
        <v>0</v>
      </c>
      <c r="K44" s="182">
        <v>0</v>
      </c>
      <c r="L44" s="182">
        <v>0</v>
      </c>
      <c r="M44" s="185">
        <f t="shared" si="6"/>
        <v>0</v>
      </c>
      <c r="N44" s="182">
        <f t="shared" si="57"/>
        <v>0</v>
      </c>
      <c r="O44" s="182">
        <f t="shared" si="57"/>
        <v>0</v>
      </c>
      <c r="P44" s="185">
        <f t="shared" si="7"/>
        <v>0</v>
      </c>
      <c r="Q44" s="182">
        <f t="shared" si="58"/>
        <v>0</v>
      </c>
      <c r="R44" s="182">
        <f t="shared" si="58"/>
        <v>0</v>
      </c>
      <c r="S44" s="185">
        <f t="shared" si="8"/>
        <v>0</v>
      </c>
      <c r="T44" s="182">
        <v>0</v>
      </c>
      <c r="U44" s="182">
        <v>0</v>
      </c>
      <c r="V44" s="185">
        <f t="shared" si="9"/>
        <v>0</v>
      </c>
      <c r="W44" s="182">
        <v>0</v>
      </c>
      <c r="X44" s="182">
        <v>0</v>
      </c>
      <c r="Y44" s="185">
        <f t="shared" si="10"/>
        <v>0</v>
      </c>
      <c r="Z44" s="182">
        <v>0</v>
      </c>
      <c r="AA44" s="182">
        <v>0</v>
      </c>
      <c r="AB44" s="183">
        <v>0</v>
      </c>
      <c r="AC44" s="184">
        <f t="shared" si="11"/>
        <v>0</v>
      </c>
      <c r="AD44" s="182">
        <v>0</v>
      </c>
      <c r="AE44" s="182">
        <v>0</v>
      </c>
      <c r="AF44" s="185">
        <f t="shared" si="12"/>
        <v>0</v>
      </c>
      <c r="AG44" s="182">
        <v>0</v>
      </c>
      <c r="AH44" s="182">
        <v>0</v>
      </c>
      <c r="AI44" s="185">
        <f t="shared" si="13"/>
        <v>0</v>
      </c>
      <c r="AJ44" s="182">
        <v>0</v>
      </c>
      <c r="AK44" s="182">
        <v>0</v>
      </c>
      <c r="AL44" s="185">
        <f t="shared" si="14"/>
        <v>0</v>
      </c>
      <c r="AM44" s="182">
        <v>0</v>
      </c>
      <c r="AN44" s="182">
        <v>0</v>
      </c>
      <c r="AO44" s="185">
        <f t="shared" si="15"/>
        <v>0</v>
      </c>
      <c r="AP44" s="182">
        <v>0</v>
      </c>
      <c r="AQ44" s="182">
        <v>0</v>
      </c>
      <c r="AR44" s="185">
        <f t="shared" si="16"/>
        <v>0</v>
      </c>
      <c r="AS44" s="182">
        <v>0</v>
      </c>
      <c r="AT44" s="182">
        <v>0</v>
      </c>
      <c r="AU44" s="183">
        <v>0</v>
      </c>
      <c r="AV44" s="184">
        <f t="shared" si="17"/>
        <v>0</v>
      </c>
      <c r="AW44" s="182">
        <v>0</v>
      </c>
      <c r="AX44" s="185">
        <f t="shared" si="18"/>
        <v>0</v>
      </c>
      <c r="AY44" s="182">
        <v>0</v>
      </c>
      <c r="AZ44" s="185">
        <f t="shared" si="19"/>
        <v>0</v>
      </c>
      <c r="BA44" s="182">
        <v>0</v>
      </c>
      <c r="BB44" s="185">
        <f t="shared" si="20"/>
        <v>0</v>
      </c>
      <c r="BC44" s="182">
        <v>0</v>
      </c>
      <c r="BD44" s="185">
        <f t="shared" si="21"/>
        <v>0</v>
      </c>
      <c r="BE44" s="182">
        <v>0</v>
      </c>
      <c r="BF44" s="185">
        <f t="shared" si="22"/>
        <v>0</v>
      </c>
      <c r="BG44" s="183">
        <v>0</v>
      </c>
      <c r="BH44" s="184">
        <f t="shared" si="23"/>
        <v>5600000</v>
      </c>
      <c r="BI44" s="182">
        <v>5600000</v>
      </c>
      <c r="BJ44" s="185">
        <f t="shared" si="24"/>
        <v>988236</v>
      </c>
      <c r="BK44" s="182">
        <v>988236</v>
      </c>
      <c r="BL44" s="185">
        <f t="shared" si="25"/>
        <v>988236</v>
      </c>
      <c r="BM44" s="182">
        <v>988236</v>
      </c>
      <c r="BN44" s="185">
        <f t="shared" si="26"/>
        <v>988236</v>
      </c>
      <c r="BO44" s="182">
        <v>988236</v>
      </c>
      <c r="BP44" s="185">
        <f t="shared" si="27"/>
        <v>0</v>
      </c>
      <c r="BQ44" s="182">
        <v>0</v>
      </c>
      <c r="BR44" s="185">
        <f t="shared" si="28"/>
        <v>0</v>
      </c>
      <c r="BS44" s="183">
        <v>0</v>
      </c>
      <c r="BT44" s="186"/>
      <c r="BU44" s="187"/>
      <c r="BV44" s="188"/>
      <c r="BW44" s="188"/>
      <c r="BX44" s="188"/>
      <c r="BY44" s="188"/>
      <c r="BZ44" s="188"/>
      <c r="CA44" s="188"/>
      <c r="CB44" s="188"/>
      <c r="CC44" s="188"/>
      <c r="CD44" s="189"/>
      <c r="CE44" s="190" t="s">
        <v>205</v>
      </c>
      <c r="CF44" s="188" t="s">
        <v>205</v>
      </c>
      <c r="CG44" s="188" t="s">
        <v>205</v>
      </c>
      <c r="CH44" s="188" t="s">
        <v>205</v>
      </c>
      <c r="CI44" s="188" t="s">
        <v>205</v>
      </c>
      <c r="CJ44" s="188" t="s">
        <v>205</v>
      </c>
      <c r="CK44" s="188" t="s">
        <v>205</v>
      </c>
      <c r="CL44" s="188" t="s">
        <v>205</v>
      </c>
      <c r="CM44" s="188" t="s">
        <v>205</v>
      </c>
      <c r="CN44" s="189" t="s">
        <v>205</v>
      </c>
      <c r="CO44" s="190" t="s">
        <v>205</v>
      </c>
      <c r="CP44" s="188" t="s">
        <v>205</v>
      </c>
      <c r="CQ44" s="188" t="s">
        <v>205</v>
      </c>
      <c r="CR44" s="188" t="s">
        <v>205</v>
      </c>
      <c r="CS44" s="189" t="s">
        <v>205</v>
      </c>
      <c r="CT44" s="190">
        <f t="shared" si="56"/>
        <v>0.84999990892858124</v>
      </c>
      <c r="CU44" s="188">
        <f t="shared" si="48"/>
        <v>0.15000009107141882</v>
      </c>
      <c r="CV44" s="188">
        <f t="shared" si="49"/>
        <v>0</v>
      </c>
      <c r="CW44" s="188">
        <f t="shared" si="50"/>
        <v>0.15000009107141882</v>
      </c>
      <c r="CX44" s="189">
        <f t="shared" si="51"/>
        <v>0</v>
      </c>
    </row>
    <row r="45" spans="1:102" x14ac:dyDescent="0.35">
      <c r="A45" s="180" t="s">
        <v>237</v>
      </c>
      <c r="B45" s="181">
        <f t="shared" si="41"/>
        <v>13764706</v>
      </c>
      <c r="C45" s="182">
        <f t="shared" si="0"/>
        <v>11700000</v>
      </c>
      <c r="D45" s="182">
        <f t="shared" si="1"/>
        <v>2064706</v>
      </c>
      <c r="E45" s="182">
        <f t="shared" si="2"/>
        <v>2064706</v>
      </c>
      <c r="F45" s="182">
        <f t="shared" si="3"/>
        <v>2064706</v>
      </c>
      <c r="G45" s="182">
        <f t="shared" si="4"/>
        <v>0</v>
      </c>
      <c r="H45" s="182">
        <f t="shared" si="39"/>
        <v>0</v>
      </c>
      <c r="I45" s="183">
        <f t="shared" si="5"/>
        <v>0</v>
      </c>
      <c r="J45" s="184">
        <f t="shared" si="40"/>
        <v>0</v>
      </c>
      <c r="K45" s="182">
        <v>0</v>
      </c>
      <c r="L45" s="182">
        <v>0</v>
      </c>
      <c r="M45" s="185">
        <f t="shared" si="6"/>
        <v>0</v>
      </c>
      <c r="N45" s="182">
        <f t="shared" si="57"/>
        <v>0</v>
      </c>
      <c r="O45" s="182">
        <f t="shared" si="57"/>
        <v>0</v>
      </c>
      <c r="P45" s="185">
        <f t="shared" si="7"/>
        <v>0</v>
      </c>
      <c r="Q45" s="182">
        <f t="shared" si="58"/>
        <v>0</v>
      </c>
      <c r="R45" s="182">
        <f t="shared" si="58"/>
        <v>0</v>
      </c>
      <c r="S45" s="185">
        <f t="shared" si="8"/>
        <v>0</v>
      </c>
      <c r="T45" s="182">
        <v>0</v>
      </c>
      <c r="U45" s="182">
        <v>0</v>
      </c>
      <c r="V45" s="185">
        <f t="shared" si="9"/>
        <v>0</v>
      </c>
      <c r="W45" s="182">
        <v>0</v>
      </c>
      <c r="X45" s="182">
        <v>0</v>
      </c>
      <c r="Y45" s="185">
        <f t="shared" si="10"/>
        <v>0</v>
      </c>
      <c r="Z45" s="182">
        <v>0</v>
      </c>
      <c r="AA45" s="182">
        <v>0</v>
      </c>
      <c r="AB45" s="183">
        <v>0</v>
      </c>
      <c r="AC45" s="184">
        <f t="shared" si="11"/>
        <v>0</v>
      </c>
      <c r="AD45" s="182">
        <v>0</v>
      </c>
      <c r="AE45" s="182">
        <v>0</v>
      </c>
      <c r="AF45" s="185">
        <f t="shared" si="12"/>
        <v>0</v>
      </c>
      <c r="AG45" s="182">
        <v>0</v>
      </c>
      <c r="AH45" s="182">
        <v>0</v>
      </c>
      <c r="AI45" s="185">
        <f t="shared" si="13"/>
        <v>0</v>
      </c>
      <c r="AJ45" s="182">
        <v>0</v>
      </c>
      <c r="AK45" s="182">
        <v>0</v>
      </c>
      <c r="AL45" s="185">
        <f t="shared" si="14"/>
        <v>0</v>
      </c>
      <c r="AM45" s="182">
        <v>0</v>
      </c>
      <c r="AN45" s="182">
        <v>0</v>
      </c>
      <c r="AO45" s="185">
        <f t="shared" si="15"/>
        <v>0</v>
      </c>
      <c r="AP45" s="182">
        <v>0</v>
      </c>
      <c r="AQ45" s="182">
        <v>0</v>
      </c>
      <c r="AR45" s="185">
        <f t="shared" si="16"/>
        <v>0</v>
      </c>
      <c r="AS45" s="182">
        <v>0</v>
      </c>
      <c r="AT45" s="182">
        <v>0</v>
      </c>
      <c r="AU45" s="183">
        <v>0</v>
      </c>
      <c r="AV45" s="184">
        <f t="shared" si="17"/>
        <v>0</v>
      </c>
      <c r="AW45" s="182">
        <v>0</v>
      </c>
      <c r="AX45" s="185">
        <f t="shared" si="18"/>
        <v>0</v>
      </c>
      <c r="AY45" s="182">
        <v>0</v>
      </c>
      <c r="AZ45" s="185">
        <f t="shared" si="19"/>
        <v>0</v>
      </c>
      <c r="BA45" s="182">
        <v>0</v>
      </c>
      <c r="BB45" s="185">
        <f t="shared" si="20"/>
        <v>0</v>
      </c>
      <c r="BC45" s="182">
        <v>0</v>
      </c>
      <c r="BD45" s="185">
        <f t="shared" si="21"/>
        <v>0</v>
      </c>
      <c r="BE45" s="182">
        <v>0</v>
      </c>
      <c r="BF45" s="185">
        <f t="shared" si="22"/>
        <v>0</v>
      </c>
      <c r="BG45" s="183">
        <v>0</v>
      </c>
      <c r="BH45" s="184">
        <f t="shared" si="23"/>
        <v>11700000</v>
      </c>
      <c r="BI45" s="182">
        <v>11700000</v>
      </c>
      <c r="BJ45" s="185">
        <f t="shared" si="24"/>
        <v>2064706</v>
      </c>
      <c r="BK45" s="182">
        <v>2064706</v>
      </c>
      <c r="BL45" s="185">
        <f t="shared" si="25"/>
        <v>2064706</v>
      </c>
      <c r="BM45" s="182">
        <v>2064706</v>
      </c>
      <c r="BN45" s="185">
        <f t="shared" si="26"/>
        <v>2064706</v>
      </c>
      <c r="BO45" s="182">
        <v>2064706</v>
      </c>
      <c r="BP45" s="185">
        <f t="shared" si="27"/>
        <v>0</v>
      </c>
      <c r="BQ45" s="182">
        <v>0</v>
      </c>
      <c r="BR45" s="185">
        <f t="shared" si="28"/>
        <v>0</v>
      </c>
      <c r="BS45" s="183">
        <v>0</v>
      </c>
      <c r="BT45" s="186"/>
      <c r="BU45" s="187"/>
      <c r="BV45" s="188"/>
      <c r="BW45" s="188"/>
      <c r="BX45" s="188"/>
      <c r="BY45" s="188"/>
      <c r="BZ45" s="188"/>
      <c r="CA45" s="188"/>
      <c r="CB45" s="188"/>
      <c r="CC45" s="188"/>
      <c r="CD45" s="189"/>
      <c r="CE45" s="190" t="s">
        <v>205</v>
      </c>
      <c r="CF45" s="188" t="s">
        <v>205</v>
      </c>
      <c r="CG45" s="188" t="s">
        <v>205</v>
      </c>
      <c r="CH45" s="188" t="s">
        <v>205</v>
      </c>
      <c r="CI45" s="188" t="s">
        <v>205</v>
      </c>
      <c r="CJ45" s="188" t="s">
        <v>205</v>
      </c>
      <c r="CK45" s="188" t="s">
        <v>205</v>
      </c>
      <c r="CL45" s="188" t="s">
        <v>205</v>
      </c>
      <c r="CM45" s="188" t="s">
        <v>205</v>
      </c>
      <c r="CN45" s="189" t="s">
        <v>205</v>
      </c>
      <c r="CO45" s="190" t="s">
        <v>205</v>
      </c>
      <c r="CP45" s="188" t="s">
        <v>205</v>
      </c>
      <c r="CQ45" s="188" t="s">
        <v>205</v>
      </c>
      <c r="CR45" s="188" t="s">
        <v>205</v>
      </c>
      <c r="CS45" s="189" t="s">
        <v>205</v>
      </c>
      <c r="CT45" s="190">
        <f t="shared" si="56"/>
        <v>0.84999999273504279</v>
      </c>
      <c r="CU45" s="188">
        <f t="shared" si="48"/>
        <v>0.15000000726495721</v>
      </c>
      <c r="CV45" s="188">
        <f t="shared" si="49"/>
        <v>0</v>
      </c>
      <c r="CW45" s="188">
        <f t="shared" si="50"/>
        <v>0.15000000726495721</v>
      </c>
      <c r="CX45" s="189">
        <f t="shared" si="51"/>
        <v>0</v>
      </c>
    </row>
    <row r="46" spans="1:102" x14ac:dyDescent="0.35">
      <c r="A46" s="180" t="s">
        <v>238</v>
      </c>
      <c r="B46" s="181">
        <f t="shared" si="41"/>
        <v>106429696</v>
      </c>
      <c r="C46" s="182">
        <f t="shared" si="0"/>
        <v>90465241</v>
      </c>
      <c r="D46" s="182">
        <f t="shared" si="1"/>
        <v>15964455</v>
      </c>
      <c r="E46" s="182">
        <f t="shared" si="2"/>
        <v>15964455</v>
      </c>
      <c r="F46" s="182">
        <f t="shared" si="3"/>
        <v>15964455</v>
      </c>
      <c r="G46" s="182">
        <f t="shared" si="4"/>
        <v>0</v>
      </c>
      <c r="H46" s="182">
        <f t="shared" si="39"/>
        <v>0</v>
      </c>
      <c r="I46" s="183">
        <f t="shared" si="5"/>
        <v>0</v>
      </c>
      <c r="J46" s="184">
        <f t="shared" si="40"/>
        <v>0</v>
      </c>
      <c r="K46" s="182">
        <v>0</v>
      </c>
      <c r="L46" s="182">
        <v>0</v>
      </c>
      <c r="M46" s="185">
        <f t="shared" si="6"/>
        <v>0</v>
      </c>
      <c r="N46" s="182">
        <f t="shared" si="57"/>
        <v>0</v>
      </c>
      <c r="O46" s="182">
        <f t="shared" si="57"/>
        <v>0</v>
      </c>
      <c r="P46" s="185">
        <f t="shared" si="7"/>
        <v>0</v>
      </c>
      <c r="Q46" s="182">
        <f t="shared" si="58"/>
        <v>0</v>
      </c>
      <c r="R46" s="182">
        <f t="shared" si="58"/>
        <v>0</v>
      </c>
      <c r="S46" s="185">
        <f t="shared" si="8"/>
        <v>0</v>
      </c>
      <c r="T46" s="182">
        <v>0</v>
      </c>
      <c r="U46" s="182">
        <v>0</v>
      </c>
      <c r="V46" s="185">
        <f t="shared" si="9"/>
        <v>0</v>
      </c>
      <c r="W46" s="182">
        <v>0</v>
      </c>
      <c r="X46" s="182">
        <v>0</v>
      </c>
      <c r="Y46" s="185">
        <f t="shared" si="10"/>
        <v>0</v>
      </c>
      <c r="Z46" s="182">
        <v>0</v>
      </c>
      <c r="AA46" s="182">
        <v>0</v>
      </c>
      <c r="AB46" s="183">
        <v>0</v>
      </c>
      <c r="AC46" s="184">
        <f t="shared" si="11"/>
        <v>0</v>
      </c>
      <c r="AD46" s="182">
        <v>0</v>
      </c>
      <c r="AE46" s="182">
        <v>0</v>
      </c>
      <c r="AF46" s="185">
        <f t="shared" si="12"/>
        <v>0</v>
      </c>
      <c r="AG46" s="182">
        <v>0</v>
      </c>
      <c r="AH46" s="182">
        <v>0</v>
      </c>
      <c r="AI46" s="185">
        <f t="shared" si="13"/>
        <v>0</v>
      </c>
      <c r="AJ46" s="182">
        <v>0</v>
      </c>
      <c r="AK46" s="182">
        <v>0</v>
      </c>
      <c r="AL46" s="185">
        <f t="shared" si="14"/>
        <v>0</v>
      </c>
      <c r="AM46" s="182">
        <v>0</v>
      </c>
      <c r="AN46" s="182">
        <v>0</v>
      </c>
      <c r="AO46" s="185">
        <f t="shared" si="15"/>
        <v>0</v>
      </c>
      <c r="AP46" s="182">
        <v>0</v>
      </c>
      <c r="AQ46" s="182">
        <v>0</v>
      </c>
      <c r="AR46" s="185">
        <f t="shared" si="16"/>
        <v>0</v>
      </c>
      <c r="AS46" s="182">
        <v>0</v>
      </c>
      <c r="AT46" s="182">
        <v>0</v>
      </c>
      <c r="AU46" s="183">
        <v>0</v>
      </c>
      <c r="AV46" s="184">
        <f t="shared" si="17"/>
        <v>0</v>
      </c>
      <c r="AW46" s="182">
        <v>0</v>
      </c>
      <c r="AX46" s="185">
        <f t="shared" si="18"/>
        <v>0</v>
      </c>
      <c r="AY46" s="182">
        <v>0</v>
      </c>
      <c r="AZ46" s="185">
        <f t="shared" si="19"/>
        <v>0</v>
      </c>
      <c r="BA46" s="182">
        <v>0</v>
      </c>
      <c r="BB46" s="185">
        <f t="shared" si="20"/>
        <v>0</v>
      </c>
      <c r="BC46" s="182">
        <v>0</v>
      </c>
      <c r="BD46" s="185">
        <f t="shared" si="21"/>
        <v>0</v>
      </c>
      <c r="BE46" s="182">
        <v>0</v>
      </c>
      <c r="BF46" s="185">
        <f t="shared" si="22"/>
        <v>0</v>
      </c>
      <c r="BG46" s="183">
        <v>0</v>
      </c>
      <c r="BH46" s="184">
        <f t="shared" si="23"/>
        <v>90465241</v>
      </c>
      <c r="BI46" s="182">
        <v>90465241</v>
      </c>
      <c r="BJ46" s="185">
        <f t="shared" si="24"/>
        <v>15964455</v>
      </c>
      <c r="BK46" s="182">
        <v>15964455</v>
      </c>
      <c r="BL46" s="185">
        <f t="shared" si="25"/>
        <v>15964455</v>
      </c>
      <c r="BM46" s="182">
        <v>15964455</v>
      </c>
      <c r="BN46" s="185">
        <f t="shared" si="26"/>
        <v>15964455</v>
      </c>
      <c r="BO46" s="182">
        <v>15964455</v>
      </c>
      <c r="BP46" s="185">
        <f t="shared" si="27"/>
        <v>0</v>
      </c>
      <c r="BQ46" s="182">
        <v>0</v>
      </c>
      <c r="BR46" s="185">
        <f t="shared" si="28"/>
        <v>0</v>
      </c>
      <c r="BS46" s="183">
        <v>0</v>
      </c>
      <c r="BT46" s="186"/>
      <c r="BU46" s="187"/>
      <c r="BV46" s="188"/>
      <c r="BW46" s="188"/>
      <c r="BX46" s="188"/>
      <c r="BY46" s="188"/>
      <c r="BZ46" s="188"/>
      <c r="CA46" s="188"/>
      <c r="CB46" s="188"/>
      <c r="CC46" s="188"/>
      <c r="CD46" s="189"/>
      <c r="CE46" s="190" t="s">
        <v>205</v>
      </c>
      <c r="CF46" s="188" t="s">
        <v>205</v>
      </c>
      <c r="CG46" s="188" t="s">
        <v>205</v>
      </c>
      <c r="CH46" s="188" t="s">
        <v>205</v>
      </c>
      <c r="CI46" s="188" t="s">
        <v>205</v>
      </c>
      <c r="CJ46" s="188" t="s">
        <v>205</v>
      </c>
      <c r="CK46" s="188" t="s">
        <v>205</v>
      </c>
      <c r="CL46" s="188" t="s">
        <v>205</v>
      </c>
      <c r="CM46" s="188" t="s">
        <v>205</v>
      </c>
      <c r="CN46" s="189" t="s">
        <v>205</v>
      </c>
      <c r="CO46" s="190" t="s">
        <v>205</v>
      </c>
      <c r="CP46" s="188" t="s">
        <v>205</v>
      </c>
      <c r="CQ46" s="188" t="s">
        <v>205</v>
      </c>
      <c r="CR46" s="188" t="s">
        <v>205</v>
      </c>
      <c r="CS46" s="189" t="s">
        <v>205</v>
      </c>
      <c r="CT46" s="190">
        <f t="shared" si="56"/>
        <v>0.84999999436247564</v>
      </c>
      <c r="CU46" s="188">
        <f t="shared" si="48"/>
        <v>0.15000000563752433</v>
      </c>
      <c r="CV46" s="188">
        <f t="shared" si="49"/>
        <v>0</v>
      </c>
      <c r="CW46" s="188">
        <f t="shared" si="50"/>
        <v>0.15000000563752433</v>
      </c>
      <c r="CX46" s="189">
        <f t="shared" si="51"/>
        <v>0</v>
      </c>
    </row>
    <row r="47" spans="1:102" x14ac:dyDescent="0.35">
      <c r="A47" s="180" t="s">
        <v>239</v>
      </c>
      <c r="B47" s="181">
        <f t="shared" si="41"/>
        <v>1176471</v>
      </c>
      <c r="C47" s="182">
        <f t="shared" si="0"/>
        <v>1000000</v>
      </c>
      <c r="D47" s="182">
        <f t="shared" si="1"/>
        <v>176471</v>
      </c>
      <c r="E47" s="182">
        <f t="shared" si="2"/>
        <v>176471</v>
      </c>
      <c r="F47" s="182">
        <f t="shared" si="3"/>
        <v>176471</v>
      </c>
      <c r="G47" s="182">
        <f t="shared" si="4"/>
        <v>0</v>
      </c>
      <c r="H47" s="182">
        <f t="shared" si="39"/>
        <v>0</v>
      </c>
      <c r="I47" s="183">
        <f t="shared" si="5"/>
        <v>0</v>
      </c>
      <c r="J47" s="184">
        <f t="shared" si="40"/>
        <v>0</v>
      </c>
      <c r="K47" s="182">
        <v>0</v>
      </c>
      <c r="L47" s="182">
        <v>0</v>
      </c>
      <c r="M47" s="185">
        <f t="shared" si="6"/>
        <v>0</v>
      </c>
      <c r="N47" s="182">
        <f t="shared" si="57"/>
        <v>0</v>
      </c>
      <c r="O47" s="182">
        <f t="shared" si="57"/>
        <v>0</v>
      </c>
      <c r="P47" s="185">
        <f t="shared" si="7"/>
        <v>0</v>
      </c>
      <c r="Q47" s="182">
        <f t="shared" si="58"/>
        <v>0</v>
      </c>
      <c r="R47" s="182">
        <f t="shared" si="58"/>
        <v>0</v>
      </c>
      <c r="S47" s="185">
        <f t="shared" si="8"/>
        <v>0</v>
      </c>
      <c r="T47" s="182">
        <v>0</v>
      </c>
      <c r="U47" s="182">
        <v>0</v>
      </c>
      <c r="V47" s="185">
        <f t="shared" si="9"/>
        <v>0</v>
      </c>
      <c r="W47" s="182">
        <v>0</v>
      </c>
      <c r="X47" s="182">
        <v>0</v>
      </c>
      <c r="Y47" s="185">
        <f t="shared" si="10"/>
        <v>0</v>
      </c>
      <c r="Z47" s="182">
        <v>0</v>
      </c>
      <c r="AA47" s="182">
        <v>0</v>
      </c>
      <c r="AB47" s="183">
        <v>0</v>
      </c>
      <c r="AC47" s="184">
        <f t="shared" si="11"/>
        <v>0</v>
      </c>
      <c r="AD47" s="182">
        <v>0</v>
      </c>
      <c r="AE47" s="182">
        <v>0</v>
      </c>
      <c r="AF47" s="185">
        <f t="shared" si="12"/>
        <v>0</v>
      </c>
      <c r="AG47" s="182">
        <v>0</v>
      </c>
      <c r="AH47" s="182">
        <v>0</v>
      </c>
      <c r="AI47" s="185">
        <f t="shared" si="13"/>
        <v>0</v>
      </c>
      <c r="AJ47" s="182">
        <v>0</v>
      </c>
      <c r="AK47" s="182">
        <v>0</v>
      </c>
      <c r="AL47" s="185">
        <f t="shared" si="14"/>
        <v>0</v>
      </c>
      <c r="AM47" s="182">
        <v>0</v>
      </c>
      <c r="AN47" s="182">
        <v>0</v>
      </c>
      <c r="AO47" s="185">
        <f t="shared" si="15"/>
        <v>0</v>
      </c>
      <c r="AP47" s="182">
        <v>0</v>
      </c>
      <c r="AQ47" s="182">
        <v>0</v>
      </c>
      <c r="AR47" s="185">
        <f t="shared" si="16"/>
        <v>0</v>
      </c>
      <c r="AS47" s="182">
        <v>0</v>
      </c>
      <c r="AT47" s="182">
        <v>0</v>
      </c>
      <c r="AU47" s="183">
        <v>0</v>
      </c>
      <c r="AV47" s="184">
        <f t="shared" si="17"/>
        <v>0</v>
      </c>
      <c r="AW47" s="182">
        <v>0</v>
      </c>
      <c r="AX47" s="185">
        <f t="shared" si="18"/>
        <v>0</v>
      </c>
      <c r="AY47" s="182">
        <v>0</v>
      </c>
      <c r="AZ47" s="185">
        <f t="shared" si="19"/>
        <v>0</v>
      </c>
      <c r="BA47" s="182">
        <v>0</v>
      </c>
      <c r="BB47" s="185">
        <f t="shared" si="20"/>
        <v>0</v>
      </c>
      <c r="BC47" s="182">
        <v>0</v>
      </c>
      <c r="BD47" s="185">
        <f t="shared" si="21"/>
        <v>0</v>
      </c>
      <c r="BE47" s="182">
        <v>0</v>
      </c>
      <c r="BF47" s="185">
        <f t="shared" si="22"/>
        <v>0</v>
      </c>
      <c r="BG47" s="183">
        <v>0</v>
      </c>
      <c r="BH47" s="184">
        <f t="shared" si="23"/>
        <v>1000000</v>
      </c>
      <c r="BI47" s="182">
        <v>1000000</v>
      </c>
      <c r="BJ47" s="185">
        <f t="shared" si="24"/>
        <v>176471</v>
      </c>
      <c r="BK47" s="182">
        <v>176471</v>
      </c>
      <c r="BL47" s="185">
        <f t="shared" si="25"/>
        <v>176471</v>
      </c>
      <c r="BM47" s="182">
        <v>176471</v>
      </c>
      <c r="BN47" s="185">
        <f t="shared" si="26"/>
        <v>176471</v>
      </c>
      <c r="BO47" s="182">
        <v>176471</v>
      </c>
      <c r="BP47" s="185">
        <f t="shared" si="27"/>
        <v>0</v>
      </c>
      <c r="BQ47" s="182">
        <v>0</v>
      </c>
      <c r="BR47" s="185">
        <f t="shared" si="28"/>
        <v>0</v>
      </c>
      <c r="BS47" s="183">
        <v>0</v>
      </c>
      <c r="BT47" s="186"/>
      <c r="BU47" s="187"/>
      <c r="BV47" s="188"/>
      <c r="BW47" s="188"/>
      <c r="BX47" s="188"/>
      <c r="BY47" s="188"/>
      <c r="BZ47" s="188"/>
      <c r="CA47" s="188"/>
      <c r="CB47" s="188"/>
      <c r="CC47" s="188"/>
      <c r="CD47" s="189"/>
      <c r="CE47" s="190" t="s">
        <v>205</v>
      </c>
      <c r="CF47" s="188" t="s">
        <v>205</v>
      </c>
      <c r="CG47" s="188" t="s">
        <v>205</v>
      </c>
      <c r="CH47" s="188" t="s">
        <v>205</v>
      </c>
      <c r="CI47" s="188" t="s">
        <v>205</v>
      </c>
      <c r="CJ47" s="188" t="s">
        <v>205</v>
      </c>
      <c r="CK47" s="188" t="s">
        <v>205</v>
      </c>
      <c r="CL47" s="188" t="s">
        <v>205</v>
      </c>
      <c r="CM47" s="188" t="s">
        <v>205</v>
      </c>
      <c r="CN47" s="189" t="s">
        <v>205</v>
      </c>
      <c r="CO47" s="190" t="s">
        <v>205</v>
      </c>
      <c r="CP47" s="188" t="s">
        <v>205</v>
      </c>
      <c r="CQ47" s="188" t="s">
        <v>205</v>
      </c>
      <c r="CR47" s="188" t="s">
        <v>205</v>
      </c>
      <c r="CS47" s="189" t="s">
        <v>205</v>
      </c>
      <c r="CT47" s="190">
        <f t="shared" si="56"/>
        <v>0.84999970250010415</v>
      </c>
      <c r="CU47" s="188">
        <f t="shared" si="48"/>
        <v>0.15000029749989588</v>
      </c>
      <c r="CV47" s="188">
        <f t="shared" si="49"/>
        <v>0</v>
      </c>
      <c r="CW47" s="188">
        <f t="shared" si="50"/>
        <v>0.15000029749989588</v>
      </c>
      <c r="CX47" s="189">
        <f t="shared" si="51"/>
        <v>0</v>
      </c>
    </row>
    <row r="48" spans="1:102" x14ac:dyDescent="0.35">
      <c r="A48" s="180" t="s">
        <v>240</v>
      </c>
      <c r="B48" s="181">
        <f t="shared" si="41"/>
        <v>3529412</v>
      </c>
      <c r="C48" s="182">
        <f t="shared" si="0"/>
        <v>3000000</v>
      </c>
      <c r="D48" s="182">
        <f t="shared" si="1"/>
        <v>529412</v>
      </c>
      <c r="E48" s="182">
        <f t="shared" si="2"/>
        <v>529412</v>
      </c>
      <c r="F48" s="182">
        <f t="shared" si="3"/>
        <v>529412</v>
      </c>
      <c r="G48" s="182">
        <f t="shared" si="4"/>
        <v>0</v>
      </c>
      <c r="H48" s="182">
        <f t="shared" si="39"/>
        <v>0</v>
      </c>
      <c r="I48" s="183">
        <f t="shared" si="5"/>
        <v>0</v>
      </c>
      <c r="J48" s="184">
        <f t="shared" si="40"/>
        <v>0</v>
      </c>
      <c r="K48" s="182">
        <v>0</v>
      </c>
      <c r="L48" s="182">
        <v>0</v>
      </c>
      <c r="M48" s="185">
        <f t="shared" si="6"/>
        <v>0</v>
      </c>
      <c r="N48" s="182">
        <f t="shared" si="57"/>
        <v>0</v>
      </c>
      <c r="O48" s="182">
        <f t="shared" si="57"/>
        <v>0</v>
      </c>
      <c r="P48" s="185">
        <f t="shared" si="7"/>
        <v>0</v>
      </c>
      <c r="Q48" s="182">
        <f t="shared" si="58"/>
        <v>0</v>
      </c>
      <c r="R48" s="182">
        <f t="shared" si="58"/>
        <v>0</v>
      </c>
      <c r="S48" s="185">
        <f t="shared" si="8"/>
        <v>0</v>
      </c>
      <c r="T48" s="182">
        <v>0</v>
      </c>
      <c r="U48" s="182">
        <v>0</v>
      </c>
      <c r="V48" s="185">
        <f t="shared" si="9"/>
        <v>0</v>
      </c>
      <c r="W48" s="182">
        <v>0</v>
      </c>
      <c r="X48" s="182">
        <v>0</v>
      </c>
      <c r="Y48" s="185">
        <f t="shared" si="10"/>
        <v>0</v>
      </c>
      <c r="Z48" s="182">
        <v>0</v>
      </c>
      <c r="AA48" s="182">
        <v>0</v>
      </c>
      <c r="AB48" s="183">
        <v>0</v>
      </c>
      <c r="AC48" s="184">
        <f t="shared" si="11"/>
        <v>0</v>
      </c>
      <c r="AD48" s="182">
        <v>0</v>
      </c>
      <c r="AE48" s="182">
        <v>0</v>
      </c>
      <c r="AF48" s="185">
        <f t="shared" si="12"/>
        <v>0</v>
      </c>
      <c r="AG48" s="182">
        <v>0</v>
      </c>
      <c r="AH48" s="182">
        <v>0</v>
      </c>
      <c r="AI48" s="185">
        <f t="shared" si="13"/>
        <v>0</v>
      </c>
      <c r="AJ48" s="182">
        <v>0</v>
      </c>
      <c r="AK48" s="182">
        <v>0</v>
      </c>
      <c r="AL48" s="185">
        <f t="shared" si="14"/>
        <v>0</v>
      </c>
      <c r="AM48" s="182">
        <v>0</v>
      </c>
      <c r="AN48" s="182">
        <v>0</v>
      </c>
      <c r="AO48" s="185">
        <f t="shared" si="15"/>
        <v>0</v>
      </c>
      <c r="AP48" s="182">
        <v>0</v>
      </c>
      <c r="AQ48" s="182">
        <v>0</v>
      </c>
      <c r="AR48" s="185">
        <f t="shared" si="16"/>
        <v>0</v>
      </c>
      <c r="AS48" s="182">
        <v>0</v>
      </c>
      <c r="AT48" s="182">
        <v>0</v>
      </c>
      <c r="AU48" s="183">
        <v>0</v>
      </c>
      <c r="AV48" s="184">
        <f t="shared" si="17"/>
        <v>0</v>
      </c>
      <c r="AW48" s="182">
        <v>0</v>
      </c>
      <c r="AX48" s="185">
        <f t="shared" si="18"/>
        <v>0</v>
      </c>
      <c r="AY48" s="182">
        <v>0</v>
      </c>
      <c r="AZ48" s="185">
        <f t="shared" si="19"/>
        <v>0</v>
      </c>
      <c r="BA48" s="182">
        <v>0</v>
      </c>
      <c r="BB48" s="185">
        <f t="shared" si="20"/>
        <v>0</v>
      </c>
      <c r="BC48" s="182">
        <v>0</v>
      </c>
      <c r="BD48" s="185">
        <f t="shared" si="21"/>
        <v>0</v>
      </c>
      <c r="BE48" s="182">
        <v>0</v>
      </c>
      <c r="BF48" s="185">
        <f t="shared" si="22"/>
        <v>0</v>
      </c>
      <c r="BG48" s="183">
        <v>0</v>
      </c>
      <c r="BH48" s="184">
        <f t="shared" si="23"/>
        <v>3000000</v>
      </c>
      <c r="BI48" s="182">
        <v>3000000</v>
      </c>
      <c r="BJ48" s="185">
        <f t="shared" si="24"/>
        <v>529412</v>
      </c>
      <c r="BK48" s="182">
        <v>529412</v>
      </c>
      <c r="BL48" s="185">
        <f t="shared" si="25"/>
        <v>529412</v>
      </c>
      <c r="BM48" s="182">
        <v>529412</v>
      </c>
      <c r="BN48" s="185">
        <f t="shared" si="26"/>
        <v>529412</v>
      </c>
      <c r="BO48" s="182">
        <v>529412</v>
      </c>
      <c r="BP48" s="185">
        <f t="shared" si="27"/>
        <v>0</v>
      </c>
      <c r="BQ48" s="182">
        <v>0</v>
      </c>
      <c r="BR48" s="185">
        <f t="shared" si="28"/>
        <v>0</v>
      </c>
      <c r="BS48" s="183">
        <v>0</v>
      </c>
      <c r="BT48" s="186"/>
      <c r="BU48" s="187"/>
      <c r="BV48" s="188"/>
      <c r="BW48" s="188"/>
      <c r="BX48" s="188"/>
      <c r="BY48" s="188"/>
      <c r="BZ48" s="188"/>
      <c r="CA48" s="188"/>
      <c r="CB48" s="188"/>
      <c r="CC48" s="188"/>
      <c r="CD48" s="189"/>
      <c r="CE48" s="190" t="s">
        <v>205</v>
      </c>
      <c r="CF48" s="188" t="s">
        <v>205</v>
      </c>
      <c r="CG48" s="188" t="s">
        <v>205</v>
      </c>
      <c r="CH48" s="188" t="s">
        <v>205</v>
      </c>
      <c r="CI48" s="188" t="s">
        <v>205</v>
      </c>
      <c r="CJ48" s="188" t="s">
        <v>205</v>
      </c>
      <c r="CK48" s="188" t="s">
        <v>205</v>
      </c>
      <c r="CL48" s="188" t="s">
        <v>205</v>
      </c>
      <c r="CM48" s="188" t="s">
        <v>205</v>
      </c>
      <c r="CN48" s="189" t="s">
        <v>205</v>
      </c>
      <c r="CO48" s="190" t="s">
        <v>205</v>
      </c>
      <c r="CP48" s="188" t="s">
        <v>205</v>
      </c>
      <c r="CQ48" s="188" t="s">
        <v>205</v>
      </c>
      <c r="CR48" s="188" t="s">
        <v>205</v>
      </c>
      <c r="CS48" s="189" t="s">
        <v>205</v>
      </c>
      <c r="CT48" s="190">
        <f t="shared" si="56"/>
        <v>0.84999994333333706</v>
      </c>
      <c r="CU48" s="188">
        <f t="shared" si="48"/>
        <v>0.15000005666666288</v>
      </c>
      <c r="CV48" s="188">
        <f t="shared" si="49"/>
        <v>0</v>
      </c>
      <c r="CW48" s="188">
        <f t="shared" si="50"/>
        <v>0.15000005666666288</v>
      </c>
      <c r="CX48" s="189">
        <f t="shared" si="51"/>
        <v>0</v>
      </c>
    </row>
    <row r="49" spans="1:102" ht="26" x14ac:dyDescent="0.35">
      <c r="A49" s="180" t="s">
        <v>241</v>
      </c>
      <c r="B49" s="181">
        <f t="shared" si="41"/>
        <v>2705883</v>
      </c>
      <c r="C49" s="182">
        <f t="shared" si="0"/>
        <v>2300000</v>
      </c>
      <c r="D49" s="182">
        <f t="shared" si="1"/>
        <v>405883</v>
      </c>
      <c r="E49" s="182">
        <f t="shared" si="2"/>
        <v>405883</v>
      </c>
      <c r="F49" s="182">
        <f t="shared" si="3"/>
        <v>405883</v>
      </c>
      <c r="G49" s="182">
        <f t="shared" si="4"/>
        <v>0</v>
      </c>
      <c r="H49" s="182">
        <f t="shared" si="39"/>
        <v>0</v>
      </c>
      <c r="I49" s="183">
        <f t="shared" si="5"/>
        <v>0</v>
      </c>
      <c r="J49" s="184">
        <f t="shared" si="40"/>
        <v>2300000</v>
      </c>
      <c r="K49" s="182">
        <v>2300000</v>
      </c>
      <c r="L49" s="182">
        <v>0</v>
      </c>
      <c r="M49" s="185">
        <f t="shared" si="6"/>
        <v>405883</v>
      </c>
      <c r="N49" s="182">
        <f t="shared" si="57"/>
        <v>405883</v>
      </c>
      <c r="O49" s="182">
        <f t="shared" si="57"/>
        <v>0</v>
      </c>
      <c r="P49" s="185">
        <f t="shared" si="7"/>
        <v>405883</v>
      </c>
      <c r="Q49" s="182">
        <f t="shared" si="58"/>
        <v>405883</v>
      </c>
      <c r="R49" s="182">
        <f t="shared" si="58"/>
        <v>0</v>
      </c>
      <c r="S49" s="185">
        <f t="shared" si="8"/>
        <v>405883</v>
      </c>
      <c r="T49" s="182">
        <v>405883</v>
      </c>
      <c r="U49" s="182">
        <v>0</v>
      </c>
      <c r="V49" s="185">
        <f t="shared" si="9"/>
        <v>0</v>
      </c>
      <c r="W49" s="182">
        <v>0</v>
      </c>
      <c r="X49" s="182">
        <v>0</v>
      </c>
      <c r="Y49" s="185">
        <f t="shared" si="10"/>
        <v>0</v>
      </c>
      <c r="Z49" s="182">
        <v>0</v>
      </c>
      <c r="AA49" s="182">
        <v>0</v>
      </c>
      <c r="AB49" s="183">
        <v>0</v>
      </c>
      <c r="AC49" s="184">
        <f t="shared" si="11"/>
        <v>0</v>
      </c>
      <c r="AD49" s="182">
        <v>0</v>
      </c>
      <c r="AE49" s="182">
        <v>0</v>
      </c>
      <c r="AF49" s="185">
        <f t="shared" si="12"/>
        <v>0</v>
      </c>
      <c r="AG49" s="182">
        <v>0</v>
      </c>
      <c r="AH49" s="182">
        <v>0</v>
      </c>
      <c r="AI49" s="185">
        <f t="shared" si="13"/>
        <v>0</v>
      </c>
      <c r="AJ49" s="182">
        <v>0</v>
      </c>
      <c r="AK49" s="182">
        <v>0</v>
      </c>
      <c r="AL49" s="185">
        <f t="shared" si="14"/>
        <v>0</v>
      </c>
      <c r="AM49" s="182">
        <v>0</v>
      </c>
      <c r="AN49" s="182">
        <v>0</v>
      </c>
      <c r="AO49" s="185">
        <f t="shared" si="15"/>
        <v>0</v>
      </c>
      <c r="AP49" s="182">
        <v>0</v>
      </c>
      <c r="AQ49" s="182">
        <v>0</v>
      </c>
      <c r="AR49" s="185">
        <f t="shared" si="16"/>
        <v>0</v>
      </c>
      <c r="AS49" s="182">
        <v>0</v>
      </c>
      <c r="AT49" s="182">
        <v>0</v>
      </c>
      <c r="AU49" s="183">
        <v>0</v>
      </c>
      <c r="AV49" s="184">
        <f t="shared" si="17"/>
        <v>0</v>
      </c>
      <c r="AW49" s="182">
        <v>0</v>
      </c>
      <c r="AX49" s="185">
        <f t="shared" si="18"/>
        <v>0</v>
      </c>
      <c r="AY49" s="182">
        <v>0</v>
      </c>
      <c r="AZ49" s="185">
        <f t="shared" si="19"/>
        <v>0</v>
      </c>
      <c r="BA49" s="182">
        <v>0</v>
      </c>
      <c r="BB49" s="185">
        <f t="shared" si="20"/>
        <v>0</v>
      </c>
      <c r="BC49" s="182">
        <v>0</v>
      </c>
      <c r="BD49" s="185">
        <f t="shared" si="21"/>
        <v>0</v>
      </c>
      <c r="BE49" s="182">
        <v>0</v>
      </c>
      <c r="BF49" s="185">
        <f t="shared" si="22"/>
        <v>0</v>
      </c>
      <c r="BG49" s="183">
        <v>0</v>
      </c>
      <c r="BH49" s="184">
        <f t="shared" si="23"/>
        <v>0</v>
      </c>
      <c r="BI49" s="182">
        <v>0</v>
      </c>
      <c r="BJ49" s="185">
        <f t="shared" si="24"/>
        <v>0</v>
      </c>
      <c r="BK49" s="182">
        <v>0</v>
      </c>
      <c r="BL49" s="185">
        <f t="shared" si="25"/>
        <v>0</v>
      </c>
      <c r="BM49" s="182">
        <v>0</v>
      </c>
      <c r="BN49" s="185">
        <f t="shared" si="26"/>
        <v>0</v>
      </c>
      <c r="BO49" s="182">
        <v>0</v>
      </c>
      <c r="BP49" s="185">
        <f t="shared" si="27"/>
        <v>0</v>
      </c>
      <c r="BQ49" s="182">
        <v>0</v>
      </c>
      <c r="BR49" s="185">
        <f t="shared" si="28"/>
        <v>0</v>
      </c>
      <c r="BS49" s="183">
        <v>0</v>
      </c>
      <c r="BT49" s="186"/>
      <c r="BU49" s="187">
        <f t="shared" si="29"/>
        <v>0.84999979673917903</v>
      </c>
      <c r="BV49" s="188">
        <f t="shared" si="30"/>
        <v>0.15000020326082095</v>
      </c>
      <c r="BW49" s="188">
        <f t="shared" si="31"/>
        <v>0</v>
      </c>
      <c r="BX49" s="188">
        <f t="shared" si="32"/>
        <v>0.15000020326082095</v>
      </c>
      <c r="BY49" s="188">
        <f t="shared" si="33"/>
        <v>0</v>
      </c>
      <c r="BZ49" s="188"/>
      <c r="CA49" s="188"/>
      <c r="CB49" s="188"/>
      <c r="CC49" s="188"/>
      <c r="CD49" s="189"/>
      <c r="CE49" s="190" t="s">
        <v>205</v>
      </c>
      <c r="CF49" s="188" t="s">
        <v>205</v>
      </c>
      <c r="CG49" s="188" t="s">
        <v>205</v>
      </c>
      <c r="CH49" s="188" t="s">
        <v>205</v>
      </c>
      <c r="CI49" s="188" t="s">
        <v>205</v>
      </c>
      <c r="CJ49" s="188" t="s">
        <v>205</v>
      </c>
      <c r="CK49" s="188" t="s">
        <v>205</v>
      </c>
      <c r="CL49" s="188" t="s">
        <v>205</v>
      </c>
      <c r="CM49" s="188" t="s">
        <v>205</v>
      </c>
      <c r="CN49" s="189" t="s">
        <v>205</v>
      </c>
      <c r="CO49" s="190" t="s">
        <v>205</v>
      </c>
      <c r="CP49" s="188" t="s">
        <v>205</v>
      </c>
      <c r="CQ49" s="188" t="s">
        <v>205</v>
      </c>
      <c r="CR49" s="188" t="s">
        <v>205</v>
      </c>
      <c r="CS49" s="189" t="s">
        <v>205</v>
      </c>
      <c r="CT49" s="190" t="s">
        <v>205</v>
      </c>
      <c r="CU49" s="188"/>
      <c r="CV49" s="188"/>
      <c r="CW49" s="188"/>
      <c r="CX49" s="189"/>
    </row>
    <row r="50" spans="1:102" x14ac:dyDescent="0.35">
      <c r="A50" s="180" t="s">
        <v>242</v>
      </c>
      <c r="B50" s="181">
        <f t="shared" si="41"/>
        <v>90823531</v>
      </c>
      <c r="C50" s="182">
        <f t="shared" si="0"/>
        <v>77200000</v>
      </c>
      <c r="D50" s="182">
        <f t="shared" si="1"/>
        <v>13623531</v>
      </c>
      <c r="E50" s="182">
        <f t="shared" si="2"/>
        <v>13623531</v>
      </c>
      <c r="F50" s="182">
        <f t="shared" si="3"/>
        <v>13322355</v>
      </c>
      <c r="G50" s="182">
        <f t="shared" si="4"/>
        <v>301176</v>
      </c>
      <c r="H50" s="182">
        <f t="shared" si="39"/>
        <v>0</v>
      </c>
      <c r="I50" s="183">
        <f t="shared" si="5"/>
        <v>0</v>
      </c>
      <c r="J50" s="184">
        <f t="shared" si="40"/>
        <v>77200000</v>
      </c>
      <c r="K50" s="182">
        <v>77200000</v>
      </c>
      <c r="L50" s="182">
        <v>0</v>
      </c>
      <c r="M50" s="185">
        <f t="shared" si="6"/>
        <v>13623531</v>
      </c>
      <c r="N50" s="182">
        <f t="shared" si="57"/>
        <v>13623531</v>
      </c>
      <c r="O50" s="182">
        <f t="shared" si="57"/>
        <v>0</v>
      </c>
      <c r="P50" s="185">
        <f t="shared" si="7"/>
        <v>13623531</v>
      </c>
      <c r="Q50" s="182">
        <f t="shared" si="58"/>
        <v>13623531</v>
      </c>
      <c r="R50" s="182">
        <f t="shared" si="58"/>
        <v>0</v>
      </c>
      <c r="S50" s="185">
        <f t="shared" si="8"/>
        <v>13322355</v>
      </c>
      <c r="T50" s="182">
        <v>13322355</v>
      </c>
      <c r="U50" s="182">
        <v>0</v>
      </c>
      <c r="V50" s="185">
        <f t="shared" si="9"/>
        <v>301176</v>
      </c>
      <c r="W50" s="182">
        <v>301176</v>
      </c>
      <c r="X50" s="182">
        <v>0</v>
      </c>
      <c r="Y50" s="185">
        <f t="shared" si="10"/>
        <v>0</v>
      </c>
      <c r="Z50" s="182">
        <v>0</v>
      </c>
      <c r="AA50" s="182">
        <v>0</v>
      </c>
      <c r="AB50" s="183">
        <v>0</v>
      </c>
      <c r="AC50" s="184">
        <f t="shared" si="11"/>
        <v>0</v>
      </c>
      <c r="AD50" s="182">
        <v>0</v>
      </c>
      <c r="AE50" s="182">
        <v>0</v>
      </c>
      <c r="AF50" s="185">
        <f t="shared" si="12"/>
        <v>0</v>
      </c>
      <c r="AG50" s="182">
        <v>0</v>
      </c>
      <c r="AH50" s="182">
        <v>0</v>
      </c>
      <c r="AI50" s="185">
        <f t="shared" si="13"/>
        <v>0</v>
      </c>
      <c r="AJ50" s="182">
        <v>0</v>
      </c>
      <c r="AK50" s="182">
        <v>0</v>
      </c>
      <c r="AL50" s="185">
        <f t="shared" si="14"/>
        <v>0</v>
      </c>
      <c r="AM50" s="182">
        <v>0</v>
      </c>
      <c r="AN50" s="182">
        <v>0</v>
      </c>
      <c r="AO50" s="185">
        <f t="shared" si="15"/>
        <v>0</v>
      </c>
      <c r="AP50" s="182">
        <v>0</v>
      </c>
      <c r="AQ50" s="182">
        <v>0</v>
      </c>
      <c r="AR50" s="185">
        <f t="shared" si="16"/>
        <v>0</v>
      </c>
      <c r="AS50" s="182">
        <v>0</v>
      </c>
      <c r="AT50" s="182">
        <v>0</v>
      </c>
      <c r="AU50" s="183">
        <v>0</v>
      </c>
      <c r="AV50" s="184">
        <f t="shared" si="17"/>
        <v>0</v>
      </c>
      <c r="AW50" s="182">
        <v>0</v>
      </c>
      <c r="AX50" s="185">
        <f t="shared" si="18"/>
        <v>0</v>
      </c>
      <c r="AY50" s="182">
        <v>0</v>
      </c>
      <c r="AZ50" s="185">
        <f t="shared" si="19"/>
        <v>0</v>
      </c>
      <c r="BA50" s="182">
        <v>0</v>
      </c>
      <c r="BB50" s="185">
        <f t="shared" si="20"/>
        <v>0</v>
      </c>
      <c r="BC50" s="182">
        <v>0</v>
      </c>
      <c r="BD50" s="185">
        <f t="shared" si="21"/>
        <v>0</v>
      </c>
      <c r="BE50" s="182">
        <v>0</v>
      </c>
      <c r="BF50" s="185">
        <f t="shared" si="22"/>
        <v>0</v>
      </c>
      <c r="BG50" s="183">
        <v>0</v>
      </c>
      <c r="BH50" s="184">
        <f t="shared" si="23"/>
        <v>0</v>
      </c>
      <c r="BI50" s="182">
        <v>0</v>
      </c>
      <c r="BJ50" s="185">
        <f t="shared" si="24"/>
        <v>0</v>
      </c>
      <c r="BK50" s="182">
        <v>0</v>
      </c>
      <c r="BL50" s="185">
        <f t="shared" si="25"/>
        <v>0</v>
      </c>
      <c r="BM50" s="182">
        <v>0</v>
      </c>
      <c r="BN50" s="185">
        <f t="shared" si="26"/>
        <v>0</v>
      </c>
      <c r="BO50" s="182">
        <v>0</v>
      </c>
      <c r="BP50" s="185">
        <f t="shared" si="27"/>
        <v>0</v>
      </c>
      <c r="BQ50" s="182">
        <v>0</v>
      </c>
      <c r="BR50" s="185">
        <f t="shared" si="28"/>
        <v>0</v>
      </c>
      <c r="BS50" s="183">
        <v>0</v>
      </c>
      <c r="BT50" s="186"/>
      <c r="BU50" s="187">
        <f t="shared" si="29"/>
        <v>0.84999998513601061</v>
      </c>
      <c r="BV50" s="188">
        <f t="shared" si="30"/>
        <v>0.15000001486398937</v>
      </c>
      <c r="BW50" s="188">
        <f t="shared" si="31"/>
        <v>3.3160569368306104E-3</v>
      </c>
      <c r="BX50" s="188">
        <f t="shared" si="32"/>
        <v>0.14668395792715877</v>
      </c>
      <c r="BY50" s="188">
        <f t="shared" si="33"/>
        <v>0</v>
      </c>
      <c r="BZ50" s="188"/>
      <c r="CA50" s="188"/>
      <c r="CB50" s="188"/>
      <c r="CC50" s="188"/>
      <c r="CD50" s="189"/>
      <c r="CE50" s="190" t="s">
        <v>205</v>
      </c>
      <c r="CF50" s="188" t="s">
        <v>205</v>
      </c>
      <c r="CG50" s="188" t="s">
        <v>205</v>
      </c>
      <c r="CH50" s="188" t="s">
        <v>205</v>
      </c>
      <c r="CI50" s="188" t="s">
        <v>205</v>
      </c>
      <c r="CJ50" s="188" t="s">
        <v>205</v>
      </c>
      <c r="CK50" s="188" t="s">
        <v>205</v>
      </c>
      <c r="CL50" s="188" t="s">
        <v>205</v>
      </c>
      <c r="CM50" s="188" t="s">
        <v>205</v>
      </c>
      <c r="CN50" s="189" t="s">
        <v>205</v>
      </c>
      <c r="CO50" s="190" t="s">
        <v>205</v>
      </c>
      <c r="CP50" s="188" t="s">
        <v>205</v>
      </c>
      <c r="CQ50" s="188" t="s">
        <v>205</v>
      </c>
      <c r="CR50" s="188" t="s">
        <v>205</v>
      </c>
      <c r="CS50" s="189" t="s">
        <v>205</v>
      </c>
      <c r="CT50" s="190" t="s">
        <v>205</v>
      </c>
      <c r="CU50" s="188"/>
      <c r="CV50" s="188"/>
      <c r="CW50" s="188"/>
      <c r="CX50" s="189"/>
    </row>
    <row r="51" spans="1:102" x14ac:dyDescent="0.35">
      <c r="A51" s="180" t="s">
        <v>243</v>
      </c>
      <c r="B51" s="181">
        <f t="shared" si="41"/>
        <v>32823530</v>
      </c>
      <c r="C51" s="182">
        <f t="shared" si="0"/>
        <v>27900000</v>
      </c>
      <c r="D51" s="182">
        <f t="shared" si="1"/>
        <v>4923530</v>
      </c>
      <c r="E51" s="182">
        <f t="shared" si="2"/>
        <v>4923530</v>
      </c>
      <c r="F51" s="182">
        <f t="shared" si="3"/>
        <v>4765977</v>
      </c>
      <c r="G51" s="182">
        <f t="shared" si="4"/>
        <v>157553</v>
      </c>
      <c r="H51" s="182">
        <f t="shared" si="39"/>
        <v>0</v>
      </c>
      <c r="I51" s="183">
        <f t="shared" si="5"/>
        <v>0</v>
      </c>
      <c r="J51" s="184">
        <f t="shared" si="40"/>
        <v>27900000</v>
      </c>
      <c r="K51" s="182">
        <v>27900000</v>
      </c>
      <c r="L51" s="182">
        <v>0</v>
      </c>
      <c r="M51" s="185">
        <f t="shared" si="6"/>
        <v>4923530</v>
      </c>
      <c r="N51" s="182">
        <f t="shared" si="57"/>
        <v>4923530</v>
      </c>
      <c r="O51" s="182">
        <f t="shared" si="57"/>
        <v>0</v>
      </c>
      <c r="P51" s="185">
        <f t="shared" si="7"/>
        <v>4923530</v>
      </c>
      <c r="Q51" s="182">
        <f t="shared" si="58"/>
        <v>4923530</v>
      </c>
      <c r="R51" s="182">
        <f t="shared" si="58"/>
        <v>0</v>
      </c>
      <c r="S51" s="185">
        <f t="shared" si="8"/>
        <v>4765977</v>
      </c>
      <c r="T51" s="182">
        <v>4765977</v>
      </c>
      <c r="U51" s="182">
        <v>0</v>
      </c>
      <c r="V51" s="185">
        <f t="shared" si="9"/>
        <v>157553</v>
      </c>
      <c r="W51" s="182">
        <v>157553</v>
      </c>
      <c r="X51" s="182">
        <v>0</v>
      </c>
      <c r="Y51" s="185">
        <f t="shared" si="10"/>
        <v>0</v>
      </c>
      <c r="Z51" s="182">
        <v>0</v>
      </c>
      <c r="AA51" s="182">
        <v>0</v>
      </c>
      <c r="AB51" s="183">
        <v>0</v>
      </c>
      <c r="AC51" s="184">
        <f t="shared" si="11"/>
        <v>0</v>
      </c>
      <c r="AD51" s="182">
        <v>0</v>
      </c>
      <c r="AE51" s="182">
        <v>0</v>
      </c>
      <c r="AF51" s="185">
        <f t="shared" si="12"/>
        <v>0</v>
      </c>
      <c r="AG51" s="182">
        <v>0</v>
      </c>
      <c r="AH51" s="182">
        <v>0</v>
      </c>
      <c r="AI51" s="185">
        <f t="shared" si="13"/>
        <v>0</v>
      </c>
      <c r="AJ51" s="182">
        <v>0</v>
      </c>
      <c r="AK51" s="182">
        <v>0</v>
      </c>
      <c r="AL51" s="185">
        <f t="shared" si="14"/>
        <v>0</v>
      </c>
      <c r="AM51" s="182">
        <v>0</v>
      </c>
      <c r="AN51" s="182">
        <v>0</v>
      </c>
      <c r="AO51" s="185">
        <f t="shared" si="15"/>
        <v>0</v>
      </c>
      <c r="AP51" s="182">
        <v>0</v>
      </c>
      <c r="AQ51" s="182">
        <v>0</v>
      </c>
      <c r="AR51" s="185">
        <f t="shared" si="16"/>
        <v>0</v>
      </c>
      <c r="AS51" s="182">
        <v>0</v>
      </c>
      <c r="AT51" s="182">
        <v>0</v>
      </c>
      <c r="AU51" s="183">
        <v>0</v>
      </c>
      <c r="AV51" s="184">
        <f t="shared" si="17"/>
        <v>0</v>
      </c>
      <c r="AW51" s="182">
        <v>0</v>
      </c>
      <c r="AX51" s="185">
        <f t="shared" si="18"/>
        <v>0</v>
      </c>
      <c r="AY51" s="182">
        <v>0</v>
      </c>
      <c r="AZ51" s="185">
        <f t="shared" si="19"/>
        <v>0</v>
      </c>
      <c r="BA51" s="182">
        <v>0</v>
      </c>
      <c r="BB51" s="185">
        <f t="shared" si="20"/>
        <v>0</v>
      </c>
      <c r="BC51" s="182">
        <v>0</v>
      </c>
      <c r="BD51" s="185">
        <f t="shared" si="21"/>
        <v>0</v>
      </c>
      <c r="BE51" s="182">
        <v>0</v>
      </c>
      <c r="BF51" s="185">
        <f t="shared" si="22"/>
        <v>0</v>
      </c>
      <c r="BG51" s="183">
        <v>0</v>
      </c>
      <c r="BH51" s="184">
        <f t="shared" si="23"/>
        <v>0</v>
      </c>
      <c r="BI51" s="182">
        <v>0</v>
      </c>
      <c r="BJ51" s="185">
        <f t="shared" si="24"/>
        <v>0</v>
      </c>
      <c r="BK51" s="182">
        <v>0</v>
      </c>
      <c r="BL51" s="185">
        <f t="shared" si="25"/>
        <v>0</v>
      </c>
      <c r="BM51" s="182">
        <v>0</v>
      </c>
      <c r="BN51" s="185">
        <f t="shared" si="26"/>
        <v>0</v>
      </c>
      <c r="BO51" s="182">
        <v>0</v>
      </c>
      <c r="BP51" s="185">
        <f t="shared" si="27"/>
        <v>0</v>
      </c>
      <c r="BQ51" s="182">
        <v>0</v>
      </c>
      <c r="BR51" s="185">
        <f t="shared" si="28"/>
        <v>0</v>
      </c>
      <c r="BS51" s="183">
        <v>0</v>
      </c>
      <c r="BT51" s="186"/>
      <c r="BU51" s="187">
        <f t="shared" si="29"/>
        <v>0.84999998476702532</v>
      </c>
      <c r="BV51" s="188">
        <f t="shared" si="30"/>
        <v>0.15000001523297463</v>
      </c>
      <c r="BW51" s="188">
        <f t="shared" si="31"/>
        <v>4.8000017060931596E-3</v>
      </c>
      <c r="BX51" s="188">
        <f t="shared" si="32"/>
        <v>0.14520001352688147</v>
      </c>
      <c r="BY51" s="188">
        <f t="shared" si="33"/>
        <v>0</v>
      </c>
      <c r="BZ51" s="188"/>
      <c r="CA51" s="188"/>
      <c r="CB51" s="188"/>
      <c r="CC51" s="188"/>
      <c r="CD51" s="189"/>
      <c r="CE51" s="190" t="s">
        <v>205</v>
      </c>
      <c r="CF51" s="188" t="s">
        <v>205</v>
      </c>
      <c r="CG51" s="188" t="s">
        <v>205</v>
      </c>
      <c r="CH51" s="188" t="s">
        <v>205</v>
      </c>
      <c r="CI51" s="188" t="s">
        <v>205</v>
      </c>
      <c r="CJ51" s="188" t="s">
        <v>205</v>
      </c>
      <c r="CK51" s="188" t="s">
        <v>205</v>
      </c>
      <c r="CL51" s="188" t="s">
        <v>205</v>
      </c>
      <c r="CM51" s="188" t="s">
        <v>205</v>
      </c>
      <c r="CN51" s="189" t="s">
        <v>205</v>
      </c>
      <c r="CO51" s="190" t="s">
        <v>205</v>
      </c>
      <c r="CP51" s="188" t="s">
        <v>205</v>
      </c>
      <c r="CQ51" s="188" t="s">
        <v>205</v>
      </c>
      <c r="CR51" s="188" t="s">
        <v>205</v>
      </c>
      <c r="CS51" s="189" t="s">
        <v>205</v>
      </c>
      <c r="CT51" s="190" t="s">
        <v>205</v>
      </c>
      <c r="CU51" s="188"/>
      <c r="CV51" s="188"/>
      <c r="CW51" s="188"/>
      <c r="CX51" s="189"/>
    </row>
    <row r="52" spans="1:102" x14ac:dyDescent="0.35">
      <c r="A52" s="168" t="s">
        <v>244</v>
      </c>
      <c r="B52" s="169">
        <f t="shared" si="41"/>
        <v>795524839</v>
      </c>
      <c r="C52" s="170">
        <f t="shared" si="0"/>
        <v>668321108</v>
      </c>
      <c r="D52" s="170">
        <f t="shared" si="1"/>
        <v>127203731</v>
      </c>
      <c r="E52" s="170">
        <f t="shared" si="2"/>
        <v>127203731</v>
      </c>
      <c r="F52" s="170">
        <f t="shared" si="3"/>
        <v>71603298</v>
      </c>
      <c r="G52" s="170">
        <f t="shared" si="4"/>
        <v>55600433</v>
      </c>
      <c r="H52" s="170">
        <f t="shared" si="39"/>
        <v>0</v>
      </c>
      <c r="I52" s="171">
        <f t="shared" si="5"/>
        <v>0</v>
      </c>
      <c r="J52" s="172">
        <f t="shared" si="40"/>
        <v>464000000</v>
      </c>
      <c r="K52" s="170">
        <f>SUM(K53:K62)</f>
        <v>457000000</v>
      </c>
      <c r="L52" s="170">
        <f>SUM(L53:L62)</f>
        <v>7000000</v>
      </c>
      <c r="M52" s="170">
        <f t="shared" si="6"/>
        <v>91147062</v>
      </c>
      <c r="N52" s="170">
        <f>SUM(N53:N62)</f>
        <v>80647062</v>
      </c>
      <c r="O52" s="170">
        <f>SUM(O53:O62)</f>
        <v>10500000</v>
      </c>
      <c r="P52" s="170">
        <f t="shared" si="7"/>
        <v>91147062</v>
      </c>
      <c r="Q52" s="170">
        <f>SUM(Q53:Q62)</f>
        <v>80647062</v>
      </c>
      <c r="R52" s="170">
        <f>SUM(R53:R62)</f>
        <v>10500000</v>
      </c>
      <c r="S52" s="170">
        <f t="shared" si="8"/>
        <v>54348677</v>
      </c>
      <c r="T52" s="170">
        <f>SUM(T53:T62)</f>
        <v>45861177</v>
      </c>
      <c r="U52" s="170">
        <f>SUM(U53:U62)</f>
        <v>8487500</v>
      </c>
      <c r="V52" s="170">
        <f t="shared" si="9"/>
        <v>36798385</v>
      </c>
      <c r="W52" s="170">
        <f>SUM(W53:W62)</f>
        <v>34785885</v>
      </c>
      <c r="X52" s="170">
        <f>SUM(X53:X62)</f>
        <v>2012500</v>
      </c>
      <c r="Y52" s="170">
        <f t="shared" si="10"/>
        <v>0</v>
      </c>
      <c r="Z52" s="170">
        <f>SUM(Z53:Z62)</f>
        <v>0</v>
      </c>
      <c r="AA52" s="170">
        <f>SUM(AA53:AA62)</f>
        <v>0</v>
      </c>
      <c r="AB52" s="171">
        <f>SUM(AB53:AB62)</f>
        <v>0</v>
      </c>
      <c r="AC52" s="172">
        <f t="shared" si="11"/>
        <v>0</v>
      </c>
      <c r="AD52" s="170">
        <f>SUM(AD53:AD62)</f>
        <v>0</v>
      </c>
      <c r="AE52" s="170">
        <f>SUM(AE53:AE62)</f>
        <v>0</v>
      </c>
      <c r="AF52" s="170">
        <f t="shared" si="12"/>
        <v>0</v>
      </c>
      <c r="AG52" s="170">
        <f>SUM(AG53:AG62)</f>
        <v>0</v>
      </c>
      <c r="AH52" s="170">
        <f>SUM(AH53:AH62)</f>
        <v>0</v>
      </c>
      <c r="AI52" s="170">
        <f t="shared" si="13"/>
        <v>0</v>
      </c>
      <c r="AJ52" s="170">
        <f>SUM(AJ53:AJ62)</f>
        <v>0</v>
      </c>
      <c r="AK52" s="170">
        <f>SUM(AK53:AK62)</f>
        <v>0</v>
      </c>
      <c r="AL52" s="170">
        <f t="shared" si="14"/>
        <v>0</v>
      </c>
      <c r="AM52" s="170">
        <f>SUM(AM53:AM62)</f>
        <v>0</v>
      </c>
      <c r="AN52" s="170">
        <f>SUM(AN53:AN62)</f>
        <v>0</v>
      </c>
      <c r="AO52" s="170">
        <f t="shared" si="15"/>
        <v>0</v>
      </c>
      <c r="AP52" s="170">
        <f>SUM(AP53:AP62)</f>
        <v>0</v>
      </c>
      <c r="AQ52" s="170">
        <f>SUM(AQ53:AQ62)</f>
        <v>0</v>
      </c>
      <c r="AR52" s="170">
        <f t="shared" si="16"/>
        <v>0</v>
      </c>
      <c r="AS52" s="170">
        <f>SUM(AS53:AS62)</f>
        <v>0</v>
      </c>
      <c r="AT52" s="170">
        <f>SUM(AT53:AT62)</f>
        <v>0</v>
      </c>
      <c r="AU52" s="171">
        <f>SUM(AU53:AU62)</f>
        <v>0</v>
      </c>
      <c r="AV52" s="172">
        <f t="shared" si="17"/>
        <v>0</v>
      </c>
      <c r="AW52" s="170">
        <f>SUM(AW53:AW62)</f>
        <v>0</v>
      </c>
      <c r="AX52" s="170">
        <f t="shared" si="18"/>
        <v>0</v>
      </c>
      <c r="AY52" s="170">
        <f>SUM(AY53:AY62)</f>
        <v>0</v>
      </c>
      <c r="AZ52" s="170">
        <f t="shared" si="19"/>
        <v>0</v>
      </c>
      <c r="BA52" s="170">
        <f>SUM(BA53:BA62)</f>
        <v>0</v>
      </c>
      <c r="BB52" s="170">
        <f t="shared" si="20"/>
        <v>0</v>
      </c>
      <c r="BC52" s="170">
        <f>SUM(BC53:BC62)</f>
        <v>0</v>
      </c>
      <c r="BD52" s="170">
        <f t="shared" si="21"/>
        <v>0</v>
      </c>
      <c r="BE52" s="170">
        <f>SUM(BE53:BE62)</f>
        <v>0</v>
      </c>
      <c r="BF52" s="170">
        <f t="shared" si="22"/>
        <v>0</v>
      </c>
      <c r="BG52" s="171">
        <f>SUM(BG53:BG62)</f>
        <v>0</v>
      </c>
      <c r="BH52" s="172">
        <f t="shared" si="23"/>
        <v>204321108</v>
      </c>
      <c r="BI52" s="170">
        <f>SUM(BI53:BI62)</f>
        <v>204321108</v>
      </c>
      <c r="BJ52" s="170">
        <f t="shared" si="24"/>
        <v>36056669</v>
      </c>
      <c r="BK52" s="170">
        <f>SUM(BK53:BK62)</f>
        <v>36056669</v>
      </c>
      <c r="BL52" s="170">
        <f t="shared" si="25"/>
        <v>36056669</v>
      </c>
      <c r="BM52" s="170">
        <f>SUM(BM53:BM62)</f>
        <v>36056669</v>
      </c>
      <c r="BN52" s="170">
        <f t="shared" si="26"/>
        <v>17254621</v>
      </c>
      <c r="BO52" s="170">
        <f>SUM(BO53:BO62)</f>
        <v>17254621</v>
      </c>
      <c r="BP52" s="170">
        <f t="shared" si="27"/>
        <v>18802048</v>
      </c>
      <c r="BQ52" s="170">
        <f>SUM(BQ53:BQ62)</f>
        <v>18802048</v>
      </c>
      <c r="BR52" s="170">
        <f t="shared" si="28"/>
        <v>0</v>
      </c>
      <c r="BS52" s="171">
        <f>SUM(BS53:BS62)</f>
        <v>0</v>
      </c>
      <c r="BT52" s="163"/>
      <c r="BU52" s="173">
        <f t="shared" si="29"/>
        <v>0.84999999497811818</v>
      </c>
      <c r="BV52" s="174">
        <f t="shared" si="30"/>
        <v>0.15000000502188182</v>
      </c>
      <c r="BW52" s="174">
        <f t="shared" si="31"/>
        <v>6.8443385263025958E-2</v>
      </c>
      <c r="BX52" s="174">
        <f t="shared" si="32"/>
        <v>8.5299781662342644E-2</v>
      </c>
      <c r="BY52" s="174">
        <f t="shared" si="33"/>
        <v>0</v>
      </c>
      <c r="BZ52" s="174">
        <f t="shared" si="34"/>
        <v>0.4</v>
      </c>
      <c r="CA52" s="174">
        <f t="shared" si="35"/>
        <v>0.6</v>
      </c>
      <c r="CB52" s="174">
        <f t="shared" si="36"/>
        <v>0.115</v>
      </c>
      <c r="CC52" s="174">
        <f t="shared" si="37"/>
        <v>0.48499999999999999</v>
      </c>
      <c r="CD52" s="175">
        <f t="shared" si="38"/>
        <v>0</v>
      </c>
      <c r="CE52" s="176" t="s">
        <v>205</v>
      </c>
      <c r="CF52" s="174" t="s">
        <v>205</v>
      </c>
      <c r="CG52" s="174" t="s">
        <v>205</v>
      </c>
      <c r="CH52" s="174" t="s">
        <v>205</v>
      </c>
      <c r="CI52" s="174" t="s">
        <v>205</v>
      </c>
      <c r="CJ52" s="174" t="s">
        <v>205</v>
      </c>
      <c r="CK52" s="174" t="s">
        <v>205</v>
      </c>
      <c r="CL52" s="174" t="s">
        <v>205</v>
      </c>
      <c r="CM52" s="174" t="s">
        <v>205</v>
      </c>
      <c r="CN52" s="175" t="s">
        <v>205</v>
      </c>
      <c r="CO52" s="177" t="s">
        <v>205</v>
      </c>
      <c r="CP52" s="178" t="s">
        <v>205</v>
      </c>
      <c r="CQ52" s="178" t="s">
        <v>205</v>
      </c>
      <c r="CR52" s="178" t="s">
        <v>205</v>
      </c>
      <c r="CS52" s="179" t="s">
        <v>205</v>
      </c>
      <c r="CT52" s="176">
        <f t="shared" ref="CT52:CT62" si="59">BH52/(BH52+BJ52)</f>
        <v>0.84999998980771008</v>
      </c>
      <c r="CU52" s="174">
        <f t="shared" si="48"/>
        <v>0.15000001019228995</v>
      </c>
      <c r="CV52" s="174">
        <f t="shared" si="49"/>
        <v>7.8218744821822686E-2</v>
      </c>
      <c r="CW52" s="174">
        <f t="shared" si="50"/>
        <v>7.1781265370467251E-2</v>
      </c>
      <c r="CX52" s="175">
        <f t="shared" si="51"/>
        <v>0</v>
      </c>
    </row>
    <row r="53" spans="1:102" x14ac:dyDescent="0.35">
      <c r="A53" s="180" t="s">
        <v>245</v>
      </c>
      <c r="B53" s="181">
        <f t="shared" si="41"/>
        <v>301754670</v>
      </c>
      <c r="C53" s="182">
        <f t="shared" si="0"/>
        <v>256491469</v>
      </c>
      <c r="D53" s="182">
        <f t="shared" si="1"/>
        <v>45263201</v>
      </c>
      <c r="E53" s="182">
        <f t="shared" si="2"/>
        <v>45263201</v>
      </c>
      <c r="F53" s="182">
        <f t="shared" si="3"/>
        <v>24670347</v>
      </c>
      <c r="G53" s="182">
        <f t="shared" si="4"/>
        <v>20592854</v>
      </c>
      <c r="H53" s="182">
        <f t="shared" si="39"/>
        <v>0</v>
      </c>
      <c r="I53" s="183">
        <f t="shared" si="5"/>
        <v>0</v>
      </c>
      <c r="J53" s="184">
        <f t="shared" si="40"/>
        <v>164000000</v>
      </c>
      <c r="K53" s="182">
        <v>164000000</v>
      </c>
      <c r="L53" s="182">
        <v>0</v>
      </c>
      <c r="M53" s="185">
        <f t="shared" si="6"/>
        <v>28941177</v>
      </c>
      <c r="N53" s="182">
        <f t="shared" ref="N53:O62" si="60">Q53+Z53</f>
        <v>28941177</v>
      </c>
      <c r="O53" s="182">
        <f t="shared" si="60"/>
        <v>0</v>
      </c>
      <c r="P53" s="185">
        <f t="shared" si="7"/>
        <v>28941177</v>
      </c>
      <c r="Q53" s="182">
        <f t="shared" ref="Q53:R62" si="61">T53+W53</f>
        <v>28941177</v>
      </c>
      <c r="R53" s="182">
        <f t="shared" si="61"/>
        <v>0</v>
      </c>
      <c r="S53" s="185">
        <f t="shared" si="8"/>
        <v>16320000</v>
      </c>
      <c r="T53" s="182">
        <v>16320000</v>
      </c>
      <c r="U53" s="182">
        <v>0</v>
      </c>
      <c r="V53" s="185">
        <f t="shared" si="9"/>
        <v>12621177</v>
      </c>
      <c r="W53" s="182">
        <v>12621177</v>
      </c>
      <c r="X53" s="182">
        <v>0</v>
      </c>
      <c r="Y53" s="185">
        <f t="shared" si="10"/>
        <v>0</v>
      </c>
      <c r="Z53" s="182">
        <v>0</v>
      </c>
      <c r="AA53" s="182">
        <v>0</v>
      </c>
      <c r="AB53" s="183">
        <v>0</v>
      </c>
      <c r="AC53" s="184">
        <f t="shared" si="11"/>
        <v>0</v>
      </c>
      <c r="AD53" s="182">
        <v>0</v>
      </c>
      <c r="AE53" s="182">
        <v>0</v>
      </c>
      <c r="AF53" s="185">
        <f t="shared" si="12"/>
        <v>0</v>
      </c>
      <c r="AG53" s="182">
        <v>0</v>
      </c>
      <c r="AH53" s="182">
        <v>0</v>
      </c>
      <c r="AI53" s="185">
        <f t="shared" si="13"/>
        <v>0</v>
      </c>
      <c r="AJ53" s="182">
        <v>0</v>
      </c>
      <c r="AK53" s="182">
        <v>0</v>
      </c>
      <c r="AL53" s="185">
        <f t="shared" si="14"/>
        <v>0</v>
      </c>
      <c r="AM53" s="182">
        <v>0</v>
      </c>
      <c r="AN53" s="182">
        <v>0</v>
      </c>
      <c r="AO53" s="185">
        <f t="shared" si="15"/>
        <v>0</v>
      </c>
      <c r="AP53" s="182">
        <v>0</v>
      </c>
      <c r="AQ53" s="182">
        <v>0</v>
      </c>
      <c r="AR53" s="185">
        <f t="shared" si="16"/>
        <v>0</v>
      </c>
      <c r="AS53" s="182">
        <v>0</v>
      </c>
      <c r="AT53" s="182">
        <v>0</v>
      </c>
      <c r="AU53" s="183">
        <v>0</v>
      </c>
      <c r="AV53" s="184">
        <f t="shared" si="17"/>
        <v>0</v>
      </c>
      <c r="AW53" s="182">
        <v>0</v>
      </c>
      <c r="AX53" s="185">
        <f t="shared" si="18"/>
        <v>0</v>
      </c>
      <c r="AY53" s="182">
        <v>0</v>
      </c>
      <c r="AZ53" s="185">
        <f t="shared" si="19"/>
        <v>0</v>
      </c>
      <c r="BA53" s="182">
        <v>0</v>
      </c>
      <c r="BB53" s="185">
        <f t="shared" si="20"/>
        <v>0</v>
      </c>
      <c r="BC53" s="182">
        <v>0</v>
      </c>
      <c r="BD53" s="185">
        <f t="shared" si="21"/>
        <v>0</v>
      </c>
      <c r="BE53" s="182">
        <v>0</v>
      </c>
      <c r="BF53" s="185">
        <f t="shared" si="22"/>
        <v>0</v>
      </c>
      <c r="BG53" s="183">
        <v>0</v>
      </c>
      <c r="BH53" s="184">
        <f t="shared" si="23"/>
        <v>92491469</v>
      </c>
      <c r="BI53" s="182">
        <v>92491469</v>
      </c>
      <c r="BJ53" s="185">
        <f t="shared" si="24"/>
        <v>16322024</v>
      </c>
      <c r="BK53" s="182">
        <v>16322024</v>
      </c>
      <c r="BL53" s="185">
        <f t="shared" si="25"/>
        <v>16322024</v>
      </c>
      <c r="BM53" s="182">
        <v>16322024</v>
      </c>
      <c r="BN53" s="185">
        <f t="shared" si="26"/>
        <v>8350347</v>
      </c>
      <c r="BO53" s="182">
        <v>8350347</v>
      </c>
      <c r="BP53" s="185">
        <f t="shared" si="27"/>
        <v>7971677</v>
      </c>
      <c r="BQ53" s="182">
        <v>7971677</v>
      </c>
      <c r="BR53" s="185">
        <f t="shared" si="28"/>
        <v>0</v>
      </c>
      <c r="BS53" s="183">
        <v>0</v>
      </c>
      <c r="BT53" s="186"/>
      <c r="BU53" s="187">
        <f t="shared" si="29"/>
        <v>0.84999999766768297</v>
      </c>
      <c r="BV53" s="188">
        <f t="shared" si="30"/>
        <v>0.15000000233231706</v>
      </c>
      <c r="BW53" s="188">
        <f t="shared" si="31"/>
        <v>6.5414636710752525E-2</v>
      </c>
      <c r="BX53" s="188">
        <f t="shared" si="32"/>
        <v>8.4585365621564546E-2</v>
      </c>
      <c r="BY53" s="188">
        <f t="shared" si="33"/>
        <v>0</v>
      </c>
      <c r="BZ53" s="188"/>
      <c r="CA53" s="188"/>
      <c r="CB53" s="188"/>
      <c r="CC53" s="188"/>
      <c r="CD53" s="189"/>
      <c r="CE53" s="190" t="s">
        <v>205</v>
      </c>
      <c r="CF53" s="188" t="s">
        <v>205</v>
      </c>
      <c r="CG53" s="188" t="s">
        <v>205</v>
      </c>
      <c r="CH53" s="188" t="s">
        <v>205</v>
      </c>
      <c r="CI53" s="188" t="s">
        <v>205</v>
      </c>
      <c r="CJ53" s="188" t="s">
        <v>205</v>
      </c>
      <c r="CK53" s="188" t="s">
        <v>205</v>
      </c>
      <c r="CL53" s="188" t="s">
        <v>205</v>
      </c>
      <c r="CM53" s="188" t="s">
        <v>205</v>
      </c>
      <c r="CN53" s="189" t="s">
        <v>205</v>
      </c>
      <c r="CO53" s="190" t="s">
        <v>205</v>
      </c>
      <c r="CP53" s="188" t="s">
        <v>205</v>
      </c>
      <c r="CQ53" s="188" t="s">
        <v>205</v>
      </c>
      <c r="CR53" s="188" t="s">
        <v>205</v>
      </c>
      <c r="CS53" s="189" t="s">
        <v>205</v>
      </c>
      <c r="CT53" s="190">
        <f t="shared" si="59"/>
        <v>0.84999999954049821</v>
      </c>
      <c r="CU53" s="188">
        <f t="shared" si="48"/>
        <v>0.15000000045950185</v>
      </c>
      <c r="CV53" s="188">
        <f t="shared" si="49"/>
        <v>7.326000462093428E-2</v>
      </c>
      <c r="CW53" s="188">
        <f t="shared" si="50"/>
        <v>7.6739995838567554E-2</v>
      </c>
      <c r="CX53" s="189">
        <f t="shared" si="51"/>
        <v>0</v>
      </c>
    </row>
    <row r="54" spans="1:102" ht="26" x14ac:dyDescent="0.35">
      <c r="A54" s="180" t="s">
        <v>246</v>
      </c>
      <c r="B54" s="181">
        <f t="shared" si="41"/>
        <v>79537168</v>
      </c>
      <c r="C54" s="182">
        <f t="shared" si="0"/>
        <v>67606592</v>
      </c>
      <c r="D54" s="182">
        <f t="shared" si="1"/>
        <v>11930576</v>
      </c>
      <c r="E54" s="182">
        <f t="shared" si="2"/>
        <v>11930576</v>
      </c>
      <c r="F54" s="182">
        <f t="shared" si="3"/>
        <v>6185212</v>
      </c>
      <c r="G54" s="182">
        <f t="shared" si="4"/>
        <v>5745364</v>
      </c>
      <c r="H54" s="182">
        <f t="shared" si="39"/>
        <v>0</v>
      </c>
      <c r="I54" s="183">
        <f t="shared" si="5"/>
        <v>0</v>
      </c>
      <c r="J54" s="184">
        <f t="shared" si="40"/>
        <v>55000000</v>
      </c>
      <c r="K54" s="182">
        <v>55000000</v>
      </c>
      <c r="L54" s="182">
        <v>0</v>
      </c>
      <c r="M54" s="185">
        <f t="shared" si="6"/>
        <v>9705883</v>
      </c>
      <c r="N54" s="182">
        <f t="shared" si="60"/>
        <v>9705883</v>
      </c>
      <c r="O54" s="182">
        <f t="shared" si="60"/>
        <v>0</v>
      </c>
      <c r="P54" s="185">
        <f t="shared" si="7"/>
        <v>9705883</v>
      </c>
      <c r="Q54" s="182">
        <f t="shared" si="61"/>
        <v>9705883</v>
      </c>
      <c r="R54" s="182">
        <f t="shared" si="61"/>
        <v>0</v>
      </c>
      <c r="S54" s="185">
        <f t="shared" si="8"/>
        <v>5047059</v>
      </c>
      <c r="T54" s="182">
        <v>5047059</v>
      </c>
      <c r="U54" s="182">
        <v>0</v>
      </c>
      <c r="V54" s="185">
        <f t="shared" si="9"/>
        <v>4658824</v>
      </c>
      <c r="W54" s="182">
        <v>4658824</v>
      </c>
      <c r="X54" s="182">
        <v>0</v>
      </c>
      <c r="Y54" s="185">
        <f t="shared" si="10"/>
        <v>0</v>
      </c>
      <c r="Z54" s="182">
        <v>0</v>
      </c>
      <c r="AA54" s="182">
        <v>0</v>
      </c>
      <c r="AB54" s="183">
        <v>0</v>
      </c>
      <c r="AC54" s="184">
        <f t="shared" si="11"/>
        <v>0</v>
      </c>
      <c r="AD54" s="182">
        <v>0</v>
      </c>
      <c r="AE54" s="182">
        <v>0</v>
      </c>
      <c r="AF54" s="185">
        <f t="shared" si="12"/>
        <v>0</v>
      </c>
      <c r="AG54" s="182">
        <v>0</v>
      </c>
      <c r="AH54" s="182">
        <v>0</v>
      </c>
      <c r="AI54" s="185">
        <f t="shared" si="13"/>
        <v>0</v>
      </c>
      <c r="AJ54" s="182">
        <v>0</v>
      </c>
      <c r="AK54" s="182">
        <v>0</v>
      </c>
      <c r="AL54" s="185">
        <f t="shared" si="14"/>
        <v>0</v>
      </c>
      <c r="AM54" s="182">
        <v>0</v>
      </c>
      <c r="AN54" s="182">
        <v>0</v>
      </c>
      <c r="AO54" s="185">
        <f t="shared" si="15"/>
        <v>0</v>
      </c>
      <c r="AP54" s="182">
        <v>0</v>
      </c>
      <c r="AQ54" s="182">
        <v>0</v>
      </c>
      <c r="AR54" s="185">
        <f t="shared" si="16"/>
        <v>0</v>
      </c>
      <c r="AS54" s="182">
        <v>0</v>
      </c>
      <c r="AT54" s="182">
        <v>0</v>
      </c>
      <c r="AU54" s="183">
        <v>0</v>
      </c>
      <c r="AV54" s="184">
        <f t="shared" si="17"/>
        <v>0</v>
      </c>
      <c r="AW54" s="182">
        <v>0</v>
      </c>
      <c r="AX54" s="185">
        <f t="shared" si="18"/>
        <v>0</v>
      </c>
      <c r="AY54" s="182">
        <v>0</v>
      </c>
      <c r="AZ54" s="185">
        <f t="shared" si="19"/>
        <v>0</v>
      </c>
      <c r="BA54" s="182">
        <v>0</v>
      </c>
      <c r="BB54" s="185">
        <f t="shared" si="20"/>
        <v>0</v>
      </c>
      <c r="BC54" s="182">
        <v>0</v>
      </c>
      <c r="BD54" s="185">
        <f t="shared" si="21"/>
        <v>0</v>
      </c>
      <c r="BE54" s="182">
        <v>0</v>
      </c>
      <c r="BF54" s="185">
        <f t="shared" si="22"/>
        <v>0</v>
      </c>
      <c r="BG54" s="183">
        <v>0</v>
      </c>
      <c r="BH54" s="184">
        <f t="shared" si="23"/>
        <v>12606592</v>
      </c>
      <c r="BI54" s="182">
        <v>12606592</v>
      </c>
      <c r="BJ54" s="185">
        <f t="shared" si="24"/>
        <v>2224693</v>
      </c>
      <c r="BK54" s="182">
        <v>2224693</v>
      </c>
      <c r="BL54" s="185">
        <f t="shared" si="25"/>
        <v>2224693</v>
      </c>
      <c r="BM54" s="182">
        <v>2224693</v>
      </c>
      <c r="BN54" s="185">
        <f t="shared" si="26"/>
        <v>1138153</v>
      </c>
      <c r="BO54" s="182">
        <v>1138153</v>
      </c>
      <c r="BP54" s="185">
        <f t="shared" si="27"/>
        <v>1086540</v>
      </c>
      <c r="BQ54" s="182">
        <v>1086540</v>
      </c>
      <c r="BR54" s="185">
        <f t="shared" si="28"/>
        <v>0</v>
      </c>
      <c r="BS54" s="183">
        <v>0</v>
      </c>
      <c r="BT54" s="186"/>
      <c r="BU54" s="187">
        <f t="shared" si="29"/>
        <v>0.84999999150000005</v>
      </c>
      <c r="BV54" s="188">
        <f t="shared" si="30"/>
        <v>0.15000000849999992</v>
      </c>
      <c r="BW54" s="188">
        <f t="shared" si="31"/>
        <v>7.2000006552727203E-2</v>
      </c>
      <c r="BX54" s="188">
        <f t="shared" si="32"/>
        <v>7.8000001947272704E-2</v>
      </c>
      <c r="BY54" s="188">
        <f t="shared" si="33"/>
        <v>0</v>
      </c>
      <c r="BZ54" s="188"/>
      <c r="CA54" s="188"/>
      <c r="CB54" s="188"/>
      <c r="CC54" s="188"/>
      <c r="CD54" s="189"/>
      <c r="CE54" s="190" t="s">
        <v>205</v>
      </c>
      <c r="CF54" s="188" t="s">
        <v>205</v>
      </c>
      <c r="CG54" s="188" t="s">
        <v>205</v>
      </c>
      <c r="CH54" s="188" t="s">
        <v>205</v>
      </c>
      <c r="CI54" s="188" t="s">
        <v>205</v>
      </c>
      <c r="CJ54" s="188" t="s">
        <v>205</v>
      </c>
      <c r="CK54" s="188" t="s">
        <v>205</v>
      </c>
      <c r="CL54" s="188" t="s">
        <v>205</v>
      </c>
      <c r="CM54" s="188" t="s">
        <v>205</v>
      </c>
      <c r="CN54" s="189" t="s">
        <v>205</v>
      </c>
      <c r="CO54" s="190" t="s">
        <v>205</v>
      </c>
      <c r="CP54" s="188" t="s">
        <v>205</v>
      </c>
      <c r="CQ54" s="188" t="s">
        <v>205</v>
      </c>
      <c r="CR54" s="188" t="s">
        <v>205</v>
      </c>
      <c r="CS54" s="189" t="s">
        <v>205</v>
      </c>
      <c r="CT54" s="190">
        <f t="shared" si="59"/>
        <v>0.8499999831437397</v>
      </c>
      <c r="CU54" s="188">
        <f t="shared" si="48"/>
        <v>0.15000001685626027</v>
      </c>
      <c r="CV54" s="188">
        <f t="shared" si="49"/>
        <v>7.3260004106184995E-2</v>
      </c>
      <c r="CW54" s="188">
        <f t="shared" si="50"/>
        <v>7.6740012750075262E-2</v>
      </c>
      <c r="CX54" s="189">
        <f t="shared" si="51"/>
        <v>0</v>
      </c>
    </row>
    <row r="55" spans="1:102" ht="26" x14ac:dyDescent="0.35">
      <c r="A55" s="180" t="s">
        <v>247</v>
      </c>
      <c r="B55" s="181">
        <f t="shared" si="41"/>
        <v>47058824</v>
      </c>
      <c r="C55" s="182">
        <f t="shared" si="0"/>
        <v>40000000</v>
      </c>
      <c r="D55" s="182">
        <f t="shared" si="1"/>
        <v>7058824</v>
      </c>
      <c r="E55" s="182">
        <f t="shared" si="2"/>
        <v>7058824</v>
      </c>
      <c r="F55" s="182">
        <f t="shared" si="3"/>
        <v>6117647</v>
      </c>
      <c r="G55" s="182">
        <f t="shared" si="4"/>
        <v>941177</v>
      </c>
      <c r="H55" s="182">
        <f t="shared" si="39"/>
        <v>0</v>
      </c>
      <c r="I55" s="183">
        <f t="shared" si="5"/>
        <v>0</v>
      </c>
      <c r="J55" s="184">
        <f t="shared" si="40"/>
        <v>40000000</v>
      </c>
      <c r="K55" s="182">
        <v>40000000</v>
      </c>
      <c r="L55" s="182">
        <v>0</v>
      </c>
      <c r="M55" s="185">
        <f t="shared" si="6"/>
        <v>7058824</v>
      </c>
      <c r="N55" s="182">
        <f t="shared" si="60"/>
        <v>7058824</v>
      </c>
      <c r="O55" s="182">
        <f t="shared" si="60"/>
        <v>0</v>
      </c>
      <c r="P55" s="185">
        <f t="shared" si="7"/>
        <v>7058824</v>
      </c>
      <c r="Q55" s="182">
        <f t="shared" si="61"/>
        <v>7058824</v>
      </c>
      <c r="R55" s="182">
        <f t="shared" si="61"/>
        <v>0</v>
      </c>
      <c r="S55" s="185">
        <f t="shared" si="8"/>
        <v>6117647</v>
      </c>
      <c r="T55" s="182">
        <v>6117647</v>
      </c>
      <c r="U55" s="182">
        <v>0</v>
      </c>
      <c r="V55" s="185">
        <f t="shared" si="9"/>
        <v>941177</v>
      </c>
      <c r="W55" s="182">
        <v>941177</v>
      </c>
      <c r="X55" s="182">
        <v>0</v>
      </c>
      <c r="Y55" s="185">
        <f t="shared" si="10"/>
        <v>0</v>
      </c>
      <c r="Z55" s="182">
        <v>0</v>
      </c>
      <c r="AA55" s="182">
        <v>0</v>
      </c>
      <c r="AB55" s="183">
        <v>0</v>
      </c>
      <c r="AC55" s="184">
        <f t="shared" si="11"/>
        <v>0</v>
      </c>
      <c r="AD55" s="182">
        <v>0</v>
      </c>
      <c r="AE55" s="182">
        <v>0</v>
      </c>
      <c r="AF55" s="185">
        <f t="shared" si="12"/>
        <v>0</v>
      </c>
      <c r="AG55" s="182">
        <v>0</v>
      </c>
      <c r="AH55" s="182">
        <v>0</v>
      </c>
      <c r="AI55" s="185">
        <f t="shared" si="13"/>
        <v>0</v>
      </c>
      <c r="AJ55" s="182">
        <v>0</v>
      </c>
      <c r="AK55" s="182">
        <v>0</v>
      </c>
      <c r="AL55" s="185">
        <f t="shared" si="14"/>
        <v>0</v>
      </c>
      <c r="AM55" s="182">
        <v>0</v>
      </c>
      <c r="AN55" s="182">
        <v>0</v>
      </c>
      <c r="AO55" s="185">
        <f t="shared" si="15"/>
        <v>0</v>
      </c>
      <c r="AP55" s="182">
        <v>0</v>
      </c>
      <c r="AQ55" s="182">
        <v>0</v>
      </c>
      <c r="AR55" s="185">
        <f t="shared" si="16"/>
        <v>0</v>
      </c>
      <c r="AS55" s="182">
        <v>0</v>
      </c>
      <c r="AT55" s="182">
        <v>0</v>
      </c>
      <c r="AU55" s="183">
        <v>0</v>
      </c>
      <c r="AV55" s="184">
        <f t="shared" si="17"/>
        <v>0</v>
      </c>
      <c r="AW55" s="182">
        <v>0</v>
      </c>
      <c r="AX55" s="185">
        <f t="shared" si="18"/>
        <v>0</v>
      </c>
      <c r="AY55" s="182">
        <v>0</v>
      </c>
      <c r="AZ55" s="185">
        <f t="shared" si="19"/>
        <v>0</v>
      </c>
      <c r="BA55" s="182">
        <v>0</v>
      </c>
      <c r="BB55" s="185">
        <f t="shared" si="20"/>
        <v>0</v>
      </c>
      <c r="BC55" s="182">
        <v>0</v>
      </c>
      <c r="BD55" s="185">
        <f t="shared" si="21"/>
        <v>0</v>
      </c>
      <c r="BE55" s="182">
        <v>0</v>
      </c>
      <c r="BF55" s="185">
        <f t="shared" si="22"/>
        <v>0</v>
      </c>
      <c r="BG55" s="183">
        <v>0</v>
      </c>
      <c r="BH55" s="184">
        <f t="shared" si="23"/>
        <v>0</v>
      </c>
      <c r="BI55" s="182">
        <v>0</v>
      </c>
      <c r="BJ55" s="185">
        <f t="shared" si="24"/>
        <v>0</v>
      </c>
      <c r="BK55" s="182">
        <v>0</v>
      </c>
      <c r="BL55" s="185">
        <f t="shared" si="25"/>
        <v>0</v>
      </c>
      <c r="BM55" s="182">
        <v>0</v>
      </c>
      <c r="BN55" s="185">
        <f t="shared" si="26"/>
        <v>0</v>
      </c>
      <c r="BO55" s="182">
        <v>0</v>
      </c>
      <c r="BP55" s="185">
        <f t="shared" si="27"/>
        <v>0</v>
      </c>
      <c r="BQ55" s="182">
        <v>0</v>
      </c>
      <c r="BR55" s="185">
        <f t="shared" si="28"/>
        <v>0</v>
      </c>
      <c r="BS55" s="183">
        <v>0</v>
      </c>
      <c r="BT55" s="186"/>
      <c r="BU55" s="187">
        <f t="shared" si="29"/>
        <v>0.84999999150000005</v>
      </c>
      <c r="BV55" s="188">
        <f t="shared" si="30"/>
        <v>0.15000000849999992</v>
      </c>
      <c r="BW55" s="188">
        <f t="shared" si="31"/>
        <v>2.0000011049999891E-2</v>
      </c>
      <c r="BX55" s="188">
        <f t="shared" si="32"/>
        <v>0.12999999745000002</v>
      </c>
      <c r="BY55" s="188">
        <f t="shared" si="33"/>
        <v>0</v>
      </c>
      <c r="BZ55" s="188"/>
      <c r="CA55" s="188"/>
      <c r="CB55" s="188"/>
      <c r="CC55" s="188"/>
      <c r="CD55" s="189"/>
      <c r="CE55" s="190" t="s">
        <v>205</v>
      </c>
      <c r="CF55" s="188" t="s">
        <v>205</v>
      </c>
      <c r="CG55" s="188" t="s">
        <v>205</v>
      </c>
      <c r="CH55" s="188" t="s">
        <v>205</v>
      </c>
      <c r="CI55" s="188" t="s">
        <v>205</v>
      </c>
      <c r="CJ55" s="188" t="s">
        <v>205</v>
      </c>
      <c r="CK55" s="188" t="s">
        <v>205</v>
      </c>
      <c r="CL55" s="188" t="s">
        <v>205</v>
      </c>
      <c r="CM55" s="188" t="s">
        <v>205</v>
      </c>
      <c r="CN55" s="189" t="s">
        <v>205</v>
      </c>
      <c r="CO55" s="190" t="s">
        <v>205</v>
      </c>
      <c r="CP55" s="188" t="s">
        <v>205</v>
      </c>
      <c r="CQ55" s="188" t="s">
        <v>205</v>
      </c>
      <c r="CR55" s="188" t="s">
        <v>205</v>
      </c>
      <c r="CS55" s="189" t="s">
        <v>205</v>
      </c>
      <c r="CT55" s="190" t="s">
        <v>205</v>
      </c>
      <c r="CU55" s="188"/>
      <c r="CV55" s="188"/>
      <c r="CW55" s="188"/>
      <c r="CX55" s="189"/>
    </row>
    <row r="56" spans="1:102" ht="39" x14ac:dyDescent="0.35">
      <c r="A56" s="180" t="s">
        <v>248</v>
      </c>
      <c r="B56" s="181">
        <f t="shared" si="41"/>
        <v>49592537</v>
      </c>
      <c r="C56" s="182">
        <f t="shared" si="0"/>
        <v>34278656</v>
      </c>
      <c r="D56" s="182">
        <f t="shared" si="1"/>
        <v>15313881</v>
      </c>
      <c r="E56" s="182">
        <f t="shared" si="2"/>
        <v>15313881</v>
      </c>
      <c r="F56" s="182">
        <f t="shared" si="3"/>
        <v>11241828</v>
      </c>
      <c r="G56" s="182">
        <f t="shared" si="4"/>
        <v>4072053</v>
      </c>
      <c r="H56" s="182">
        <f t="shared" si="39"/>
        <v>0</v>
      </c>
      <c r="I56" s="183">
        <f t="shared" si="5"/>
        <v>0</v>
      </c>
      <c r="J56" s="184">
        <f t="shared" si="40"/>
        <v>32408000</v>
      </c>
      <c r="K56" s="182">
        <v>25408000</v>
      </c>
      <c r="L56" s="182">
        <v>7000000</v>
      </c>
      <c r="M56" s="185">
        <f t="shared" si="6"/>
        <v>14983765</v>
      </c>
      <c r="N56" s="182">
        <f t="shared" si="60"/>
        <v>4483765</v>
      </c>
      <c r="O56" s="182">
        <f t="shared" si="60"/>
        <v>10500000</v>
      </c>
      <c r="P56" s="185">
        <f t="shared" si="7"/>
        <v>14983765</v>
      </c>
      <c r="Q56" s="182">
        <f t="shared" si="61"/>
        <v>4483765</v>
      </c>
      <c r="R56" s="182">
        <f t="shared" si="61"/>
        <v>10500000</v>
      </c>
      <c r="S56" s="185">
        <f t="shared" si="8"/>
        <v>11238747</v>
      </c>
      <c r="T56" s="182">
        <v>2751247</v>
      </c>
      <c r="U56" s="182">
        <v>8487500</v>
      </c>
      <c r="V56" s="185">
        <f t="shared" si="9"/>
        <v>3745018</v>
      </c>
      <c r="W56" s="182">
        <v>1732518</v>
      </c>
      <c r="X56" s="182">
        <v>2012500</v>
      </c>
      <c r="Y56" s="185">
        <f t="shared" si="10"/>
        <v>0</v>
      </c>
      <c r="Z56" s="182">
        <v>0</v>
      </c>
      <c r="AA56" s="182">
        <v>0</v>
      </c>
      <c r="AB56" s="183">
        <v>0</v>
      </c>
      <c r="AC56" s="184">
        <f t="shared" si="11"/>
        <v>0</v>
      </c>
      <c r="AD56" s="182">
        <v>0</v>
      </c>
      <c r="AE56" s="182">
        <v>0</v>
      </c>
      <c r="AF56" s="185">
        <f t="shared" si="12"/>
        <v>0</v>
      </c>
      <c r="AG56" s="182">
        <v>0</v>
      </c>
      <c r="AH56" s="182">
        <v>0</v>
      </c>
      <c r="AI56" s="185">
        <f t="shared" si="13"/>
        <v>0</v>
      </c>
      <c r="AJ56" s="182">
        <v>0</v>
      </c>
      <c r="AK56" s="182">
        <v>0</v>
      </c>
      <c r="AL56" s="185">
        <f t="shared" si="14"/>
        <v>0</v>
      </c>
      <c r="AM56" s="182">
        <v>0</v>
      </c>
      <c r="AN56" s="182">
        <v>0</v>
      </c>
      <c r="AO56" s="185">
        <f t="shared" si="15"/>
        <v>0</v>
      </c>
      <c r="AP56" s="182">
        <v>0</v>
      </c>
      <c r="AQ56" s="182">
        <v>0</v>
      </c>
      <c r="AR56" s="185">
        <f t="shared" si="16"/>
        <v>0</v>
      </c>
      <c r="AS56" s="182">
        <v>0</v>
      </c>
      <c r="AT56" s="182">
        <v>0</v>
      </c>
      <c r="AU56" s="183">
        <v>0</v>
      </c>
      <c r="AV56" s="184">
        <f t="shared" si="17"/>
        <v>0</v>
      </c>
      <c r="AW56" s="182">
        <v>0</v>
      </c>
      <c r="AX56" s="185">
        <f t="shared" si="18"/>
        <v>0</v>
      </c>
      <c r="AY56" s="182">
        <v>0</v>
      </c>
      <c r="AZ56" s="185">
        <f t="shared" si="19"/>
        <v>0</v>
      </c>
      <c r="BA56" s="182">
        <v>0</v>
      </c>
      <c r="BB56" s="185">
        <f t="shared" si="20"/>
        <v>0</v>
      </c>
      <c r="BC56" s="182">
        <v>0</v>
      </c>
      <c r="BD56" s="185">
        <f t="shared" si="21"/>
        <v>0</v>
      </c>
      <c r="BE56" s="182">
        <v>0</v>
      </c>
      <c r="BF56" s="185">
        <f t="shared" si="22"/>
        <v>0</v>
      </c>
      <c r="BG56" s="183">
        <v>0</v>
      </c>
      <c r="BH56" s="184">
        <f t="shared" si="23"/>
        <v>1870656</v>
      </c>
      <c r="BI56" s="182">
        <v>1870656</v>
      </c>
      <c r="BJ56" s="185">
        <f t="shared" si="24"/>
        <v>330116</v>
      </c>
      <c r="BK56" s="182">
        <v>330116</v>
      </c>
      <c r="BL56" s="185">
        <f t="shared" si="25"/>
        <v>330116</v>
      </c>
      <c r="BM56" s="182">
        <v>330116</v>
      </c>
      <c r="BN56" s="185">
        <f t="shared" si="26"/>
        <v>3081</v>
      </c>
      <c r="BO56" s="182">
        <v>3081</v>
      </c>
      <c r="BP56" s="185">
        <f t="shared" si="27"/>
        <v>327035</v>
      </c>
      <c r="BQ56" s="182">
        <v>327035</v>
      </c>
      <c r="BR56" s="185">
        <f t="shared" si="28"/>
        <v>0</v>
      </c>
      <c r="BS56" s="183">
        <v>0</v>
      </c>
      <c r="BT56" s="186"/>
      <c r="BU56" s="187">
        <f t="shared" si="29"/>
        <v>0.84999999163649254</v>
      </c>
      <c r="BV56" s="188">
        <f t="shared" si="30"/>
        <v>0.15000000836350746</v>
      </c>
      <c r="BW56" s="188">
        <f t="shared" si="31"/>
        <v>0.12528594413879543</v>
      </c>
      <c r="BX56" s="188">
        <f t="shared" si="32"/>
        <v>9.2040299393495159E-2</v>
      </c>
      <c r="BY56" s="188">
        <f t="shared" si="33"/>
        <v>0</v>
      </c>
      <c r="BZ56" s="188">
        <f t="shared" si="34"/>
        <v>0.4</v>
      </c>
      <c r="CA56" s="188">
        <f t="shared" si="35"/>
        <v>0.6</v>
      </c>
      <c r="CB56" s="188">
        <f t="shared" si="36"/>
        <v>0.115</v>
      </c>
      <c r="CC56" s="188">
        <f t="shared" si="37"/>
        <v>0.48499999999999999</v>
      </c>
      <c r="CD56" s="189">
        <f t="shared" si="38"/>
        <v>0</v>
      </c>
      <c r="CE56" s="190" t="s">
        <v>205</v>
      </c>
      <c r="CF56" s="188" t="s">
        <v>205</v>
      </c>
      <c r="CG56" s="188" t="s">
        <v>205</v>
      </c>
      <c r="CH56" s="188" t="s">
        <v>205</v>
      </c>
      <c r="CI56" s="188" t="s">
        <v>205</v>
      </c>
      <c r="CJ56" s="188" t="s">
        <v>205</v>
      </c>
      <c r="CK56" s="188" t="s">
        <v>205</v>
      </c>
      <c r="CL56" s="188" t="s">
        <v>205</v>
      </c>
      <c r="CM56" s="188" t="s">
        <v>205</v>
      </c>
      <c r="CN56" s="189" t="s">
        <v>205</v>
      </c>
      <c r="CO56" s="190" t="s">
        <v>205</v>
      </c>
      <c r="CP56" s="188" t="s">
        <v>205</v>
      </c>
      <c r="CQ56" s="188" t="s">
        <v>205</v>
      </c>
      <c r="CR56" s="188" t="s">
        <v>205</v>
      </c>
      <c r="CS56" s="189" t="s">
        <v>205</v>
      </c>
      <c r="CT56" s="190">
        <f t="shared" si="59"/>
        <v>0.84999990912279877</v>
      </c>
      <c r="CU56" s="188">
        <f t="shared" si="48"/>
        <v>0.15000009087720129</v>
      </c>
      <c r="CV56" s="188">
        <f t="shared" si="49"/>
        <v>0.14860012759159058</v>
      </c>
      <c r="CW56" s="188">
        <f t="shared" si="50"/>
        <v>1.3999632856106857E-3</v>
      </c>
      <c r="CX56" s="189">
        <f t="shared" si="51"/>
        <v>0</v>
      </c>
    </row>
    <row r="57" spans="1:102" ht="26" x14ac:dyDescent="0.35">
      <c r="A57" s="180" t="s">
        <v>249</v>
      </c>
      <c r="B57" s="181">
        <f t="shared" si="41"/>
        <v>35294118</v>
      </c>
      <c r="C57" s="182">
        <f t="shared" si="0"/>
        <v>30000000</v>
      </c>
      <c r="D57" s="182">
        <f t="shared" si="1"/>
        <v>5294118</v>
      </c>
      <c r="E57" s="182">
        <f t="shared" si="2"/>
        <v>5294118</v>
      </c>
      <c r="F57" s="182">
        <f t="shared" si="3"/>
        <v>3882353</v>
      </c>
      <c r="G57" s="182">
        <f t="shared" si="4"/>
        <v>1411765</v>
      </c>
      <c r="H57" s="182">
        <f t="shared" si="39"/>
        <v>0</v>
      </c>
      <c r="I57" s="183">
        <f t="shared" si="5"/>
        <v>0</v>
      </c>
      <c r="J57" s="184">
        <f t="shared" si="40"/>
        <v>30000000</v>
      </c>
      <c r="K57" s="182">
        <v>30000000</v>
      </c>
      <c r="L57" s="182">
        <v>0</v>
      </c>
      <c r="M57" s="185">
        <f t="shared" si="6"/>
        <v>5294118</v>
      </c>
      <c r="N57" s="182">
        <f t="shared" si="60"/>
        <v>5294118</v>
      </c>
      <c r="O57" s="182">
        <f t="shared" si="60"/>
        <v>0</v>
      </c>
      <c r="P57" s="185">
        <f t="shared" si="7"/>
        <v>5294118</v>
      </c>
      <c r="Q57" s="182">
        <f t="shared" si="61"/>
        <v>5294118</v>
      </c>
      <c r="R57" s="182">
        <f t="shared" si="61"/>
        <v>0</v>
      </c>
      <c r="S57" s="185">
        <f t="shared" si="8"/>
        <v>3882353</v>
      </c>
      <c r="T57" s="182">
        <v>3882353</v>
      </c>
      <c r="U57" s="182">
        <v>0</v>
      </c>
      <c r="V57" s="185">
        <f t="shared" si="9"/>
        <v>1411765</v>
      </c>
      <c r="W57" s="182">
        <v>1411765</v>
      </c>
      <c r="X57" s="182">
        <v>0</v>
      </c>
      <c r="Y57" s="185">
        <f t="shared" si="10"/>
        <v>0</v>
      </c>
      <c r="Z57" s="182">
        <v>0</v>
      </c>
      <c r="AA57" s="182">
        <v>0</v>
      </c>
      <c r="AB57" s="183">
        <v>0</v>
      </c>
      <c r="AC57" s="184">
        <f t="shared" si="11"/>
        <v>0</v>
      </c>
      <c r="AD57" s="182">
        <v>0</v>
      </c>
      <c r="AE57" s="182">
        <v>0</v>
      </c>
      <c r="AF57" s="185">
        <f t="shared" si="12"/>
        <v>0</v>
      </c>
      <c r="AG57" s="182">
        <v>0</v>
      </c>
      <c r="AH57" s="182">
        <v>0</v>
      </c>
      <c r="AI57" s="185">
        <f t="shared" si="13"/>
        <v>0</v>
      </c>
      <c r="AJ57" s="182">
        <v>0</v>
      </c>
      <c r="AK57" s="182">
        <v>0</v>
      </c>
      <c r="AL57" s="185">
        <f t="shared" si="14"/>
        <v>0</v>
      </c>
      <c r="AM57" s="182">
        <v>0</v>
      </c>
      <c r="AN57" s="182">
        <v>0</v>
      </c>
      <c r="AO57" s="185">
        <f t="shared" si="15"/>
        <v>0</v>
      </c>
      <c r="AP57" s="182">
        <v>0</v>
      </c>
      <c r="AQ57" s="182">
        <v>0</v>
      </c>
      <c r="AR57" s="185">
        <f t="shared" si="16"/>
        <v>0</v>
      </c>
      <c r="AS57" s="182">
        <v>0</v>
      </c>
      <c r="AT57" s="182">
        <v>0</v>
      </c>
      <c r="AU57" s="183">
        <v>0</v>
      </c>
      <c r="AV57" s="184">
        <f t="shared" si="17"/>
        <v>0</v>
      </c>
      <c r="AW57" s="182">
        <v>0</v>
      </c>
      <c r="AX57" s="185">
        <f t="shared" si="18"/>
        <v>0</v>
      </c>
      <c r="AY57" s="182">
        <v>0</v>
      </c>
      <c r="AZ57" s="185">
        <f t="shared" si="19"/>
        <v>0</v>
      </c>
      <c r="BA57" s="182">
        <v>0</v>
      </c>
      <c r="BB57" s="185">
        <f t="shared" si="20"/>
        <v>0</v>
      </c>
      <c r="BC57" s="182">
        <v>0</v>
      </c>
      <c r="BD57" s="185">
        <f t="shared" si="21"/>
        <v>0</v>
      </c>
      <c r="BE57" s="182">
        <v>0</v>
      </c>
      <c r="BF57" s="185">
        <f t="shared" si="22"/>
        <v>0</v>
      </c>
      <c r="BG57" s="183">
        <v>0</v>
      </c>
      <c r="BH57" s="184">
        <f t="shared" si="23"/>
        <v>0</v>
      </c>
      <c r="BI57" s="182">
        <v>0</v>
      </c>
      <c r="BJ57" s="185">
        <f t="shared" si="24"/>
        <v>0</v>
      </c>
      <c r="BK57" s="182">
        <v>0</v>
      </c>
      <c r="BL57" s="185">
        <f t="shared" si="25"/>
        <v>0</v>
      </c>
      <c r="BM57" s="182">
        <v>0</v>
      </c>
      <c r="BN57" s="185">
        <f t="shared" si="26"/>
        <v>0</v>
      </c>
      <c r="BO57" s="182">
        <v>0</v>
      </c>
      <c r="BP57" s="185">
        <f t="shared" si="27"/>
        <v>0</v>
      </c>
      <c r="BQ57" s="182">
        <v>0</v>
      </c>
      <c r="BR57" s="185">
        <f t="shared" si="28"/>
        <v>0</v>
      </c>
      <c r="BS57" s="183">
        <v>0</v>
      </c>
      <c r="BT57" s="186"/>
      <c r="BU57" s="187">
        <f t="shared" si="29"/>
        <v>0.84999999150000005</v>
      </c>
      <c r="BV57" s="188">
        <f t="shared" si="30"/>
        <v>0.15000000849999992</v>
      </c>
      <c r="BW57" s="188">
        <f t="shared" si="31"/>
        <v>4.0000007933333255E-2</v>
      </c>
      <c r="BX57" s="188">
        <f t="shared" si="32"/>
        <v>0.11000000056666666</v>
      </c>
      <c r="BY57" s="188">
        <f t="shared" si="33"/>
        <v>0</v>
      </c>
      <c r="BZ57" s="188"/>
      <c r="CA57" s="188"/>
      <c r="CB57" s="188"/>
      <c r="CC57" s="188"/>
      <c r="CD57" s="189"/>
      <c r="CE57" s="190" t="s">
        <v>205</v>
      </c>
      <c r="CF57" s="188" t="s">
        <v>205</v>
      </c>
      <c r="CG57" s="188" t="s">
        <v>205</v>
      </c>
      <c r="CH57" s="188" t="s">
        <v>205</v>
      </c>
      <c r="CI57" s="188" t="s">
        <v>205</v>
      </c>
      <c r="CJ57" s="188" t="s">
        <v>205</v>
      </c>
      <c r="CK57" s="188" t="s">
        <v>205</v>
      </c>
      <c r="CL57" s="188" t="s">
        <v>205</v>
      </c>
      <c r="CM57" s="188" t="s">
        <v>205</v>
      </c>
      <c r="CN57" s="189" t="s">
        <v>205</v>
      </c>
      <c r="CO57" s="190" t="s">
        <v>205</v>
      </c>
      <c r="CP57" s="188" t="s">
        <v>205</v>
      </c>
      <c r="CQ57" s="188" t="s">
        <v>205</v>
      </c>
      <c r="CR57" s="188" t="s">
        <v>205</v>
      </c>
      <c r="CS57" s="189" t="s">
        <v>205</v>
      </c>
      <c r="CT57" s="190" t="s">
        <v>205</v>
      </c>
      <c r="CU57" s="188"/>
      <c r="CV57" s="188"/>
      <c r="CW57" s="188"/>
      <c r="CX57" s="189"/>
    </row>
    <row r="58" spans="1:102" x14ac:dyDescent="0.35">
      <c r="A58" s="180" t="s">
        <v>250</v>
      </c>
      <c r="B58" s="181">
        <f t="shared" si="41"/>
        <v>39835875</v>
      </c>
      <c r="C58" s="182">
        <f t="shared" si="0"/>
        <v>33860493</v>
      </c>
      <c r="D58" s="182">
        <f t="shared" si="1"/>
        <v>5975382</v>
      </c>
      <c r="E58" s="182">
        <f t="shared" si="2"/>
        <v>5975382</v>
      </c>
      <c r="F58" s="182">
        <f t="shared" si="3"/>
        <v>0</v>
      </c>
      <c r="G58" s="182">
        <f t="shared" si="4"/>
        <v>5975382</v>
      </c>
      <c r="H58" s="182">
        <f t="shared" si="39"/>
        <v>0</v>
      </c>
      <c r="I58" s="183">
        <f t="shared" si="5"/>
        <v>0</v>
      </c>
      <c r="J58" s="184">
        <f t="shared" si="40"/>
        <v>0</v>
      </c>
      <c r="K58" s="182">
        <v>0</v>
      </c>
      <c r="L58" s="182">
        <v>0</v>
      </c>
      <c r="M58" s="185">
        <f t="shared" si="6"/>
        <v>0</v>
      </c>
      <c r="N58" s="182">
        <f t="shared" si="60"/>
        <v>0</v>
      </c>
      <c r="O58" s="182">
        <f t="shared" si="60"/>
        <v>0</v>
      </c>
      <c r="P58" s="185">
        <f t="shared" si="7"/>
        <v>0</v>
      </c>
      <c r="Q58" s="182">
        <f t="shared" si="61"/>
        <v>0</v>
      </c>
      <c r="R58" s="182">
        <f t="shared" si="61"/>
        <v>0</v>
      </c>
      <c r="S58" s="185">
        <f t="shared" si="8"/>
        <v>0</v>
      </c>
      <c r="T58" s="182">
        <v>0</v>
      </c>
      <c r="U58" s="182">
        <v>0</v>
      </c>
      <c r="V58" s="185">
        <f t="shared" si="9"/>
        <v>0</v>
      </c>
      <c r="W58" s="182">
        <v>0</v>
      </c>
      <c r="X58" s="182">
        <v>0</v>
      </c>
      <c r="Y58" s="185">
        <f t="shared" si="10"/>
        <v>0</v>
      </c>
      <c r="Z58" s="182">
        <v>0</v>
      </c>
      <c r="AA58" s="182">
        <v>0</v>
      </c>
      <c r="AB58" s="183">
        <v>0</v>
      </c>
      <c r="AC58" s="184">
        <f t="shared" si="11"/>
        <v>0</v>
      </c>
      <c r="AD58" s="182">
        <v>0</v>
      </c>
      <c r="AE58" s="182">
        <v>0</v>
      </c>
      <c r="AF58" s="185">
        <f t="shared" si="12"/>
        <v>0</v>
      </c>
      <c r="AG58" s="182">
        <v>0</v>
      </c>
      <c r="AH58" s="182">
        <v>0</v>
      </c>
      <c r="AI58" s="185">
        <f t="shared" si="13"/>
        <v>0</v>
      </c>
      <c r="AJ58" s="182">
        <v>0</v>
      </c>
      <c r="AK58" s="182">
        <v>0</v>
      </c>
      <c r="AL58" s="185">
        <f t="shared" si="14"/>
        <v>0</v>
      </c>
      <c r="AM58" s="182">
        <v>0</v>
      </c>
      <c r="AN58" s="182">
        <v>0</v>
      </c>
      <c r="AO58" s="185">
        <f t="shared" si="15"/>
        <v>0</v>
      </c>
      <c r="AP58" s="182">
        <v>0</v>
      </c>
      <c r="AQ58" s="182">
        <v>0</v>
      </c>
      <c r="AR58" s="185">
        <f t="shared" si="16"/>
        <v>0</v>
      </c>
      <c r="AS58" s="182">
        <v>0</v>
      </c>
      <c r="AT58" s="182">
        <v>0</v>
      </c>
      <c r="AU58" s="183">
        <v>0</v>
      </c>
      <c r="AV58" s="184">
        <f t="shared" si="17"/>
        <v>0</v>
      </c>
      <c r="AW58" s="182">
        <v>0</v>
      </c>
      <c r="AX58" s="185">
        <f t="shared" si="18"/>
        <v>0</v>
      </c>
      <c r="AY58" s="182">
        <v>0</v>
      </c>
      <c r="AZ58" s="185">
        <f t="shared" si="19"/>
        <v>0</v>
      </c>
      <c r="BA58" s="182">
        <v>0</v>
      </c>
      <c r="BB58" s="185">
        <f t="shared" si="20"/>
        <v>0</v>
      </c>
      <c r="BC58" s="182">
        <v>0</v>
      </c>
      <c r="BD58" s="185">
        <f t="shared" si="21"/>
        <v>0</v>
      </c>
      <c r="BE58" s="182">
        <v>0</v>
      </c>
      <c r="BF58" s="185">
        <f t="shared" si="22"/>
        <v>0</v>
      </c>
      <c r="BG58" s="183">
        <v>0</v>
      </c>
      <c r="BH58" s="184">
        <f t="shared" si="23"/>
        <v>33860493</v>
      </c>
      <c r="BI58" s="182">
        <v>33860493</v>
      </c>
      <c r="BJ58" s="185">
        <f t="shared" si="24"/>
        <v>5975382</v>
      </c>
      <c r="BK58" s="182">
        <v>5975382</v>
      </c>
      <c r="BL58" s="185">
        <f t="shared" si="25"/>
        <v>5975382</v>
      </c>
      <c r="BM58" s="182">
        <v>5975382</v>
      </c>
      <c r="BN58" s="185">
        <f t="shared" si="26"/>
        <v>0</v>
      </c>
      <c r="BO58" s="182">
        <v>0</v>
      </c>
      <c r="BP58" s="185">
        <f t="shared" si="27"/>
        <v>5975382</v>
      </c>
      <c r="BQ58" s="182">
        <v>5975382</v>
      </c>
      <c r="BR58" s="185">
        <f t="shared" si="28"/>
        <v>0</v>
      </c>
      <c r="BS58" s="183">
        <v>0</v>
      </c>
      <c r="BT58" s="186"/>
      <c r="BU58" s="187"/>
      <c r="BV58" s="188"/>
      <c r="BW58" s="188"/>
      <c r="BX58" s="188"/>
      <c r="BY58" s="188"/>
      <c r="BZ58" s="188"/>
      <c r="CA58" s="188"/>
      <c r="CB58" s="188"/>
      <c r="CC58" s="188"/>
      <c r="CD58" s="189"/>
      <c r="CE58" s="190" t="s">
        <v>205</v>
      </c>
      <c r="CF58" s="188" t="s">
        <v>205</v>
      </c>
      <c r="CG58" s="188" t="s">
        <v>205</v>
      </c>
      <c r="CH58" s="188" t="s">
        <v>205</v>
      </c>
      <c r="CI58" s="188" t="s">
        <v>205</v>
      </c>
      <c r="CJ58" s="188" t="s">
        <v>205</v>
      </c>
      <c r="CK58" s="188" t="s">
        <v>205</v>
      </c>
      <c r="CL58" s="188" t="s">
        <v>205</v>
      </c>
      <c r="CM58" s="188" t="s">
        <v>205</v>
      </c>
      <c r="CN58" s="189" t="s">
        <v>205</v>
      </c>
      <c r="CO58" s="190" t="s">
        <v>205</v>
      </c>
      <c r="CP58" s="188" t="s">
        <v>205</v>
      </c>
      <c r="CQ58" s="188" t="s">
        <v>205</v>
      </c>
      <c r="CR58" s="188" t="s">
        <v>205</v>
      </c>
      <c r="CS58" s="189" t="s">
        <v>205</v>
      </c>
      <c r="CT58" s="190">
        <f t="shared" si="59"/>
        <v>0.84999998117274944</v>
      </c>
      <c r="CU58" s="188">
        <f t="shared" si="48"/>
        <v>0.15000001882725056</v>
      </c>
      <c r="CV58" s="188">
        <f t="shared" si="49"/>
        <v>0.15000001882725056</v>
      </c>
      <c r="CW58" s="188">
        <f t="shared" si="50"/>
        <v>0</v>
      </c>
      <c r="CX58" s="189">
        <f t="shared" si="51"/>
        <v>0</v>
      </c>
    </row>
    <row r="59" spans="1:102" x14ac:dyDescent="0.35">
      <c r="A59" s="180" t="s">
        <v>251</v>
      </c>
      <c r="B59" s="181">
        <f t="shared" si="41"/>
        <v>108263410</v>
      </c>
      <c r="C59" s="182">
        <f t="shared" si="0"/>
        <v>92023898</v>
      </c>
      <c r="D59" s="182">
        <f t="shared" si="1"/>
        <v>16239512</v>
      </c>
      <c r="E59" s="182">
        <f t="shared" si="2"/>
        <v>16239512</v>
      </c>
      <c r="F59" s="182">
        <f t="shared" si="3"/>
        <v>7549905</v>
      </c>
      <c r="G59" s="182">
        <f t="shared" si="4"/>
        <v>8689607</v>
      </c>
      <c r="H59" s="182">
        <f t="shared" si="39"/>
        <v>0</v>
      </c>
      <c r="I59" s="183">
        <f t="shared" si="5"/>
        <v>0</v>
      </c>
      <c r="J59" s="184">
        <f t="shared" si="40"/>
        <v>74700000</v>
      </c>
      <c r="K59" s="182">
        <v>74700000</v>
      </c>
      <c r="L59" s="182">
        <v>0</v>
      </c>
      <c r="M59" s="185">
        <f t="shared" si="6"/>
        <v>13182353</v>
      </c>
      <c r="N59" s="182">
        <f t="shared" si="60"/>
        <v>13182353</v>
      </c>
      <c r="O59" s="182">
        <f t="shared" si="60"/>
        <v>0</v>
      </c>
      <c r="P59" s="185">
        <f t="shared" si="7"/>
        <v>13182353</v>
      </c>
      <c r="Q59" s="182">
        <f t="shared" si="61"/>
        <v>13182353</v>
      </c>
      <c r="R59" s="182">
        <f t="shared" si="61"/>
        <v>0</v>
      </c>
      <c r="S59" s="185">
        <f t="shared" si="8"/>
        <v>6151765</v>
      </c>
      <c r="T59" s="182">
        <v>6151765</v>
      </c>
      <c r="U59" s="182">
        <v>0</v>
      </c>
      <c r="V59" s="185">
        <f t="shared" si="9"/>
        <v>7030588</v>
      </c>
      <c r="W59" s="182">
        <v>7030588</v>
      </c>
      <c r="X59" s="182">
        <v>0</v>
      </c>
      <c r="Y59" s="185">
        <f t="shared" si="10"/>
        <v>0</v>
      </c>
      <c r="Z59" s="182">
        <v>0</v>
      </c>
      <c r="AA59" s="182">
        <v>0</v>
      </c>
      <c r="AB59" s="183">
        <v>0</v>
      </c>
      <c r="AC59" s="184">
        <f t="shared" si="11"/>
        <v>0</v>
      </c>
      <c r="AD59" s="182">
        <v>0</v>
      </c>
      <c r="AE59" s="182">
        <v>0</v>
      </c>
      <c r="AF59" s="185">
        <f t="shared" si="12"/>
        <v>0</v>
      </c>
      <c r="AG59" s="182">
        <v>0</v>
      </c>
      <c r="AH59" s="182">
        <v>0</v>
      </c>
      <c r="AI59" s="185">
        <f t="shared" si="13"/>
        <v>0</v>
      </c>
      <c r="AJ59" s="182">
        <v>0</v>
      </c>
      <c r="AK59" s="182">
        <v>0</v>
      </c>
      <c r="AL59" s="185">
        <f t="shared" si="14"/>
        <v>0</v>
      </c>
      <c r="AM59" s="182">
        <v>0</v>
      </c>
      <c r="AN59" s="182">
        <v>0</v>
      </c>
      <c r="AO59" s="185">
        <f t="shared" si="15"/>
        <v>0</v>
      </c>
      <c r="AP59" s="182">
        <v>0</v>
      </c>
      <c r="AQ59" s="182">
        <v>0</v>
      </c>
      <c r="AR59" s="185">
        <f t="shared" si="16"/>
        <v>0</v>
      </c>
      <c r="AS59" s="182">
        <v>0</v>
      </c>
      <c r="AT59" s="182">
        <v>0</v>
      </c>
      <c r="AU59" s="183">
        <v>0</v>
      </c>
      <c r="AV59" s="184">
        <f t="shared" si="17"/>
        <v>0</v>
      </c>
      <c r="AW59" s="182">
        <v>0</v>
      </c>
      <c r="AX59" s="185">
        <f t="shared" si="18"/>
        <v>0</v>
      </c>
      <c r="AY59" s="182">
        <v>0</v>
      </c>
      <c r="AZ59" s="185">
        <f t="shared" si="19"/>
        <v>0</v>
      </c>
      <c r="BA59" s="182">
        <v>0</v>
      </c>
      <c r="BB59" s="185">
        <f t="shared" si="20"/>
        <v>0</v>
      </c>
      <c r="BC59" s="182">
        <v>0</v>
      </c>
      <c r="BD59" s="185">
        <f t="shared" si="21"/>
        <v>0</v>
      </c>
      <c r="BE59" s="182">
        <v>0</v>
      </c>
      <c r="BF59" s="185">
        <f t="shared" si="22"/>
        <v>0</v>
      </c>
      <c r="BG59" s="183">
        <v>0</v>
      </c>
      <c r="BH59" s="184">
        <f t="shared" si="23"/>
        <v>17323898</v>
      </c>
      <c r="BI59" s="182">
        <v>17323898</v>
      </c>
      <c r="BJ59" s="185">
        <f t="shared" si="24"/>
        <v>3057159</v>
      </c>
      <c r="BK59" s="182">
        <v>3057159</v>
      </c>
      <c r="BL59" s="185">
        <f t="shared" si="25"/>
        <v>3057159</v>
      </c>
      <c r="BM59" s="182">
        <v>3057159</v>
      </c>
      <c r="BN59" s="185">
        <f t="shared" si="26"/>
        <v>1398140</v>
      </c>
      <c r="BO59" s="182">
        <v>1398140</v>
      </c>
      <c r="BP59" s="185">
        <f t="shared" si="27"/>
        <v>1659019</v>
      </c>
      <c r="BQ59" s="182">
        <v>1659019</v>
      </c>
      <c r="BR59" s="185">
        <f t="shared" si="28"/>
        <v>0</v>
      </c>
      <c r="BS59" s="183">
        <v>0</v>
      </c>
      <c r="BT59" s="186"/>
      <c r="BU59" s="187">
        <f t="shared" si="29"/>
        <v>0.84999999943105753</v>
      </c>
      <c r="BV59" s="188">
        <f t="shared" si="30"/>
        <v>0.15000000056894244</v>
      </c>
      <c r="BW59" s="188">
        <f t="shared" si="31"/>
        <v>7.9999997269076306E-2</v>
      </c>
      <c r="BX59" s="188">
        <f t="shared" si="32"/>
        <v>7.0000003299866123E-2</v>
      </c>
      <c r="BY59" s="188">
        <f t="shared" si="33"/>
        <v>0</v>
      </c>
      <c r="BZ59" s="188"/>
      <c r="CA59" s="188"/>
      <c r="CB59" s="188"/>
      <c r="CC59" s="188"/>
      <c r="CD59" s="189"/>
      <c r="CE59" s="190" t="s">
        <v>205</v>
      </c>
      <c r="CF59" s="188" t="s">
        <v>205</v>
      </c>
      <c r="CG59" s="188" t="s">
        <v>205</v>
      </c>
      <c r="CH59" s="188" t="s">
        <v>205</v>
      </c>
      <c r="CI59" s="188" t="s">
        <v>205</v>
      </c>
      <c r="CJ59" s="188" t="s">
        <v>205</v>
      </c>
      <c r="CK59" s="188" t="s">
        <v>205</v>
      </c>
      <c r="CL59" s="188" t="s">
        <v>205</v>
      </c>
      <c r="CM59" s="188" t="s">
        <v>205</v>
      </c>
      <c r="CN59" s="189" t="s">
        <v>205</v>
      </c>
      <c r="CO59" s="190" t="s">
        <v>205</v>
      </c>
      <c r="CP59" s="188" t="s">
        <v>205</v>
      </c>
      <c r="CQ59" s="188" t="s">
        <v>205</v>
      </c>
      <c r="CR59" s="188" t="s">
        <v>205</v>
      </c>
      <c r="CS59" s="189" t="s">
        <v>205</v>
      </c>
      <c r="CT59" s="190">
        <f t="shared" si="59"/>
        <v>0.84999997792067405</v>
      </c>
      <c r="CU59" s="188">
        <f t="shared" si="48"/>
        <v>0.15000002207932592</v>
      </c>
      <c r="CV59" s="188">
        <f t="shared" si="49"/>
        <v>8.1400047112374987E-2</v>
      </c>
      <c r="CW59" s="188">
        <f t="shared" si="50"/>
        <v>6.859997496695093E-2</v>
      </c>
      <c r="CX59" s="189">
        <f t="shared" si="51"/>
        <v>0</v>
      </c>
    </row>
    <row r="60" spans="1:102" x14ac:dyDescent="0.35">
      <c r="A60" s="180" t="s">
        <v>252</v>
      </c>
      <c r="B60" s="181">
        <f t="shared" si="41"/>
        <v>91835295</v>
      </c>
      <c r="C60" s="182">
        <f t="shared" si="0"/>
        <v>78060000</v>
      </c>
      <c r="D60" s="182">
        <f t="shared" si="1"/>
        <v>13775295</v>
      </c>
      <c r="E60" s="182">
        <f t="shared" si="2"/>
        <v>13775295</v>
      </c>
      <c r="F60" s="182">
        <f t="shared" si="3"/>
        <v>5607853</v>
      </c>
      <c r="G60" s="182">
        <f t="shared" si="4"/>
        <v>8167442</v>
      </c>
      <c r="H60" s="182">
        <f t="shared" si="39"/>
        <v>0</v>
      </c>
      <c r="I60" s="183">
        <f t="shared" si="5"/>
        <v>0</v>
      </c>
      <c r="J60" s="184">
        <f t="shared" si="40"/>
        <v>67892000</v>
      </c>
      <c r="K60" s="182">
        <v>67892000</v>
      </c>
      <c r="L60" s="182">
        <v>0</v>
      </c>
      <c r="M60" s="185">
        <f t="shared" si="6"/>
        <v>11980942</v>
      </c>
      <c r="N60" s="182">
        <f t="shared" si="60"/>
        <v>11980942</v>
      </c>
      <c r="O60" s="182">
        <f t="shared" si="60"/>
        <v>0</v>
      </c>
      <c r="P60" s="185">
        <f t="shared" si="7"/>
        <v>11980942</v>
      </c>
      <c r="Q60" s="182">
        <f t="shared" si="61"/>
        <v>11980942</v>
      </c>
      <c r="R60" s="182">
        <f t="shared" si="61"/>
        <v>0</v>
      </c>
      <c r="S60" s="185">
        <f t="shared" si="8"/>
        <v>5591106</v>
      </c>
      <c r="T60" s="182">
        <v>5591106</v>
      </c>
      <c r="U60" s="182">
        <v>0</v>
      </c>
      <c r="V60" s="185">
        <f t="shared" si="9"/>
        <v>6389836</v>
      </c>
      <c r="W60" s="182">
        <v>6389836</v>
      </c>
      <c r="X60" s="182">
        <v>0</v>
      </c>
      <c r="Y60" s="185">
        <f t="shared" si="10"/>
        <v>0</v>
      </c>
      <c r="Z60" s="182">
        <v>0</v>
      </c>
      <c r="AA60" s="182">
        <v>0</v>
      </c>
      <c r="AB60" s="183">
        <v>0</v>
      </c>
      <c r="AC60" s="184">
        <f t="shared" si="11"/>
        <v>0</v>
      </c>
      <c r="AD60" s="182">
        <v>0</v>
      </c>
      <c r="AE60" s="182">
        <v>0</v>
      </c>
      <c r="AF60" s="185">
        <f t="shared" si="12"/>
        <v>0</v>
      </c>
      <c r="AG60" s="182">
        <v>0</v>
      </c>
      <c r="AH60" s="182">
        <v>0</v>
      </c>
      <c r="AI60" s="185">
        <f t="shared" si="13"/>
        <v>0</v>
      </c>
      <c r="AJ60" s="182">
        <v>0</v>
      </c>
      <c r="AK60" s="182">
        <v>0</v>
      </c>
      <c r="AL60" s="185">
        <f t="shared" si="14"/>
        <v>0</v>
      </c>
      <c r="AM60" s="182">
        <v>0</v>
      </c>
      <c r="AN60" s="182">
        <v>0</v>
      </c>
      <c r="AO60" s="185">
        <f t="shared" si="15"/>
        <v>0</v>
      </c>
      <c r="AP60" s="182">
        <v>0</v>
      </c>
      <c r="AQ60" s="182">
        <v>0</v>
      </c>
      <c r="AR60" s="185">
        <f t="shared" si="16"/>
        <v>0</v>
      </c>
      <c r="AS60" s="182">
        <v>0</v>
      </c>
      <c r="AT60" s="182">
        <v>0</v>
      </c>
      <c r="AU60" s="183">
        <v>0</v>
      </c>
      <c r="AV60" s="184">
        <f t="shared" si="17"/>
        <v>0</v>
      </c>
      <c r="AW60" s="182">
        <v>0</v>
      </c>
      <c r="AX60" s="185">
        <f t="shared" si="18"/>
        <v>0</v>
      </c>
      <c r="AY60" s="182">
        <v>0</v>
      </c>
      <c r="AZ60" s="185">
        <f t="shared" si="19"/>
        <v>0</v>
      </c>
      <c r="BA60" s="182">
        <v>0</v>
      </c>
      <c r="BB60" s="185">
        <f t="shared" si="20"/>
        <v>0</v>
      </c>
      <c r="BC60" s="182">
        <v>0</v>
      </c>
      <c r="BD60" s="185">
        <f t="shared" si="21"/>
        <v>0</v>
      </c>
      <c r="BE60" s="182">
        <v>0</v>
      </c>
      <c r="BF60" s="185">
        <f t="shared" si="22"/>
        <v>0</v>
      </c>
      <c r="BG60" s="183">
        <v>0</v>
      </c>
      <c r="BH60" s="184">
        <f t="shared" si="23"/>
        <v>10168000</v>
      </c>
      <c r="BI60" s="182">
        <v>10168000</v>
      </c>
      <c r="BJ60" s="185">
        <f t="shared" si="24"/>
        <v>1794353</v>
      </c>
      <c r="BK60" s="182">
        <v>1794353</v>
      </c>
      <c r="BL60" s="185">
        <f t="shared" si="25"/>
        <v>1794353</v>
      </c>
      <c r="BM60" s="182">
        <v>1794353</v>
      </c>
      <c r="BN60" s="185">
        <f t="shared" si="26"/>
        <v>16747</v>
      </c>
      <c r="BO60" s="182">
        <v>16747</v>
      </c>
      <c r="BP60" s="185">
        <f t="shared" si="27"/>
        <v>1777606</v>
      </c>
      <c r="BQ60" s="182">
        <v>1777606</v>
      </c>
      <c r="BR60" s="185">
        <f t="shared" si="28"/>
        <v>0</v>
      </c>
      <c r="BS60" s="183">
        <v>0</v>
      </c>
      <c r="BT60" s="186"/>
      <c r="BU60" s="187">
        <f t="shared" si="29"/>
        <v>0.84999999123608094</v>
      </c>
      <c r="BV60" s="188">
        <f t="shared" si="30"/>
        <v>0.15000000876391908</v>
      </c>
      <c r="BW60" s="188">
        <f t="shared" si="31"/>
        <v>8.0000008012726012E-2</v>
      </c>
      <c r="BX60" s="188">
        <f t="shared" si="32"/>
        <v>7.0000000751193059E-2</v>
      </c>
      <c r="BY60" s="188">
        <f t="shared" si="33"/>
        <v>0</v>
      </c>
      <c r="BZ60" s="188"/>
      <c r="CA60" s="188"/>
      <c r="CB60" s="188"/>
      <c r="CC60" s="188"/>
      <c r="CD60" s="189"/>
      <c r="CE60" s="190" t="s">
        <v>205</v>
      </c>
      <c r="CF60" s="188" t="s">
        <v>205</v>
      </c>
      <c r="CG60" s="188" t="s">
        <v>205</v>
      </c>
      <c r="CH60" s="188" t="s">
        <v>205</v>
      </c>
      <c r="CI60" s="188" t="s">
        <v>205</v>
      </c>
      <c r="CJ60" s="188" t="s">
        <v>205</v>
      </c>
      <c r="CK60" s="188" t="s">
        <v>205</v>
      </c>
      <c r="CL60" s="188" t="s">
        <v>205</v>
      </c>
      <c r="CM60" s="188" t="s">
        <v>205</v>
      </c>
      <c r="CN60" s="189" t="s">
        <v>205</v>
      </c>
      <c r="CO60" s="190" t="s">
        <v>205</v>
      </c>
      <c r="CP60" s="188" t="s">
        <v>205</v>
      </c>
      <c r="CQ60" s="188" t="s">
        <v>205</v>
      </c>
      <c r="CR60" s="188" t="s">
        <v>205</v>
      </c>
      <c r="CS60" s="189" t="s">
        <v>205</v>
      </c>
      <c r="CT60" s="190">
        <f t="shared" si="59"/>
        <v>0.84999999582022034</v>
      </c>
      <c r="CU60" s="188">
        <f t="shared" si="48"/>
        <v>0.15000000417977968</v>
      </c>
      <c r="CV60" s="188">
        <f t="shared" si="49"/>
        <v>0.14860002877360332</v>
      </c>
      <c r="CW60" s="188">
        <f t="shared" si="50"/>
        <v>1.39997540617636E-3</v>
      </c>
      <c r="CX60" s="189">
        <f t="shared" si="51"/>
        <v>0</v>
      </c>
    </row>
    <row r="61" spans="1:102" x14ac:dyDescent="0.35">
      <c r="A61" s="180" t="s">
        <v>253</v>
      </c>
      <c r="B61" s="181">
        <f t="shared" si="41"/>
        <v>41176471</v>
      </c>
      <c r="C61" s="182">
        <f t="shared" si="0"/>
        <v>35000000</v>
      </c>
      <c r="D61" s="182">
        <f t="shared" si="1"/>
        <v>6176471</v>
      </c>
      <c r="E61" s="182">
        <f t="shared" si="2"/>
        <v>6176471</v>
      </c>
      <c r="F61" s="182">
        <f t="shared" si="3"/>
        <v>6176471</v>
      </c>
      <c r="G61" s="182">
        <f t="shared" si="4"/>
        <v>0</v>
      </c>
      <c r="H61" s="182">
        <f t="shared" si="39"/>
        <v>0</v>
      </c>
      <c r="I61" s="183">
        <f t="shared" si="5"/>
        <v>0</v>
      </c>
      <c r="J61" s="184">
        <f t="shared" si="40"/>
        <v>0</v>
      </c>
      <c r="K61" s="182">
        <v>0</v>
      </c>
      <c r="L61" s="182">
        <v>0</v>
      </c>
      <c r="M61" s="185">
        <f t="shared" si="6"/>
        <v>0</v>
      </c>
      <c r="N61" s="182">
        <f t="shared" si="60"/>
        <v>0</v>
      </c>
      <c r="O61" s="182">
        <f t="shared" si="60"/>
        <v>0</v>
      </c>
      <c r="P61" s="185">
        <f t="shared" si="7"/>
        <v>0</v>
      </c>
      <c r="Q61" s="182">
        <f t="shared" si="61"/>
        <v>0</v>
      </c>
      <c r="R61" s="182">
        <f t="shared" si="61"/>
        <v>0</v>
      </c>
      <c r="S61" s="185">
        <f t="shared" si="8"/>
        <v>0</v>
      </c>
      <c r="T61" s="182">
        <v>0</v>
      </c>
      <c r="U61" s="182">
        <v>0</v>
      </c>
      <c r="V61" s="185">
        <f t="shared" si="9"/>
        <v>0</v>
      </c>
      <c r="W61" s="182">
        <v>0</v>
      </c>
      <c r="X61" s="182">
        <v>0</v>
      </c>
      <c r="Y61" s="185">
        <f t="shared" si="10"/>
        <v>0</v>
      </c>
      <c r="Z61" s="182">
        <v>0</v>
      </c>
      <c r="AA61" s="182">
        <v>0</v>
      </c>
      <c r="AB61" s="183">
        <v>0</v>
      </c>
      <c r="AC61" s="184">
        <f t="shared" si="11"/>
        <v>0</v>
      </c>
      <c r="AD61" s="182">
        <v>0</v>
      </c>
      <c r="AE61" s="182">
        <v>0</v>
      </c>
      <c r="AF61" s="185">
        <f t="shared" si="12"/>
        <v>0</v>
      </c>
      <c r="AG61" s="182">
        <v>0</v>
      </c>
      <c r="AH61" s="182">
        <v>0</v>
      </c>
      <c r="AI61" s="185">
        <f t="shared" si="13"/>
        <v>0</v>
      </c>
      <c r="AJ61" s="182">
        <v>0</v>
      </c>
      <c r="AK61" s="182">
        <v>0</v>
      </c>
      <c r="AL61" s="185">
        <f t="shared" si="14"/>
        <v>0</v>
      </c>
      <c r="AM61" s="182">
        <v>0</v>
      </c>
      <c r="AN61" s="182">
        <v>0</v>
      </c>
      <c r="AO61" s="185">
        <f t="shared" si="15"/>
        <v>0</v>
      </c>
      <c r="AP61" s="182">
        <v>0</v>
      </c>
      <c r="AQ61" s="182">
        <v>0</v>
      </c>
      <c r="AR61" s="185">
        <f t="shared" si="16"/>
        <v>0</v>
      </c>
      <c r="AS61" s="182">
        <v>0</v>
      </c>
      <c r="AT61" s="182">
        <v>0</v>
      </c>
      <c r="AU61" s="183">
        <v>0</v>
      </c>
      <c r="AV61" s="184">
        <f t="shared" si="17"/>
        <v>0</v>
      </c>
      <c r="AW61" s="182">
        <v>0</v>
      </c>
      <c r="AX61" s="185">
        <f t="shared" si="18"/>
        <v>0</v>
      </c>
      <c r="AY61" s="182">
        <v>0</v>
      </c>
      <c r="AZ61" s="185">
        <f t="shared" si="19"/>
        <v>0</v>
      </c>
      <c r="BA61" s="182">
        <v>0</v>
      </c>
      <c r="BB61" s="185">
        <f t="shared" si="20"/>
        <v>0</v>
      </c>
      <c r="BC61" s="182">
        <v>0</v>
      </c>
      <c r="BD61" s="185">
        <f t="shared" si="21"/>
        <v>0</v>
      </c>
      <c r="BE61" s="182">
        <v>0</v>
      </c>
      <c r="BF61" s="185">
        <f t="shared" si="22"/>
        <v>0</v>
      </c>
      <c r="BG61" s="183">
        <v>0</v>
      </c>
      <c r="BH61" s="184">
        <f t="shared" si="23"/>
        <v>35000000</v>
      </c>
      <c r="BI61" s="182">
        <v>35000000</v>
      </c>
      <c r="BJ61" s="185">
        <f t="shared" si="24"/>
        <v>6176471</v>
      </c>
      <c r="BK61" s="182">
        <v>6176471</v>
      </c>
      <c r="BL61" s="185">
        <f t="shared" si="25"/>
        <v>6176471</v>
      </c>
      <c r="BM61" s="182">
        <v>6176471</v>
      </c>
      <c r="BN61" s="185">
        <f t="shared" si="26"/>
        <v>6176471</v>
      </c>
      <c r="BO61" s="182">
        <v>6176471</v>
      </c>
      <c r="BP61" s="185">
        <f t="shared" si="27"/>
        <v>0</v>
      </c>
      <c r="BQ61" s="182">
        <v>0</v>
      </c>
      <c r="BR61" s="185">
        <f t="shared" si="28"/>
        <v>0</v>
      </c>
      <c r="BS61" s="183">
        <v>0</v>
      </c>
      <c r="BT61" s="186"/>
      <c r="BU61" s="187"/>
      <c r="BV61" s="188"/>
      <c r="BW61" s="188"/>
      <c r="BX61" s="188"/>
      <c r="BY61" s="188"/>
      <c r="BZ61" s="188"/>
      <c r="CA61" s="188"/>
      <c r="CB61" s="188"/>
      <c r="CC61" s="188"/>
      <c r="CD61" s="189"/>
      <c r="CE61" s="190" t="s">
        <v>205</v>
      </c>
      <c r="CF61" s="188" t="s">
        <v>205</v>
      </c>
      <c r="CG61" s="188" t="s">
        <v>205</v>
      </c>
      <c r="CH61" s="188" t="s">
        <v>205</v>
      </c>
      <c r="CI61" s="188" t="s">
        <v>205</v>
      </c>
      <c r="CJ61" s="188" t="s">
        <v>205</v>
      </c>
      <c r="CK61" s="188" t="s">
        <v>205</v>
      </c>
      <c r="CL61" s="188" t="s">
        <v>205</v>
      </c>
      <c r="CM61" s="188" t="s">
        <v>205</v>
      </c>
      <c r="CN61" s="189" t="s">
        <v>205</v>
      </c>
      <c r="CO61" s="190" t="s">
        <v>205</v>
      </c>
      <c r="CP61" s="188" t="s">
        <v>205</v>
      </c>
      <c r="CQ61" s="188" t="s">
        <v>205</v>
      </c>
      <c r="CR61" s="188" t="s">
        <v>205</v>
      </c>
      <c r="CS61" s="189" t="s">
        <v>205</v>
      </c>
      <c r="CT61" s="190">
        <f t="shared" si="59"/>
        <v>0.84999999150000005</v>
      </c>
      <c r="CU61" s="188">
        <f t="shared" si="48"/>
        <v>0.15000000849999992</v>
      </c>
      <c r="CV61" s="188">
        <f t="shared" si="49"/>
        <v>0</v>
      </c>
      <c r="CW61" s="188">
        <f t="shared" si="50"/>
        <v>0.15000000849999992</v>
      </c>
      <c r="CX61" s="189">
        <f t="shared" si="51"/>
        <v>0</v>
      </c>
    </row>
    <row r="62" spans="1:102" x14ac:dyDescent="0.35">
      <c r="A62" s="180" t="s">
        <v>254</v>
      </c>
      <c r="B62" s="181">
        <f t="shared" si="41"/>
        <v>1176471</v>
      </c>
      <c r="C62" s="182">
        <f t="shared" si="0"/>
        <v>1000000</v>
      </c>
      <c r="D62" s="182">
        <f t="shared" si="1"/>
        <v>176471</v>
      </c>
      <c r="E62" s="182">
        <f t="shared" si="2"/>
        <v>176471</v>
      </c>
      <c r="F62" s="182">
        <f t="shared" si="3"/>
        <v>171682</v>
      </c>
      <c r="G62" s="182">
        <f t="shared" si="4"/>
        <v>4789</v>
      </c>
      <c r="H62" s="182">
        <f t="shared" si="39"/>
        <v>0</v>
      </c>
      <c r="I62" s="183">
        <f t="shared" si="5"/>
        <v>0</v>
      </c>
      <c r="J62" s="184">
        <f t="shared" si="40"/>
        <v>0</v>
      </c>
      <c r="K62" s="182">
        <v>0</v>
      </c>
      <c r="L62" s="182">
        <v>0</v>
      </c>
      <c r="M62" s="185">
        <f t="shared" si="6"/>
        <v>0</v>
      </c>
      <c r="N62" s="182">
        <f t="shared" si="60"/>
        <v>0</v>
      </c>
      <c r="O62" s="182">
        <f t="shared" si="60"/>
        <v>0</v>
      </c>
      <c r="P62" s="185">
        <f t="shared" si="7"/>
        <v>0</v>
      </c>
      <c r="Q62" s="182">
        <f t="shared" si="61"/>
        <v>0</v>
      </c>
      <c r="R62" s="182">
        <f t="shared" si="61"/>
        <v>0</v>
      </c>
      <c r="S62" s="185">
        <f t="shared" si="8"/>
        <v>0</v>
      </c>
      <c r="T62" s="182">
        <v>0</v>
      </c>
      <c r="U62" s="182">
        <v>0</v>
      </c>
      <c r="V62" s="185">
        <f t="shared" si="9"/>
        <v>0</v>
      </c>
      <c r="W62" s="182">
        <v>0</v>
      </c>
      <c r="X62" s="182">
        <v>0</v>
      </c>
      <c r="Y62" s="185">
        <f t="shared" si="10"/>
        <v>0</v>
      </c>
      <c r="Z62" s="182">
        <v>0</v>
      </c>
      <c r="AA62" s="182">
        <v>0</v>
      </c>
      <c r="AB62" s="183">
        <v>0</v>
      </c>
      <c r="AC62" s="184">
        <f t="shared" si="11"/>
        <v>0</v>
      </c>
      <c r="AD62" s="182">
        <v>0</v>
      </c>
      <c r="AE62" s="182">
        <v>0</v>
      </c>
      <c r="AF62" s="185">
        <f t="shared" si="12"/>
        <v>0</v>
      </c>
      <c r="AG62" s="182">
        <v>0</v>
      </c>
      <c r="AH62" s="182">
        <v>0</v>
      </c>
      <c r="AI62" s="185">
        <f t="shared" si="13"/>
        <v>0</v>
      </c>
      <c r="AJ62" s="182">
        <v>0</v>
      </c>
      <c r="AK62" s="182">
        <v>0</v>
      </c>
      <c r="AL62" s="185">
        <f t="shared" si="14"/>
        <v>0</v>
      </c>
      <c r="AM62" s="182">
        <v>0</v>
      </c>
      <c r="AN62" s="182">
        <v>0</v>
      </c>
      <c r="AO62" s="185">
        <f t="shared" si="15"/>
        <v>0</v>
      </c>
      <c r="AP62" s="182">
        <v>0</v>
      </c>
      <c r="AQ62" s="182">
        <v>0</v>
      </c>
      <c r="AR62" s="185">
        <f t="shared" si="16"/>
        <v>0</v>
      </c>
      <c r="AS62" s="182">
        <v>0</v>
      </c>
      <c r="AT62" s="182">
        <v>0</v>
      </c>
      <c r="AU62" s="183">
        <v>0</v>
      </c>
      <c r="AV62" s="184">
        <f t="shared" si="17"/>
        <v>0</v>
      </c>
      <c r="AW62" s="182">
        <v>0</v>
      </c>
      <c r="AX62" s="185">
        <f t="shared" si="18"/>
        <v>0</v>
      </c>
      <c r="AY62" s="182">
        <v>0</v>
      </c>
      <c r="AZ62" s="185">
        <f t="shared" si="19"/>
        <v>0</v>
      </c>
      <c r="BA62" s="182">
        <v>0</v>
      </c>
      <c r="BB62" s="185">
        <f t="shared" si="20"/>
        <v>0</v>
      </c>
      <c r="BC62" s="182">
        <v>0</v>
      </c>
      <c r="BD62" s="185">
        <f t="shared" si="21"/>
        <v>0</v>
      </c>
      <c r="BE62" s="182">
        <v>0</v>
      </c>
      <c r="BF62" s="185">
        <f t="shared" si="22"/>
        <v>0</v>
      </c>
      <c r="BG62" s="183">
        <v>0</v>
      </c>
      <c r="BH62" s="184">
        <f t="shared" si="23"/>
        <v>1000000</v>
      </c>
      <c r="BI62" s="182">
        <v>1000000</v>
      </c>
      <c r="BJ62" s="185">
        <f t="shared" si="24"/>
        <v>176471</v>
      </c>
      <c r="BK62" s="182">
        <v>176471</v>
      </c>
      <c r="BL62" s="185">
        <f t="shared" si="25"/>
        <v>176471</v>
      </c>
      <c r="BM62" s="182">
        <v>176471</v>
      </c>
      <c r="BN62" s="185">
        <f t="shared" si="26"/>
        <v>171682</v>
      </c>
      <c r="BO62" s="182">
        <v>171682</v>
      </c>
      <c r="BP62" s="185">
        <f t="shared" si="27"/>
        <v>4789</v>
      </c>
      <c r="BQ62" s="182">
        <v>4789</v>
      </c>
      <c r="BR62" s="185">
        <f t="shared" si="28"/>
        <v>0</v>
      </c>
      <c r="BS62" s="183">
        <v>0</v>
      </c>
      <c r="BT62" s="186"/>
      <c r="BU62" s="187"/>
      <c r="BV62" s="188"/>
      <c r="BW62" s="188"/>
      <c r="BX62" s="188"/>
      <c r="BY62" s="188"/>
      <c r="BZ62" s="188"/>
      <c r="CA62" s="188"/>
      <c r="CB62" s="188"/>
      <c r="CC62" s="188"/>
      <c r="CD62" s="189"/>
      <c r="CE62" s="190" t="s">
        <v>205</v>
      </c>
      <c r="CF62" s="188" t="s">
        <v>205</v>
      </c>
      <c r="CG62" s="188" t="s">
        <v>205</v>
      </c>
      <c r="CH62" s="188" t="s">
        <v>205</v>
      </c>
      <c r="CI62" s="188" t="s">
        <v>205</v>
      </c>
      <c r="CJ62" s="188" t="s">
        <v>205</v>
      </c>
      <c r="CK62" s="188" t="s">
        <v>205</v>
      </c>
      <c r="CL62" s="188" t="s">
        <v>205</v>
      </c>
      <c r="CM62" s="188" t="s">
        <v>205</v>
      </c>
      <c r="CN62" s="189" t="s">
        <v>205</v>
      </c>
      <c r="CO62" s="190" t="s">
        <v>205</v>
      </c>
      <c r="CP62" s="188" t="s">
        <v>205</v>
      </c>
      <c r="CQ62" s="188" t="s">
        <v>205</v>
      </c>
      <c r="CR62" s="188" t="s">
        <v>205</v>
      </c>
      <c r="CS62" s="189" t="s">
        <v>205</v>
      </c>
      <c r="CT62" s="190">
        <f t="shared" si="59"/>
        <v>0.84999970250010415</v>
      </c>
      <c r="CU62" s="188">
        <f t="shared" si="48"/>
        <v>0.15000029749989588</v>
      </c>
      <c r="CV62" s="188">
        <f t="shared" si="49"/>
        <v>4.070648575272999E-3</v>
      </c>
      <c r="CW62" s="188">
        <f t="shared" si="50"/>
        <v>0.14592964892462287</v>
      </c>
      <c r="CX62" s="189">
        <f t="shared" si="51"/>
        <v>0</v>
      </c>
    </row>
    <row r="63" spans="1:102" x14ac:dyDescent="0.35">
      <c r="A63" s="168" t="s">
        <v>255</v>
      </c>
      <c r="B63" s="169">
        <f t="shared" si="41"/>
        <v>442665062</v>
      </c>
      <c r="C63" s="170">
        <f t="shared" si="0"/>
        <v>293910000</v>
      </c>
      <c r="D63" s="170">
        <f t="shared" si="1"/>
        <v>148755062</v>
      </c>
      <c r="E63" s="170">
        <f t="shared" si="2"/>
        <v>86274925</v>
      </c>
      <c r="F63" s="170">
        <f t="shared" si="3"/>
        <v>65233328</v>
      </c>
      <c r="G63" s="170">
        <f t="shared" si="4"/>
        <v>21041597</v>
      </c>
      <c r="H63" s="170">
        <f t="shared" si="39"/>
        <v>62480137</v>
      </c>
      <c r="I63" s="171">
        <f t="shared" si="5"/>
        <v>0</v>
      </c>
      <c r="J63" s="172">
        <f t="shared" si="40"/>
        <v>293910000</v>
      </c>
      <c r="K63" s="170">
        <f>SUM(K64:K68)</f>
        <v>251912362</v>
      </c>
      <c r="L63" s="170">
        <f>SUM(L64:L68)</f>
        <v>41997638</v>
      </c>
      <c r="M63" s="170">
        <f t="shared" si="6"/>
        <v>148755062</v>
      </c>
      <c r="N63" s="170">
        <f>SUM(N64:N68)</f>
        <v>85758604</v>
      </c>
      <c r="O63" s="170">
        <f>SUM(O64:O68)</f>
        <v>62996458</v>
      </c>
      <c r="P63" s="170">
        <f t="shared" si="7"/>
        <v>86274925</v>
      </c>
      <c r="Q63" s="170">
        <f>SUM(Q64:Q68)</f>
        <v>35604376</v>
      </c>
      <c r="R63" s="170">
        <f>SUM(R64:R68)</f>
        <v>50670549</v>
      </c>
      <c r="S63" s="170">
        <f t="shared" si="8"/>
        <v>65233328</v>
      </c>
      <c r="T63" s="170">
        <f>SUM(T64:T68)</f>
        <v>22224871</v>
      </c>
      <c r="U63" s="170">
        <f>SUM(U64:U68)</f>
        <v>43008457</v>
      </c>
      <c r="V63" s="170">
        <f t="shared" si="9"/>
        <v>21041597</v>
      </c>
      <c r="W63" s="170">
        <f>SUM(W64:W68)</f>
        <v>13379505</v>
      </c>
      <c r="X63" s="170">
        <f>SUM(X64:X68)</f>
        <v>7662092</v>
      </c>
      <c r="Y63" s="170">
        <f t="shared" si="10"/>
        <v>62480137</v>
      </c>
      <c r="Z63" s="170">
        <f>SUM(Z64:Z68)</f>
        <v>50154228</v>
      </c>
      <c r="AA63" s="170">
        <f>SUM(AA64:AA68)</f>
        <v>12325909</v>
      </c>
      <c r="AB63" s="171">
        <f>SUM(AB64:AB68)</f>
        <v>0</v>
      </c>
      <c r="AC63" s="172">
        <f t="shared" si="11"/>
        <v>0</v>
      </c>
      <c r="AD63" s="170">
        <f>SUM(AD64:AD68)</f>
        <v>0</v>
      </c>
      <c r="AE63" s="170">
        <f>SUM(AE64:AE68)</f>
        <v>0</v>
      </c>
      <c r="AF63" s="170">
        <f t="shared" si="12"/>
        <v>0</v>
      </c>
      <c r="AG63" s="170">
        <f>SUM(AG64:AG68)</f>
        <v>0</v>
      </c>
      <c r="AH63" s="170">
        <f>SUM(AH64:AH68)</f>
        <v>0</v>
      </c>
      <c r="AI63" s="170">
        <f t="shared" si="13"/>
        <v>0</v>
      </c>
      <c r="AJ63" s="170">
        <f>SUM(AJ64:AJ68)</f>
        <v>0</v>
      </c>
      <c r="AK63" s="170">
        <f>SUM(AK64:AK68)</f>
        <v>0</v>
      </c>
      <c r="AL63" s="170">
        <f t="shared" si="14"/>
        <v>0</v>
      </c>
      <c r="AM63" s="170">
        <f>SUM(AM64:AM68)</f>
        <v>0</v>
      </c>
      <c r="AN63" s="170">
        <f>SUM(AN64:AN68)</f>
        <v>0</v>
      </c>
      <c r="AO63" s="170">
        <f t="shared" si="15"/>
        <v>0</v>
      </c>
      <c r="AP63" s="170">
        <f>SUM(AP64:AP68)</f>
        <v>0</v>
      </c>
      <c r="AQ63" s="170">
        <f>SUM(AQ64:AQ68)</f>
        <v>0</v>
      </c>
      <c r="AR63" s="170">
        <f t="shared" si="16"/>
        <v>0</v>
      </c>
      <c r="AS63" s="170">
        <f>SUM(AS64:AS68)</f>
        <v>0</v>
      </c>
      <c r="AT63" s="170">
        <f>SUM(AT64:AT68)</f>
        <v>0</v>
      </c>
      <c r="AU63" s="171">
        <f>SUM(AU64:AU68)</f>
        <v>0</v>
      </c>
      <c r="AV63" s="172">
        <f t="shared" si="17"/>
        <v>0</v>
      </c>
      <c r="AW63" s="170">
        <f>SUM(AW64:AW68)</f>
        <v>0</v>
      </c>
      <c r="AX63" s="170">
        <f t="shared" si="18"/>
        <v>0</v>
      </c>
      <c r="AY63" s="170">
        <f>SUM(AY64:AY68)</f>
        <v>0</v>
      </c>
      <c r="AZ63" s="170">
        <f t="shared" si="19"/>
        <v>0</v>
      </c>
      <c r="BA63" s="170">
        <f>SUM(BA64:BA68)</f>
        <v>0</v>
      </c>
      <c r="BB63" s="170">
        <f t="shared" si="20"/>
        <v>0</v>
      </c>
      <c r="BC63" s="170">
        <f>SUM(BC64:BC68)</f>
        <v>0</v>
      </c>
      <c r="BD63" s="170">
        <f t="shared" si="21"/>
        <v>0</v>
      </c>
      <c r="BE63" s="170">
        <f>SUM(BE64:BE68)</f>
        <v>0</v>
      </c>
      <c r="BF63" s="170">
        <f t="shared" si="22"/>
        <v>0</v>
      </c>
      <c r="BG63" s="171">
        <f>SUM(BG64:BG68)</f>
        <v>0</v>
      </c>
      <c r="BH63" s="172">
        <f t="shared" si="23"/>
        <v>0</v>
      </c>
      <c r="BI63" s="170">
        <f>SUM(BI64:BI68)</f>
        <v>0</v>
      </c>
      <c r="BJ63" s="170">
        <f t="shared" si="24"/>
        <v>0</v>
      </c>
      <c r="BK63" s="170">
        <f>SUM(BK64:BK68)</f>
        <v>0</v>
      </c>
      <c r="BL63" s="170">
        <f t="shared" si="25"/>
        <v>0</v>
      </c>
      <c r="BM63" s="170">
        <f>SUM(BM64:BM68)</f>
        <v>0</v>
      </c>
      <c r="BN63" s="170">
        <f t="shared" si="26"/>
        <v>0</v>
      </c>
      <c r="BO63" s="170">
        <f>SUM(BO64:BO68)</f>
        <v>0</v>
      </c>
      <c r="BP63" s="170">
        <f t="shared" si="27"/>
        <v>0</v>
      </c>
      <c r="BQ63" s="170">
        <f>SUM(BQ64:BQ68)</f>
        <v>0</v>
      </c>
      <c r="BR63" s="170">
        <f t="shared" si="28"/>
        <v>0</v>
      </c>
      <c r="BS63" s="171">
        <f>SUM(BS64:BS68)</f>
        <v>0</v>
      </c>
      <c r="BT63" s="163"/>
      <c r="BU63" s="173">
        <f t="shared" si="29"/>
        <v>0.74602908560400183</v>
      </c>
      <c r="BV63" s="174">
        <f t="shared" si="30"/>
        <v>0.25397091439599817</v>
      </c>
      <c r="BW63" s="174">
        <f t="shared" si="31"/>
        <v>6.2313906490852992E-2</v>
      </c>
      <c r="BX63" s="174">
        <f t="shared" si="32"/>
        <v>6.5818128408469678E-2</v>
      </c>
      <c r="BY63" s="174">
        <f t="shared" si="33"/>
        <v>0.14852987982389934</v>
      </c>
      <c r="BZ63" s="174">
        <f t="shared" si="34"/>
        <v>0.399999996190262</v>
      </c>
      <c r="CA63" s="174">
        <f t="shared" si="35"/>
        <v>0.60000000380973806</v>
      </c>
      <c r="CB63" s="174">
        <f t="shared" si="36"/>
        <v>7.2976408121081401E-2</v>
      </c>
      <c r="CC63" s="174">
        <f t="shared" si="37"/>
        <v>0.409627385143637</v>
      </c>
      <c r="CD63" s="175">
        <f t="shared" si="38"/>
        <v>0.1173962105450196</v>
      </c>
      <c r="CE63" s="176" t="s">
        <v>205</v>
      </c>
      <c r="CF63" s="174" t="s">
        <v>205</v>
      </c>
      <c r="CG63" s="174" t="s">
        <v>205</v>
      </c>
      <c r="CH63" s="174" t="s">
        <v>205</v>
      </c>
      <c r="CI63" s="174" t="s">
        <v>205</v>
      </c>
      <c r="CJ63" s="174" t="s">
        <v>205</v>
      </c>
      <c r="CK63" s="174" t="s">
        <v>205</v>
      </c>
      <c r="CL63" s="174" t="s">
        <v>205</v>
      </c>
      <c r="CM63" s="174" t="s">
        <v>205</v>
      </c>
      <c r="CN63" s="175" t="s">
        <v>205</v>
      </c>
      <c r="CO63" s="177" t="s">
        <v>205</v>
      </c>
      <c r="CP63" s="178" t="s">
        <v>205</v>
      </c>
      <c r="CQ63" s="178" t="s">
        <v>205</v>
      </c>
      <c r="CR63" s="178" t="s">
        <v>205</v>
      </c>
      <c r="CS63" s="179" t="s">
        <v>205</v>
      </c>
      <c r="CT63" s="176" t="s">
        <v>205</v>
      </c>
      <c r="CU63" s="174"/>
      <c r="CV63" s="174"/>
      <c r="CW63" s="174"/>
      <c r="CX63" s="175"/>
    </row>
    <row r="64" spans="1:102" x14ac:dyDescent="0.35">
      <c r="A64" s="180" t="s">
        <v>256</v>
      </c>
      <c r="B64" s="181">
        <f t="shared" si="41"/>
        <v>22923163</v>
      </c>
      <c r="C64" s="182">
        <f t="shared" si="0"/>
        <v>14600000</v>
      </c>
      <c r="D64" s="182">
        <f t="shared" si="1"/>
        <v>8323163</v>
      </c>
      <c r="E64" s="182">
        <f t="shared" si="2"/>
        <v>3645017</v>
      </c>
      <c r="F64" s="182">
        <f t="shared" si="3"/>
        <v>2807880</v>
      </c>
      <c r="G64" s="182">
        <f t="shared" si="4"/>
        <v>837137</v>
      </c>
      <c r="H64" s="182">
        <f t="shared" si="39"/>
        <v>4678146</v>
      </c>
      <c r="I64" s="183">
        <f t="shared" si="5"/>
        <v>0</v>
      </c>
      <c r="J64" s="184">
        <f t="shared" si="40"/>
        <v>14600000</v>
      </c>
      <c r="K64" s="182">
        <v>12612362</v>
      </c>
      <c r="L64" s="182">
        <v>1987638</v>
      </c>
      <c r="M64" s="185">
        <f t="shared" si="6"/>
        <v>8323163</v>
      </c>
      <c r="N64" s="182">
        <f t="shared" ref="N64:O68" si="62">Q64+Z64</f>
        <v>5341705</v>
      </c>
      <c r="O64" s="182">
        <f t="shared" si="62"/>
        <v>2981458</v>
      </c>
      <c r="P64" s="185">
        <f t="shared" si="7"/>
        <v>3645017</v>
      </c>
      <c r="Q64" s="182">
        <f t="shared" ref="Q64:R68" si="63">T64+W64</f>
        <v>1557997</v>
      </c>
      <c r="R64" s="182">
        <f t="shared" si="63"/>
        <v>2087020</v>
      </c>
      <c r="S64" s="185">
        <f t="shared" si="8"/>
        <v>2807880</v>
      </c>
      <c r="T64" s="182">
        <v>1092300</v>
      </c>
      <c r="U64" s="182">
        <v>1715580</v>
      </c>
      <c r="V64" s="185">
        <f t="shared" si="9"/>
        <v>837137</v>
      </c>
      <c r="W64" s="182">
        <v>465697</v>
      </c>
      <c r="X64" s="182">
        <v>371440</v>
      </c>
      <c r="Y64" s="185">
        <f t="shared" si="10"/>
        <v>4678146</v>
      </c>
      <c r="Z64" s="182">
        <v>3783708</v>
      </c>
      <c r="AA64" s="182">
        <v>894438</v>
      </c>
      <c r="AB64" s="183">
        <v>0</v>
      </c>
      <c r="AC64" s="184">
        <f t="shared" si="11"/>
        <v>0</v>
      </c>
      <c r="AD64" s="182">
        <v>0</v>
      </c>
      <c r="AE64" s="182">
        <v>0</v>
      </c>
      <c r="AF64" s="185">
        <f t="shared" si="12"/>
        <v>0</v>
      </c>
      <c r="AG64" s="182">
        <v>0</v>
      </c>
      <c r="AH64" s="182">
        <v>0</v>
      </c>
      <c r="AI64" s="185">
        <f t="shared" si="13"/>
        <v>0</v>
      </c>
      <c r="AJ64" s="182">
        <v>0</v>
      </c>
      <c r="AK64" s="182">
        <v>0</v>
      </c>
      <c r="AL64" s="185">
        <f t="shared" si="14"/>
        <v>0</v>
      </c>
      <c r="AM64" s="182">
        <v>0</v>
      </c>
      <c r="AN64" s="182">
        <v>0</v>
      </c>
      <c r="AO64" s="185">
        <f t="shared" si="15"/>
        <v>0</v>
      </c>
      <c r="AP64" s="182">
        <v>0</v>
      </c>
      <c r="AQ64" s="182">
        <v>0</v>
      </c>
      <c r="AR64" s="185">
        <f t="shared" si="16"/>
        <v>0</v>
      </c>
      <c r="AS64" s="182">
        <v>0</v>
      </c>
      <c r="AT64" s="182">
        <v>0</v>
      </c>
      <c r="AU64" s="183">
        <v>0</v>
      </c>
      <c r="AV64" s="184">
        <f t="shared" si="17"/>
        <v>0</v>
      </c>
      <c r="AW64" s="182">
        <v>0</v>
      </c>
      <c r="AX64" s="185">
        <f t="shared" si="18"/>
        <v>0</v>
      </c>
      <c r="AY64" s="182">
        <v>0</v>
      </c>
      <c r="AZ64" s="185">
        <f t="shared" si="19"/>
        <v>0</v>
      </c>
      <c r="BA64" s="182">
        <v>0</v>
      </c>
      <c r="BB64" s="185">
        <f t="shared" si="20"/>
        <v>0</v>
      </c>
      <c r="BC64" s="182">
        <v>0</v>
      </c>
      <c r="BD64" s="185">
        <f t="shared" si="21"/>
        <v>0</v>
      </c>
      <c r="BE64" s="182">
        <v>0</v>
      </c>
      <c r="BF64" s="185">
        <f t="shared" si="22"/>
        <v>0</v>
      </c>
      <c r="BG64" s="183">
        <v>0</v>
      </c>
      <c r="BH64" s="184">
        <f t="shared" si="23"/>
        <v>0</v>
      </c>
      <c r="BI64" s="182">
        <v>0</v>
      </c>
      <c r="BJ64" s="185">
        <f t="shared" si="24"/>
        <v>0</v>
      </c>
      <c r="BK64" s="182">
        <v>0</v>
      </c>
      <c r="BL64" s="185">
        <f t="shared" si="25"/>
        <v>0</v>
      </c>
      <c r="BM64" s="182">
        <v>0</v>
      </c>
      <c r="BN64" s="185">
        <f t="shared" si="26"/>
        <v>0</v>
      </c>
      <c r="BO64" s="182">
        <v>0</v>
      </c>
      <c r="BP64" s="185">
        <f t="shared" si="27"/>
        <v>0</v>
      </c>
      <c r="BQ64" s="182">
        <v>0</v>
      </c>
      <c r="BR64" s="185">
        <f t="shared" si="28"/>
        <v>0</v>
      </c>
      <c r="BS64" s="183">
        <v>0</v>
      </c>
      <c r="BT64" s="186"/>
      <c r="BU64" s="187">
        <f t="shared" si="29"/>
        <v>0.7024793880963015</v>
      </c>
      <c r="BV64" s="188">
        <f t="shared" si="30"/>
        <v>0.2975206119036985</v>
      </c>
      <c r="BW64" s="188">
        <f t="shared" si="31"/>
        <v>4.6626594408943664E-2</v>
      </c>
      <c r="BX64" s="188">
        <f t="shared" si="32"/>
        <v>6.0838583258043984E-2</v>
      </c>
      <c r="BY64" s="188">
        <f t="shared" si="33"/>
        <v>0.21074378301027841</v>
      </c>
      <c r="BZ64" s="188">
        <f t="shared" si="34"/>
        <v>0.39999991950246083</v>
      </c>
      <c r="CA64" s="188">
        <f t="shared" si="35"/>
        <v>0.60000008049753917</v>
      </c>
      <c r="CB64" s="188">
        <f t="shared" si="36"/>
        <v>7.4750014892044747E-2</v>
      </c>
      <c r="CC64" s="188">
        <f t="shared" si="37"/>
        <v>0.34524992070992389</v>
      </c>
      <c r="CD64" s="189">
        <f t="shared" si="38"/>
        <v>0.18000014489557054</v>
      </c>
      <c r="CE64" s="190" t="s">
        <v>205</v>
      </c>
      <c r="CF64" s="188" t="s">
        <v>205</v>
      </c>
      <c r="CG64" s="188" t="s">
        <v>205</v>
      </c>
      <c r="CH64" s="188" t="s">
        <v>205</v>
      </c>
      <c r="CI64" s="188" t="s">
        <v>205</v>
      </c>
      <c r="CJ64" s="188" t="s">
        <v>205</v>
      </c>
      <c r="CK64" s="188" t="s">
        <v>205</v>
      </c>
      <c r="CL64" s="188" t="s">
        <v>205</v>
      </c>
      <c r="CM64" s="188" t="s">
        <v>205</v>
      </c>
      <c r="CN64" s="189" t="s">
        <v>205</v>
      </c>
      <c r="CO64" s="190" t="s">
        <v>205</v>
      </c>
      <c r="CP64" s="188" t="s">
        <v>205</v>
      </c>
      <c r="CQ64" s="188" t="s">
        <v>205</v>
      </c>
      <c r="CR64" s="188" t="s">
        <v>205</v>
      </c>
      <c r="CS64" s="189" t="s">
        <v>205</v>
      </c>
      <c r="CT64" s="190" t="s">
        <v>205</v>
      </c>
      <c r="CU64" s="188"/>
      <c r="CV64" s="188"/>
      <c r="CW64" s="188"/>
      <c r="CX64" s="189"/>
    </row>
    <row r="65" spans="1:102" x14ac:dyDescent="0.35">
      <c r="A65" s="180" t="s">
        <v>257</v>
      </c>
      <c r="B65" s="181">
        <f t="shared" si="41"/>
        <v>170023000</v>
      </c>
      <c r="C65" s="182">
        <f t="shared" si="0"/>
        <v>113710000</v>
      </c>
      <c r="D65" s="182">
        <f t="shared" si="1"/>
        <v>56313000</v>
      </c>
      <c r="E65" s="182">
        <f t="shared" si="2"/>
        <v>37869000</v>
      </c>
      <c r="F65" s="182">
        <f t="shared" si="3"/>
        <v>26972306</v>
      </c>
      <c r="G65" s="182">
        <f t="shared" si="4"/>
        <v>10896694</v>
      </c>
      <c r="H65" s="182">
        <f t="shared" si="39"/>
        <v>18444000</v>
      </c>
      <c r="I65" s="183">
        <f t="shared" si="5"/>
        <v>0</v>
      </c>
      <c r="J65" s="184">
        <f t="shared" si="40"/>
        <v>113710000</v>
      </c>
      <c r="K65" s="182">
        <v>95210000</v>
      </c>
      <c r="L65" s="182">
        <v>18500000</v>
      </c>
      <c r="M65" s="185">
        <f t="shared" si="6"/>
        <v>56313000</v>
      </c>
      <c r="N65" s="182">
        <f t="shared" si="62"/>
        <v>28563000</v>
      </c>
      <c r="O65" s="182">
        <f t="shared" si="62"/>
        <v>27750000</v>
      </c>
      <c r="P65" s="185">
        <f t="shared" si="7"/>
        <v>37869000</v>
      </c>
      <c r="Q65" s="182">
        <f t="shared" si="63"/>
        <v>14281500</v>
      </c>
      <c r="R65" s="182">
        <f t="shared" si="63"/>
        <v>23587500</v>
      </c>
      <c r="S65" s="185">
        <f t="shared" si="8"/>
        <v>26972306</v>
      </c>
      <c r="T65" s="182">
        <v>7639806</v>
      </c>
      <c r="U65" s="182">
        <v>19332500</v>
      </c>
      <c r="V65" s="185">
        <f t="shared" si="9"/>
        <v>10896694</v>
      </c>
      <c r="W65" s="182">
        <v>6641694</v>
      </c>
      <c r="X65" s="182">
        <v>4255000</v>
      </c>
      <c r="Y65" s="185">
        <f t="shared" si="10"/>
        <v>18444000</v>
      </c>
      <c r="Z65" s="182">
        <v>14281500</v>
      </c>
      <c r="AA65" s="182">
        <v>4162500</v>
      </c>
      <c r="AB65" s="183">
        <v>0</v>
      </c>
      <c r="AC65" s="184">
        <f t="shared" si="11"/>
        <v>0</v>
      </c>
      <c r="AD65" s="182">
        <v>0</v>
      </c>
      <c r="AE65" s="182">
        <v>0</v>
      </c>
      <c r="AF65" s="185">
        <f t="shared" si="12"/>
        <v>0</v>
      </c>
      <c r="AG65" s="182">
        <v>0</v>
      </c>
      <c r="AH65" s="182">
        <v>0</v>
      </c>
      <c r="AI65" s="185">
        <f t="shared" si="13"/>
        <v>0</v>
      </c>
      <c r="AJ65" s="182">
        <v>0</v>
      </c>
      <c r="AK65" s="182">
        <v>0</v>
      </c>
      <c r="AL65" s="185">
        <f t="shared" si="14"/>
        <v>0</v>
      </c>
      <c r="AM65" s="182">
        <v>0</v>
      </c>
      <c r="AN65" s="182">
        <v>0</v>
      </c>
      <c r="AO65" s="185">
        <f t="shared" si="15"/>
        <v>0</v>
      </c>
      <c r="AP65" s="182">
        <v>0</v>
      </c>
      <c r="AQ65" s="182">
        <v>0</v>
      </c>
      <c r="AR65" s="185">
        <f t="shared" si="16"/>
        <v>0</v>
      </c>
      <c r="AS65" s="182">
        <v>0</v>
      </c>
      <c r="AT65" s="182">
        <v>0</v>
      </c>
      <c r="AU65" s="183">
        <v>0</v>
      </c>
      <c r="AV65" s="184">
        <f t="shared" si="17"/>
        <v>0</v>
      </c>
      <c r="AW65" s="182">
        <v>0</v>
      </c>
      <c r="AX65" s="185">
        <f t="shared" si="18"/>
        <v>0</v>
      </c>
      <c r="AY65" s="182">
        <v>0</v>
      </c>
      <c r="AZ65" s="185">
        <f t="shared" si="19"/>
        <v>0</v>
      </c>
      <c r="BA65" s="182">
        <v>0</v>
      </c>
      <c r="BB65" s="185">
        <f t="shared" si="20"/>
        <v>0</v>
      </c>
      <c r="BC65" s="182">
        <v>0</v>
      </c>
      <c r="BD65" s="185">
        <f t="shared" si="21"/>
        <v>0</v>
      </c>
      <c r="BE65" s="182">
        <v>0</v>
      </c>
      <c r="BF65" s="185">
        <f t="shared" si="22"/>
        <v>0</v>
      </c>
      <c r="BG65" s="183">
        <v>0</v>
      </c>
      <c r="BH65" s="184">
        <f t="shared" si="23"/>
        <v>0</v>
      </c>
      <c r="BI65" s="182">
        <v>0</v>
      </c>
      <c r="BJ65" s="185">
        <f t="shared" si="24"/>
        <v>0</v>
      </c>
      <c r="BK65" s="182">
        <v>0</v>
      </c>
      <c r="BL65" s="185">
        <f t="shared" si="25"/>
        <v>0</v>
      </c>
      <c r="BM65" s="182">
        <v>0</v>
      </c>
      <c r="BN65" s="185">
        <f t="shared" si="26"/>
        <v>0</v>
      </c>
      <c r="BO65" s="182">
        <v>0</v>
      </c>
      <c r="BP65" s="185">
        <f t="shared" si="27"/>
        <v>0</v>
      </c>
      <c r="BQ65" s="182">
        <v>0</v>
      </c>
      <c r="BR65" s="185">
        <f t="shared" si="28"/>
        <v>0</v>
      </c>
      <c r="BS65" s="183">
        <v>0</v>
      </c>
      <c r="BT65" s="186"/>
      <c r="BU65" s="187">
        <f t="shared" si="29"/>
        <v>0.76923076923076927</v>
      </c>
      <c r="BV65" s="188">
        <f t="shared" si="30"/>
        <v>0.23076923076923078</v>
      </c>
      <c r="BW65" s="188">
        <f t="shared" si="31"/>
        <v>8.8037730361225794E-2</v>
      </c>
      <c r="BX65" s="188">
        <f t="shared" si="32"/>
        <v>6.1724334063164021E-2</v>
      </c>
      <c r="BY65" s="188">
        <f t="shared" si="33"/>
        <v>0.11538461538461539</v>
      </c>
      <c r="BZ65" s="188">
        <f t="shared" si="34"/>
        <v>0.4</v>
      </c>
      <c r="CA65" s="188">
        <f t="shared" si="35"/>
        <v>0.6</v>
      </c>
      <c r="CB65" s="188">
        <f t="shared" si="36"/>
        <v>9.1999999999999998E-2</v>
      </c>
      <c r="CC65" s="188">
        <f t="shared" si="37"/>
        <v>0.41799999999999998</v>
      </c>
      <c r="CD65" s="189">
        <f t="shared" si="38"/>
        <v>0.09</v>
      </c>
      <c r="CE65" s="190" t="s">
        <v>205</v>
      </c>
      <c r="CF65" s="188" t="s">
        <v>205</v>
      </c>
      <c r="CG65" s="188" t="s">
        <v>205</v>
      </c>
      <c r="CH65" s="188" t="s">
        <v>205</v>
      </c>
      <c r="CI65" s="188" t="s">
        <v>205</v>
      </c>
      <c r="CJ65" s="188" t="s">
        <v>205</v>
      </c>
      <c r="CK65" s="188" t="s">
        <v>205</v>
      </c>
      <c r="CL65" s="188" t="s">
        <v>205</v>
      </c>
      <c r="CM65" s="188" t="s">
        <v>205</v>
      </c>
      <c r="CN65" s="189" t="s">
        <v>205</v>
      </c>
      <c r="CO65" s="190" t="s">
        <v>205</v>
      </c>
      <c r="CP65" s="188" t="s">
        <v>205</v>
      </c>
      <c r="CQ65" s="188" t="s">
        <v>205</v>
      </c>
      <c r="CR65" s="188" t="s">
        <v>205</v>
      </c>
      <c r="CS65" s="189" t="s">
        <v>205</v>
      </c>
      <c r="CT65" s="190" t="s">
        <v>205</v>
      </c>
      <c r="CU65" s="188"/>
      <c r="CV65" s="188"/>
      <c r="CW65" s="188"/>
      <c r="CX65" s="189"/>
    </row>
    <row r="66" spans="1:102" ht="26" x14ac:dyDescent="0.35">
      <c r="A66" s="180" t="s">
        <v>258</v>
      </c>
      <c r="B66" s="181">
        <f t="shared" si="41"/>
        <v>245648899</v>
      </c>
      <c r="C66" s="182">
        <f t="shared" si="0"/>
        <v>162400000</v>
      </c>
      <c r="D66" s="182">
        <f t="shared" si="1"/>
        <v>83248899</v>
      </c>
      <c r="E66" s="182">
        <f t="shared" si="2"/>
        <v>44108408</v>
      </c>
      <c r="F66" s="182">
        <f t="shared" si="3"/>
        <v>34959120</v>
      </c>
      <c r="G66" s="182">
        <f t="shared" si="4"/>
        <v>9149288</v>
      </c>
      <c r="H66" s="182">
        <f t="shared" si="39"/>
        <v>39140491</v>
      </c>
      <c r="I66" s="183">
        <f t="shared" si="5"/>
        <v>0</v>
      </c>
      <c r="J66" s="184">
        <f t="shared" si="40"/>
        <v>162400000</v>
      </c>
      <c r="K66" s="182">
        <v>140990000</v>
      </c>
      <c r="L66" s="182">
        <v>21410000</v>
      </c>
      <c r="M66" s="185">
        <f t="shared" si="6"/>
        <v>83248899</v>
      </c>
      <c r="N66" s="182">
        <f t="shared" si="62"/>
        <v>51133899</v>
      </c>
      <c r="O66" s="182">
        <f t="shared" si="62"/>
        <v>32115000</v>
      </c>
      <c r="P66" s="185">
        <f t="shared" si="7"/>
        <v>44108408</v>
      </c>
      <c r="Q66" s="182">
        <f t="shared" si="63"/>
        <v>19254879</v>
      </c>
      <c r="R66" s="182">
        <f t="shared" si="63"/>
        <v>24853529</v>
      </c>
      <c r="S66" s="185">
        <f t="shared" si="8"/>
        <v>34959120</v>
      </c>
      <c r="T66" s="182">
        <v>13121118</v>
      </c>
      <c r="U66" s="182">
        <v>21838002</v>
      </c>
      <c r="V66" s="185">
        <f t="shared" si="9"/>
        <v>9149288</v>
      </c>
      <c r="W66" s="182">
        <v>6133761</v>
      </c>
      <c r="X66" s="182">
        <v>3015527</v>
      </c>
      <c r="Y66" s="185">
        <f t="shared" si="10"/>
        <v>39140491</v>
      </c>
      <c r="Z66" s="182">
        <v>31879020</v>
      </c>
      <c r="AA66" s="182">
        <v>7261471</v>
      </c>
      <c r="AB66" s="183">
        <v>0</v>
      </c>
      <c r="AC66" s="184">
        <f t="shared" si="11"/>
        <v>0</v>
      </c>
      <c r="AD66" s="182">
        <v>0</v>
      </c>
      <c r="AE66" s="182">
        <v>0</v>
      </c>
      <c r="AF66" s="185">
        <f t="shared" si="12"/>
        <v>0</v>
      </c>
      <c r="AG66" s="182">
        <v>0</v>
      </c>
      <c r="AH66" s="182">
        <v>0</v>
      </c>
      <c r="AI66" s="185">
        <f t="shared" si="13"/>
        <v>0</v>
      </c>
      <c r="AJ66" s="182">
        <v>0</v>
      </c>
      <c r="AK66" s="182">
        <v>0</v>
      </c>
      <c r="AL66" s="185">
        <f t="shared" si="14"/>
        <v>0</v>
      </c>
      <c r="AM66" s="182">
        <v>0</v>
      </c>
      <c r="AN66" s="182">
        <v>0</v>
      </c>
      <c r="AO66" s="185">
        <f t="shared" si="15"/>
        <v>0</v>
      </c>
      <c r="AP66" s="182">
        <v>0</v>
      </c>
      <c r="AQ66" s="182">
        <v>0</v>
      </c>
      <c r="AR66" s="185">
        <f t="shared" si="16"/>
        <v>0</v>
      </c>
      <c r="AS66" s="182">
        <v>0</v>
      </c>
      <c r="AT66" s="182">
        <v>0</v>
      </c>
      <c r="AU66" s="183">
        <v>0</v>
      </c>
      <c r="AV66" s="184">
        <f t="shared" si="17"/>
        <v>0</v>
      </c>
      <c r="AW66" s="182">
        <v>0</v>
      </c>
      <c r="AX66" s="185">
        <f t="shared" si="18"/>
        <v>0</v>
      </c>
      <c r="AY66" s="182">
        <v>0</v>
      </c>
      <c r="AZ66" s="185">
        <f t="shared" si="19"/>
        <v>0</v>
      </c>
      <c r="BA66" s="182">
        <v>0</v>
      </c>
      <c r="BB66" s="185">
        <f t="shared" si="20"/>
        <v>0</v>
      </c>
      <c r="BC66" s="182">
        <v>0</v>
      </c>
      <c r="BD66" s="185">
        <f t="shared" si="21"/>
        <v>0</v>
      </c>
      <c r="BE66" s="182">
        <v>0</v>
      </c>
      <c r="BF66" s="185">
        <f t="shared" si="22"/>
        <v>0</v>
      </c>
      <c r="BG66" s="183">
        <v>0</v>
      </c>
      <c r="BH66" s="184">
        <f t="shared" si="23"/>
        <v>0</v>
      </c>
      <c r="BI66" s="182">
        <v>0</v>
      </c>
      <c r="BJ66" s="185">
        <f t="shared" si="24"/>
        <v>0</v>
      </c>
      <c r="BK66" s="182">
        <v>0</v>
      </c>
      <c r="BL66" s="185">
        <f t="shared" si="25"/>
        <v>0</v>
      </c>
      <c r="BM66" s="182">
        <v>0</v>
      </c>
      <c r="BN66" s="185">
        <f t="shared" si="26"/>
        <v>0</v>
      </c>
      <c r="BO66" s="182">
        <v>0</v>
      </c>
      <c r="BP66" s="185">
        <f t="shared" si="27"/>
        <v>0</v>
      </c>
      <c r="BQ66" s="182">
        <v>0</v>
      </c>
      <c r="BR66" s="185">
        <f t="shared" si="28"/>
        <v>0</v>
      </c>
      <c r="BS66" s="183">
        <v>0</v>
      </c>
      <c r="BT66" s="186"/>
      <c r="BU66" s="187">
        <f t="shared" si="29"/>
        <v>0.73384935832475484</v>
      </c>
      <c r="BV66" s="188">
        <f t="shared" si="30"/>
        <v>0.26615064167524521</v>
      </c>
      <c r="BW66" s="188">
        <f t="shared" si="31"/>
        <v>4.7621810964808706E-2</v>
      </c>
      <c r="BX66" s="188">
        <f t="shared" si="32"/>
        <v>6.8295084933707284E-2</v>
      </c>
      <c r="BY66" s="188">
        <f t="shared" si="33"/>
        <v>0.16592948699214147</v>
      </c>
      <c r="BZ66" s="188">
        <f t="shared" si="34"/>
        <v>0.4</v>
      </c>
      <c r="CA66" s="188">
        <f t="shared" si="35"/>
        <v>0.6</v>
      </c>
      <c r="CB66" s="188">
        <f t="shared" si="36"/>
        <v>5.633866417561887E-2</v>
      </c>
      <c r="CC66" s="188">
        <f t="shared" si="37"/>
        <v>0.40799630079402149</v>
      </c>
      <c r="CD66" s="189">
        <f t="shared" si="38"/>
        <v>0.13566503503035965</v>
      </c>
      <c r="CE66" s="190" t="s">
        <v>205</v>
      </c>
      <c r="CF66" s="188" t="s">
        <v>205</v>
      </c>
      <c r="CG66" s="188" t="s">
        <v>205</v>
      </c>
      <c r="CH66" s="188" t="s">
        <v>205</v>
      </c>
      <c r="CI66" s="188" t="s">
        <v>205</v>
      </c>
      <c r="CJ66" s="188" t="s">
        <v>205</v>
      </c>
      <c r="CK66" s="188" t="s">
        <v>205</v>
      </c>
      <c r="CL66" s="188" t="s">
        <v>205</v>
      </c>
      <c r="CM66" s="188" t="s">
        <v>205</v>
      </c>
      <c r="CN66" s="189" t="s">
        <v>205</v>
      </c>
      <c r="CO66" s="190" t="s">
        <v>205</v>
      </c>
      <c r="CP66" s="188" t="s">
        <v>205</v>
      </c>
      <c r="CQ66" s="188" t="s">
        <v>205</v>
      </c>
      <c r="CR66" s="188" t="s">
        <v>205</v>
      </c>
      <c r="CS66" s="189" t="s">
        <v>205</v>
      </c>
      <c r="CT66" s="190" t="s">
        <v>205</v>
      </c>
      <c r="CU66" s="188"/>
      <c r="CV66" s="188"/>
      <c r="CW66" s="188"/>
      <c r="CX66" s="189"/>
    </row>
    <row r="67" spans="1:102" ht="26" x14ac:dyDescent="0.35">
      <c r="A67" s="180" t="s">
        <v>259</v>
      </c>
      <c r="B67" s="181">
        <f t="shared" si="41"/>
        <v>2893529</v>
      </c>
      <c r="C67" s="182">
        <f t="shared" si="0"/>
        <v>2200000</v>
      </c>
      <c r="D67" s="182">
        <f t="shared" si="1"/>
        <v>693529</v>
      </c>
      <c r="E67" s="182">
        <f t="shared" si="2"/>
        <v>476029</v>
      </c>
      <c r="F67" s="182">
        <f t="shared" si="3"/>
        <v>317551</v>
      </c>
      <c r="G67" s="182">
        <f t="shared" si="4"/>
        <v>158478</v>
      </c>
      <c r="H67" s="182">
        <f t="shared" si="39"/>
        <v>217500</v>
      </c>
      <c r="I67" s="183">
        <f t="shared" si="5"/>
        <v>0</v>
      </c>
      <c r="J67" s="184">
        <f t="shared" si="40"/>
        <v>2200000</v>
      </c>
      <c r="K67" s="182">
        <v>2100000</v>
      </c>
      <c r="L67" s="182">
        <v>100000</v>
      </c>
      <c r="M67" s="185">
        <f t="shared" si="6"/>
        <v>693529</v>
      </c>
      <c r="N67" s="182">
        <f t="shared" si="62"/>
        <v>543529</v>
      </c>
      <c r="O67" s="182">
        <f t="shared" si="62"/>
        <v>150000</v>
      </c>
      <c r="P67" s="185">
        <f t="shared" si="7"/>
        <v>476029</v>
      </c>
      <c r="Q67" s="182">
        <f t="shared" si="63"/>
        <v>333529</v>
      </c>
      <c r="R67" s="182">
        <f t="shared" si="63"/>
        <v>142500</v>
      </c>
      <c r="S67" s="185">
        <f t="shared" si="8"/>
        <v>317551</v>
      </c>
      <c r="T67" s="182">
        <v>195176</v>
      </c>
      <c r="U67" s="182">
        <v>122375</v>
      </c>
      <c r="V67" s="185">
        <f t="shared" si="9"/>
        <v>158478</v>
      </c>
      <c r="W67" s="182">
        <v>138353</v>
      </c>
      <c r="X67" s="182">
        <v>20125</v>
      </c>
      <c r="Y67" s="185">
        <f t="shared" si="10"/>
        <v>217500</v>
      </c>
      <c r="Z67" s="182">
        <v>210000</v>
      </c>
      <c r="AA67" s="182">
        <v>7500</v>
      </c>
      <c r="AB67" s="183">
        <v>0</v>
      </c>
      <c r="AC67" s="184">
        <f t="shared" si="11"/>
        <v>0</v>
      </c>
      <c r="AD67" s="182">
        <v>0</v>
      </c>
      <c r="AE67" s="182">
        <v>0</v>
      </c>
      <c r="AF67" s="185">
        <f t="shared" si="12"/>
        <v>0</v>
      </c>
      <c r="AG67" s="182">
        <v>0</v>
      </c>
      <c r="AH67" s="182">
        <v>0</v>
      </c>
      <c r="AI67" s="185">
        <f t="shared" si="13"/>
        <v>0</v>
      </c>
      <c r="AJ67" s="182">
        <v>0</v>
      </c>
      <c r="AK67" s="182">
        <v>0</v>
      </c>
      <c r="AL67" s="185">
        <f t="shared" si="14"/>
        <v>0</v>
      </c>
      <c r="AM67" s="182">
        <v>0</v>
      </c>
      <c r="AN67" s="182">
        <v>0</v>
      </c>
      <c r="AO67" s="185">
        <f t="shared" si="15"/>
        <v>0</v>
      </c>
      <c r="AP67" s="182">
        <v>0</v>
      </c>
      <c r="AQ67" s="182">
        <v>0</v>
      </c>
      <c r="AR67" s="185">
        <f t="shared" si="16"/>
        <v>0</v>
      </c>
      <c r="AS67" s="182">
        <v>0</v>
      </c>
      <c r="AT67" s="182">
        <v>0</v>
      </c>
      <c r="AU67" s="183">
        <v>0</v>
      </c>
      <c r="AV67" s="184">
        <f t="shared" si="17"/>
        <v>0</v>
      </c>
      <c r="AW67" s="182">
        <v>0</v>
      </c>
      <c r="AX67" s="185">
        <f t="shared" si="18"/>
        <v>0</v>
      </c>
      <c r="AY67" s="182">
        <v>0</v>
      </c>
      <c r="AZ67" s="185">
        <f t="shared" si="19"/>
        <v>0</v>
      </c>
      <c r="BA67" s="182">
        <v>0</v>
      </c>
      <c r="BB67" s="185">
        <f t="shared" si="20"/>
        <v>0</v>
      </c>
      <c r="BC67" s="182">
        <v>0</v>
      </c>
      <c r="BD67" s="185">
        <f t="shared" si="21"/>
        <v>0</v>
      </c>
      <c r="BE67" s="182">
        <v>0</v>
      </c>
      <c r="BF67" s="185">
        <f t="shared" si="22"/>
        <v>0</v>
      </c>
      <c r="BG67" s="183">
        <v>0</v>
      </c>
      <c r="BH67" s="184">
        <f t="shared" si="23"/>
        <v>0</v>
      </c>
      <c r="BI67" s="182">
        <v>0</v>
      </c>
      <c r="BJ67" s="185">
        <f t="shared" si="24"/>
        <v>0</v>
      </c>
      <c r="BK67" s="182">
        <v>0</v>
      </c>
      <c r="BL67" s="185">
        <f t="shared" si="25"/>
        <v>0</v>
      </c>
      <c r="BM67" s="182">
        <v>0</v>
      </c>
      <c r="BN67" s="185">
        <f t="shared" si="26"/>
        <v>0</v>
      </c>
      <c r="BO67" s="182">
        <v>0</v>
      </c>
      <c r="BP67" s="185">
        <f t="shared" si="27"/>
        <v>0</v>
      </c>
      <c r="BQ67" s="182">
        <v>0</v>
      </c>
      <c r="BR67" s="185">
        <f t="shared" si="28"/>
        <v>0</v>
      </c>
      <c r="BS67" s="183">
        <v>0</v>
      </c>
      <c r="BT67" s="186"/>
      <c r="BU67" s="187">
        <f t="shared" si="29"/>
        <v>0.79439264710165847</v>
      </c>
      <c r="BV67" s="188">
        <f t="shared" si="30"/>
        <v>0.20560735289834156</v>
      </c>
      <c r="BW67" s="188">
        <f t="shared" si="31"/>
        <v>5.9949408536846015E-2</v>
      </c>
      <c r="BX67" s="188">
        <f t="shared" si="32"/>
        <v>7.3831609186053943E-2</v>
      </c>
      <c r="BY67" s="188">
        <f t="shared" si="33"/>
        <v>7.9439264710165838E-2</v>
      </c>
      <c r="BZ67" s="188">
        <f t="shared" si="34"/>
        <v>0.4</v>
      </c>
      <c r="CA67" s="188">
        <f t="shared" si="35"/>
        <v>0.6</v>
      </c>
      <c r="CB67" s="188">
        <f t="shared" si="36"/>
        <v>8.0500000000000002E-2</v>
      </c>
      <c r="CC67" s="188">
        <f t="shared" si="37"/>
        <v>0.48949999999999999</v>
      </c>
      <c r="CD67" s="189">
        <f t="shared" si="38"/>
        <v>0.03</v>
      </c>
      <c r="CE67" s="190" t="s">
        <v>205</v>
      </c>
      <c r="CF67" s="188" t="s">
        <v>205</v>
      </c>
      <c r="CG67" s="188" t="s">
        <v>205</v>
      </c>
      <c r="CH67" s="188" t="s">
        <v>205</v>
      </c>
      <c r="CI67" s="188" t="s">
        <v>205</v>
      </c>
      <c r="CJ67" s="188" t="s">
        <v>205</v>
      </c>
      <c r="CK67" s="188" t="s">
        <v>205</v>
      </c>
      <c r="CL67" s="188" t="s">
        <v>205</v>
      </c>
      <c r="CM67" s="188" t="s">
        <v>205</v>
      </c>
      <c r="CN67" s="189" t="s">
        <v>205</v>
      </c>
      <c r="CO67" s="190" t="s">
        <v>205</v>
      </c>
      <c r="CP67" s="188" t="s">
        <v>205</v>
      </c>
      <c r="CQ67" s="188" t="s">
        <v>205</v>
      </c>
      <c r="CR67" s="188" t="s">
        <v>205</v>
      </c>
      <c r="CS67" s="189" t="s">
        <v>205</v>
      </c>
      <c r="CT67" s="190" t="s">
        <v>205</v>
      </c>
      <c r="CU67" s="188"/>
      <c r="CV67" s="188"/>
      <c r="CW67" s="188"/>
      <c r="CX67" s="189"/>
    </row>
    <row r="68" spans="1:102" x14ac:dyDescent="0.35">
      <c r="A68" s="180" t="s">
        <v>260</v>
      </c>
      <c r="B68" s="181">
        <f t="shared" si="41"/>
        <v>1176471</v>
      </c>
      <c r="C68" s="182">
        <f t="shared" si="0"/>
        <v>1000000</v>
      </c>
      <c r="D68" s="182">
        <f t="shared" si="1"/>
        <v>176471</v>
      </c>
      <c r="E68" s="182">
        <f t="shared" si="2"/>
        <v>176471</v>
      </c>
      <c r="F68" s="182">
        <f t="shared" si="3"/>
        <v>176471</v>
      </c>
      <c r="G68" s="182">
        <f t="shared" si="4"/>
        <v>0</v>
      </c>
      <c r="H68" s="182">
        <f t="shared" si="39"/>
        <v>0</v>
      </c>
      <c r="I68" s="183">
        <f t="shared" si="5"/>
        <v>0</v>
      </c>
      <c r="J68" s="184">
        <f t="shared" si="40"/>
        <v>1000000</v>
      </c>
      <c r="K68" s="182">
        <v>1000000</v>
      </c>
      <c r="L68" s="182">
        <v>0</v>
      </c>
      <c r="M68" s="185">
        <f t="shared" si="6"/>
        <v>176471</v>
      </c>
      <c r="N68" s="182">
        <f t="shared" si="62"/>
        <v>176471</v>
      </c>
      <c r="O68" s="182">
        <f t="shared" si="62"/>
        <v>0</v>
      </c>
      <c r="P68" s="185">
        <f t="shared" si="7"/>
        <v>176471</v>
      </c>
      <c r="Q68" s="182">
        <f t="shared" si="63"/>
        <v>176471</v>
      </c>
      <c r="R68" s="182">
        <f t="shared" si="63"/>
        <v>0</v>
      </c>
      <c r="S68" s="185">
        <f t="shared" si="8"/>
        <v>176471</v>
      </c>
      <c r="T68" s="182">
        <v>176471</v>
      </c>
      <c r="U68" s="182">
        <v>0</v>
      </c>
      <c r="V68" s="185">
        <f t="shared" si="9"/>
        <v>0</v>
      </c>
      <c r="W68" s="182">
        <v>0</v>
      </c>
      <c r="X68" s="182">
        <v>0</v>
      </c>
      <c r="Y68" s="185">
        <f t="shared" si="10"/>
        <v>0</v>
      </c>
      <c r="Z68" s="182">
        <v>0</v>
      </c>
      <c r="AA68" s="182">
        <v>0</v>
      </c>
      <c r="AB68" s="183">
        <v>0</v>
      </c>
      <c r="AC68" s="184">
        <f t="shared" si="11"/>
        <v>0</v>
      </c>
      <c r="AD68" s="182">
        <v>0</v>
      </c>
      <c r="AE68" s="182">
        <v>0</v>
      </c>
      <c r="AF68" s="185">
        <f t="shared" si="12"/>
        <v>0</v>
      </c>
      <c r="AG68" s="182">
        <v>0</v>
      </c>
      <c r="AH68" s="182">
        <v>0</v>
      </c>
      <c r="AI68" s="185">
        <f t="shared" si="13"/>
        <v>0</v>
      </c>
      <c r="AJ68" s="182">
        <v>0</v>
      </c>
      <c r="AK68" s="182">
        <v>0</v>
      </c>
      <c r="AL68" s="185">
        <f t="shared" si="14"/>
        <v>0</v>
      </c>
      <c r="AM68" s="182">
        <v>0</v>
      </c>
      <c r="AN68" s="182">
        <v>0</v>
      </c>
      <c r="AO68" s="185">
        <f t="shared" si="15"/>
        <v>0</v>
      </c>
      <c r="AP68" s="182">
        <v>0</v>
      </c>
      <c r="AQ68" s="182">
        <v>0</v>
      </c>
      <c r="AR68" s="185">
        <f t="shared" si="16"/>
        <v>0</v>
      </c>
      <c r="AS68" s="182">
        <v>0</v>
      </c>
      <c r="AT68" s="182">
        <v>0</v>
      </c>
      <c r="AU68" s="183">
        <v>0</v>
      </c>
      <c r="AV68" s="184">
        <f t="shared" si="17"/>
        <v>0</v>
      </c>
      <c r="AW68" s="182">
        <v>0</v>
      </c>
      <c r="AX68" s="185">
        <f t="shared" si="18"/>
        <v>0</v>
      </c>
      <c r="AY68" s="182">
        <v>0</v>
      </c>
      <c r="AZ68" s="185">
        <f t="shared" si="19"/>
        <v>0</v>
      </c>
      <c r="BA68" s="182">
        <v>0</v>
      </c>
      <c r="BB68" s="185">
        <f t="shared" si="20"/>
        <v>0</v>
      </c>
      <c r="BC68" s="182">
        <v>0</v>
      </c>
      <c r="BD68" s="185">
        <f t="shared" si="21"/>
        <v>0</v>
      </c>
      <c r="BE68" s="182">
        <v>0</v>
      </c>
      <c r="BF68" s="185">
        <f t="shared" si="22"/>
        <v>0</v>
      </c>
      <c r="BG68" s="183">
        <v>0</v>
      </c>
      <c r="BH68" s="184">
        <f t="shared" si="23"/>
        <v>0</v>
      </c>
      <c r="BI68" s="182">
        <v>0</v>
      </c>
      <c r="BJ68" s="185">
        <f t="shared" si="24"/>
        <v>0</v>
      </c>
      <c r="BK68" s="182">
        <v>0</v>
      </c>
      <c r="BL68" s="185">
        <f t="shared" si="25"/>
        <v>0</v>
      </c>
      <c r="BM68" s="182">
        <v>0</v>
      </c>
      <c r="BN68" s="185">
        <f t="shared" si="26"/>
        <v>0</v>
      </c>
      <c r="BO68" s="182">
        <v>0</v>
      </c>
      <c r="BP68" s="185">
        <f t="shared" si="27"/>
        <v>0</v>
      </c>
      <c r="BQ68" s="182">
        <v>0</v>
      </c>
      <c r="BR68" s="185">
        <f t="shared" si="28"/>
        <v>0</v>
      </c>
      <c r="BS68" s="183">
        <v>0</v>
      </c>
      <c r="BT68" s="186"/>
      <c r="BU68" s="187">
        <f t="shared" si="29"/>
        <v>0.84999970250010415</v>
      </c>
      <c r="BV68" s="188">
        <f t="shared" si="30"/>
        <v>0.15000029749989588</v>
      </c>
      <c r="BW68" s="188">
        <f t="shared" si="31"/>
        <v>0</v>
      </c>
      <c r="BX68" s="188">
        <f t="shared" si="32"/>
        <v>0.15000029749989588</v>
      </c>
      <c r="BY68" s="188">
        <f t="shared" si="33"/>
        <v>0</v>
      </c>
      <c r="BZ68" s="188"/>
      <c r="CA68" s="188"/>
      <c r="CB68" s="188"/>
      <c r="CC68" s="188"/>
      <c r="CD68" s="189"/>
      <c r="CE68" s="190" t="s">
        <v>205</v>
      </c>
      <c r="CF68" s="188" t="s">
        <v>205</v>
      </c>
      <c r="CG68" s="188" t="s">
        <v>205</v>
      </c>
      <c r="CH68" s="188" t="s">
        <v>205</v>
      </c>
      <c r="CI68" s="188" t="s">
        <v>205</v>
      </c>
      <c r="CJ68" s="188" t="s">
        <v>205</v>
      </c>
      <c r="CK68" s="188" t="s">
        <v>205</v>
      </c>
      <c r="CL68" s="188" t="s">
        <v>205</v>
      </c>
      <c r="CM68" s="188" t="s">
        <v>205</v>
      </c>
      <c r="CN68" s="189" t="s">
        <v>205</v>
      </c>
      <c r="CO68" s="190" t="s">
        <v>205</v>
      </c>
      <c r="CP68" s="188" t="s">
        <v>205</v>
      </c>
      <c r="CQ68" s="188" t="s">
        <v>205</v>
      </c>
      <c r="CR68" s="188" t="s">
        <v>205</v>
      </c>
      <c r="CS68" s="189" t="s">
        <v>205</v>
      </c>
      <c r="CT68" s="190" t="s">
        <v>205</v>
      </c>
      <c r="CU68" s="188"/>
      <c r="CV68" s="188"/>
      <c r="CW68" s="188"/>
      <c r="CX68" s="189"/>
    </row>
    <row r="69" spans="1:102" ht="26" x14ac:dyDescent="0.35">
      <c r="A69" s="168" t="s">
        <v>261</v>
      </c>
      <c r="B69" s="169">
        <f t="shared" si="41"/>
        <v>883272883</v>
      </c>
      <c r="C69" s="170">
        <f t="shared" si="0"/>
        <v>721306946</v>
      </c>
      <c r="D69" s="170">
        <f t="shared" si="1"/>
        <v>161965937</v>
      </c>
      <c r="E69" s="170">
        <f t="shared" si="2"/>
        <v>138265937</v>
      </c>
      <c r="F69" s="170">
        <f t="shared" si="3"/>
        <v>120997579</v>
      </c>
      <c r="G69" s="170">
        <f t="shared" si="4"/>
        <v>17268358</v>
      </c>
      <c r="H69" s="170">
        <f t="shared" si="39"/>
        <v>23700000</v>
      </c>
      <c r="I69" s="171">
        <f t="shared" si="5"/>
        <v>0</v>
      </c>
      <c r="J69" s="172">
        <f t="shared" si="40"/>
        <v>294988360</v>
      </c>
      <c r="K69" s="170">
        <f>SUM(K70:K79)</f>
        <v>280988360</v>
      </c>
      <c r="L69" s="170">
        <f>SUM(L70:L79)</f>
        <v>14000000</v>
      </c>
      <c r="M69" s="170">
        <f t="shared" si="6"/>
        <v>84233242</v>
      </c>
      <c r="N69" s="170">
        <f>SUM(N70:N79)</f>
        <v>63233242</v>
      </c>
      <c r="O69" s="170">
        <f>SUM(O70:O79)</f>
        <v>21000000</v>
      </c>
      <c r="P69" s="170">
        <f t="shared" si="7"/>
        <v>63933242</v>
      </c>
      <c r="Q69" s="170">
        <f>SUM(Q70:Q79)</f>
        <v>42933242</v>
      </c>
      <c r="R69" s="170">
        <f>SUM(R70:R79)</f>
        <v>21000000</v>
      </c>
      <c r="S69" s="170">
        <f t="shared" si="8"/>
        <v>51729649</v>
      </c>
      <c r="T69" s="170">
        <f>SUM(T70:T79)</f>
        <v>32932209</v>
      </c>
      <c r="U69" s="170">
        <f>SUM(U70:U79)</f>
        <v>18797440</v>
      </c>
      <c r="V69" s="170">
        <f t="shared" si="9"/>
        <v>12203593</v>
      </c>
      <c r="W69" s="170">
        <f>SUM(W70:W79)</f>
        <v>10001033</v>
      </c>
      <c r="X69" s="170">
        <f>SUM(X70:X79)</f>
        <v>2202560</v>
      </c>
      <c r="Y69" s="170">
        <f t="shared" si="10"/>
        <v>20300000</v>
      </c>
      <c r="Z69" s="170">
        <f>SUM(Z70:Z79)</f>
        <v>20300000</v>
      </c>
      <c r="AA69" s="170">
        <f>SUM(AA70:AA79)</f>
        <v>0</v>
      </c>
      <c r="AB69" s="171">
        <f>SUM(AB70:AB79)</f>
        <v>0</v>
      </c>
      <c r="AC69" s="172">
        <f t="shared" si="11"/>
        <v>0</v>
      </c>
      <c r="AD69" s="170">
        <f>SUM(AD70:AD79)</f>
        <v>0</v>
      </c>
      <c r="AE69" s="170">
        <f>SUM(AE70:AE79)</f>
        <v>0</v>
      </c>
      <c r="AF69" s="170">
        <f t="shared" si="12"/>
        <v>0</v>
      </c>
      <c r="AG69" s="170">
        <f>SUM(AG70:AG79)</f>
        <v>0</v>
      </c>
      <c r="AH69" s="170">
        <f>SUM(AH70:AH79)</f>
        <v>0</v>
      </c>
      <c r="AI69" s="170">
        <f t="shared" si="13"/>
        <v>0</v>
      </c>
      <c r="AJ69" s="170">
        <f>SUM(AJ70:AJ79)</f>
        <v>0</v>
      </c>
      <c r="AK69" s="170">
        <f>SUM(AK70:AK79)</f>
        <v>0</v>
      </c>
      <c r="AL69" s="170">
        <f t="shared" si="14"/>
        <v>0</v>
      </c>
      <c r="AM69" s="170">
        <f>SUM(AM70:AM79)</f>
        <v>0</v>
      </c>
      <c r="AN69" s="170">
        <f>SUM(AN70:AN79)</f>
        <v>0</v>
      </c>
      <c r="AO69" s="170">
        <f t="shared" si="15"/>
        <v>0</v>
      </c>
      <c r="AP69" s="170">
        <f>SUM(AP70:AP79)</f>
        <v>0</v>
      </c>
      <c r="AQ69" s="170">
        <f>SUM(AQ70:AQ79)</f>
        <v>0</v>
      </c>
      <c r="AR69" s="170">
        <f t="shared" si="16"/>
        <v>0</v>
      </c>
      <c r="AS69" s="170">
        <f>SUM(AS70:AS79)</f>
        <v>0</v>
      </c>
      <c r="AT69" s="170">
        <f>SUM(AT70:AT79)</f>
        <v>0</v>
      </c>
      <c r="AU69" s="171">
        <f>SUM(AU70:AU79)</f>
        <v>0</v>
      </c>
      <c r="AV69" s="172">
        <f t="shared" si="17"/>
        <v>0</v>
      </c>
      <c r="AW69" s="170">
        <f>SUM(AW70:AW79)</f>
        <v>0</v>
      </c>
      <c r="AX69" s="170">
        <f t="shared" si="18"/>
        <v>0</v>
      </c>
      <c r="AY69" s="170">
        <f>SUM(AY70:AY79)</f>
        <v>0</v>
      </c>
      <c r="AZ69" s="170">
        <f t="shared" si="19"/>
        <v>0</v>
      </c>
      <c r="BA69" s="170">
        <f>SUM(BA70:BA79)</f>
        <v>0</v>
      </c>
      <c r="BB69" s="170">
        <f t="shared" si="20"/>
        <v>0</v>
      </c>
      <c r="BC69" s="170">
        <f>SUM(BC70:BC79)</f>
        <v>0</v>
      </c>
      <c r="BD69" s="170">
        <f t="shared" si="21"/>
        <v>0</v>
      </c>
      <c r="BE69" s="170">
        <f>SUM(BE70:BE79)</f>
        <v>0</v>
      </c>
      <c r="BF69" s="170">
        <f t="shared" si="22"/>
        <v>0</v>
      </c>
      <c r="BG69" s="171">
        <f>SUM(BG70:BG79)</f>
        <v>0</v>
      </c>
      <c r="BH69" s="172">
        <f t="shared" si="23"/>
        <v>426318586</v>
      </c>
      <c r="BI69" s="170">
        <f>SUM(BI70:BI79)</f>
        <v>426318586</v>
      </c>
      <c r="BJ69" s="170">
        <f t="shared" si="24"/>
        <v>77732695</v>
      </c>
      <c r="BK69" s="170">
        <f>SUM(BK70:BK79)</f>
        <v>77732695</v>
      </c>
      <c r="BL69" s="170">
        <f t="shared" si="25"/>
        <v>74332695</v>
      </c>
      <c r="BM69" s="170">
        <f>SUM(BM70:BM79)</f>
        <v>74332695</v>
      </c>
      <c r="BN69" s="170">
        <f t="shared" si="26"/>
        <v>69267930</v>
      </c>
      <c r="BO69" s="170">
        <f>SUM(BO70:BO79)</f>
        <v>69267930</v>
      </c>
      <c r="BP69" s="170">
        <f t="shared" si="27"/>
        <v>5064765</v>
      </c>
      <c r="BQ69" s="170">
        <f>SUM(BQ70:BQ79)</f>
        <v>5064765</v>
      </c>
      <c r="BR69" s="170">
        <f t="shared" si="28"/>
        <v>3400000</v>
      </c>
      <c r="BS69" s="171">
        <f>SUM(BS70:BS79)</f>
        <v>3400000</v>
      </c>
      <c r="BT69" s="163"/>
      <c r="BU69" s="173">
        <f t="shared" si="29"/>
        <v>0.81630077359293685</v>
      </c>
      <c r="BV69" s="174">
        <f t="shared" si="30"/>
        <v>0.18369922640706321</v>
      </c>
      <c r="BW69" s="174">
        <f t="shared" si="31"/>
        <v>3.5452722691122679E-2</v>
      </c>
      <c r="BX69" s="174">
        <f t="shared" si="32"/>
        <v>9.5671534873630615E-2</v>
      </c>
      <c r="BY69" s="174">
        <f t="shared" si="33"/>
        <v>5.8973637569672339E-2</v>
      </c>
      <c r="BZ69" s="174">
        <f t="shared" si="34"/>
        <v>0.4</v>
      </c>
      <c r="CA69" s="174">
        <f t="shared" si="35"/>
        <v>0.6</v>
      </c>
      <c r="CB69" s="174">
        <f t="shared" si="36"/>
        <v>6.2930285714285716E-2</v>
      </c>
      <c r="CC69" s="174">
        <f t="shared" si="37"/>
        <v>0.53706971428571426</v>
      </c>
      <c r="CD69" s="175">
        <f t="shared" si="38"/>
        <v>0</v>
      </c>
      <c r="CE69" s="176" t="s">
        <v>205</v>
      </c>
      <c r="CF69" s="174" t="s">
        <v>205</v>
      </c>
      <c r="CG69" s="174" t="s">
        <v>205</v>
      </c>
      <c r="CH69" s="174" t="s">
        <v>205</v>
      </c>
      <c r="CI69" s="174" t="s">
        <v>205</v>
      </c>
      <c r="CJ69" s="174" t="s">
        <v>205</v>
      </c>
      <c r="CK69" s="174" t="s">
        <v>205</v>
      </c>
      <c r="CL69" s="174" t="s">
        <v>205</v>
      </c>
      <c r="CM69" s="174" t="s">
        <v>205</v>
      </c>
      <c r="CN69" s="175" t="s">
        <v>205</v>
      </c>
      <c r="CO69" s="177" t="s">
        <v>205</v>
      </c>
      <c r="CP69" s="178" t="s">
        <v>205</v>
      </c>
      <c r="CQ69" s="178" t="s">
        <v>205</v>
      </c>
      <c r="CR69" s="178" t="s">
        <v>205</v>
      </c>
      <c r="CS69" s="179" t="s">
        <v>205</v>
      </c>
      <c r="CT69" s="176">
        <f t="shared" ref="CT69:CT71" si="64">BH69/(BH69+BJ69)</f>
        <v>0.84578415345798907</v>
      </c>
      <c r="CU69" s="174">
        <f t="shared" si="48"/>
        <v>0.15421584654201087</v>
      </c>
      <c r="CV69" s="174">
        <f t="shared" si="49"/>
        <v>1.004811452904531E-2</v>
      </c>
      <c r="CW69" s="174">
        <f t="shared" si="50"/>
        <v>0.13742238659244674</v>
      </c>
      <c r="CX69" s="175">
        <f t="shared" si="51"/>
        <v>6.7453454205188305E-3</v>
      </c>
    </row>
    <row r="70" spans="1:102" x14ac:dyDescent="0.35">
      <c r="A70" s="180" t="s">
        <v>262</v>
      </c>
      <c r="B70" s="181">
        <f t="shared" si="41"/>
        <v>291869707</v>
      </c>
      <c r="C70" s="182">
        <f t="shared" si="0"/>
        <v>248089250</v>
      </c>
      <c r="D70" s="182">
        <f t="shared" si="1"/>
        <v>43780457</v>
      </c>
      <c r="E70" s="182">
        <f t="shared" si="2"/>
        <v>43780457</v>
      </c>
      <c r="F70" s="182">
        <f t="shared" si="3"/>
        <v>39197351</v>
      </c>
      <c r="G70" s="182">
        <f t="shared" si="4"/>
        <v>4583106</v>
      </c>
      <c r="H70" s="182">
        <f t="shared" si="39"/>
        <v>0</v>
      </c>
      <c r="I70" s="183">
        <f t="shared" si="5"/>
        <v>0</v>
      </c>
      <c r="J70" s="184">
        <f t="shared" si="40"/>
        <v>137289250</v>
      </c>
      <c r="K70" s="182">
        <v>137289250</v>
      </c>
      <c r="L70" s="182">
        <v>0</v>
      </c>
      <c r="M70" s="185">
        <f t="shared" si="6"/>
        <v>24227515</v>
      </c>
      <c r="N70" s="182">
        <f t="shared" ref="N70:O79" si="65">Q70+Z70</f>
        <v>24227515</v>
      </c>
      <c r="O70" s="182">
        <f t="shared" si="65"/>
        <v>0</v>
      </c>
      <c r="P70" s="185">
        <f t="shared" si="7"/>
        <v>24227515</v>
      </c>
      <c r="Q70" s="182">
        <f t="shared" ref="Q70:R79" si="66">T70+W70</f>
        <v>24227515</v>
      </c>
      <c r="R70" s="182">
        <f t="shared" si="66"/>
        <v>0</v>
      </c>
      <c r="S70" s="185">
        <f t="shared" si="8"/>
        <v>21710955</v>
      </c>
      <c r="T70" s="182">
        <v>21710955</v>
      </c>
      <c r="U70" s="182">
        <v>0</v>
      </c>
      <c r="V70" s="185">
        <f t="shared" si="9"/>
        <v>2516560</v>
      </c>
      <c r="W70" s="182">
        <v>2516560</v>
      </c>
      <c r="X70" s="182">
        <v>0</v>
      </c>
      <c r="Y70" s="185">
        <f t="shared" si="10"/>
        <v>0</v>
      </c>
      <c r="Z70" s="182">
        <v>0</v>
      </c>
      <c r="AA70" s="182">
        <v>0</v>
      </c>
      <c r="AB70" s="183">
        <v>0</v>
      </c>
      <c r="AC70" s="184">
        <f t="shared" si="11"/>
        <v>0</v>
      </c>
      <c r="AD70" s="182">
        <v>0</v>
      </c>
      <c r="AE70" s="182">
        <v>0</v>
      </c>
      <c r="AF70" s="185">
        <f t="shared" si="12"/>
        <v>0</v>
      </c>
      <c r="AG70" s="182">
        <v>0</v>
      </c>
      <c r="AH70" s="182">
        <v>0</v>
      </c>
      <c r="AI70" s="185">
        <f t="shared" si="13"/>
        <v>0</v>
      </c>
      <c r="AJ70" s="182">
        <v>0</v>
      </c>
      <c r="AK70" s="182">
        <v>0</v>
      </c>
      <c r="AL70" s="185">
        <f t="shared" si="14"/>
        <v>0</v>
      </c>
      <c r="AM70" s="182">
        <v>0</v>
      </c>
      <c r="AN70" s="182">
        <v>0</v>
      </c>
      <c r="AO70" s="185">
        <f t="shared" si="15"/>
        <v>0</v>
      </c>
      <c r="AP70" s="182">
        <v>0</v>
      </c>
      <c r="AQ70" s="182">
        <v>0</v>
      </c>
      <c r="AR70" s="185">
        <f t="shared" si="16"/>
        <v>0</v>
      </c>
      <c r="AS70" s="182">
        <v>0</v>
      </c>
      <c r="AT70" s="182">
        <v>0</v>
      </c>
      <c r="AU70" s="183">
        <v>0</v>
      </c>
      <c r="AV70" s="184">
        <f t="shared" si="17"/>
        <v>0</v>
      </c>
      <c r="AW70" s="182">
        <v>0</v>
      </c>
      <c r="AX70" s="185">
        <f t="shared" si="18"/>
        <v>0</v>
      </c>
      <c r="AY70" s="182">
        <v>0</v>
      </c>
      <c r="AZ70" s="185">
        <f t="shared" si="19"/>
        <v>0</v>
      </c>
      <c r="BA70" s="182">
        <v>0</v>
      </c>
      <c r="BB70" s="185">
        <f t="shared" si="20"/>
        <v>0</v>
      </c>
      <c r="BC70" s="182">
        <v>0</v>
      </c>
      <c r="BD70" s="185">
        <f t="shared" si="21"/>
        <v>0</v>
      </c>
      <c r="BE70" s="182">
        <v>0</v>
      </c>
      <c r="BF70" s="185">
        <f t="shared" si="22"/>
        <v>0</v>
      </c>
      <c r="BG70" s="183">
        <v>0</v>
      </c>
      <c r="BH70" s="184">
        <f t="shared" si="23"/>
        <v>110800000</v>
      </c>
      <c r="BI70" s="182">
        <v>110800000</v>
      </c>
      <c r="BJ70" s="185">
        <f t="shared" si="24"/>
        <v>19552942</v>
      </c>
      <c r="BK70" s="182">
        <v>19552942</v>
      </c>
      <c r="BL70" s="185">
        <f t="shared" si="25"/>
        <v>19552942</v>
      </c>
      <c r="BM70" s="182">
        <v>19552942</v>
      </c>
      <c r="BN70" s="185">
        <f t="shared" si="26"/>
        <v>17486396</v>
      </c>
      <c r="BO70" s="182">
        <v>17486396</v>
      </c>
      <c r="BP70" s="185">
        <f t="shared" si="27"/>
        <v>2066546</v>
      </c>
      <c r="BQ70" s="182">
        <v>2066546</v>
      </c>
      <c r="BR70" s="185">
        <f t="shared" si="28"/>
        <v>0</v>
      </c>
      <c r="BS70" s="183">
        <v>0</v>
      </c>
      <c r="BT70" s="186"/>
      <c r="BU70" s="187">
        <f t="shared" si="29"/>
        <v>0.84999999845217311</v>
      </c>
      <c r="BV70" s="188">
        <f t="shared" si="30"/>
        <v>0.15000000154782694</v>
      </c>
      <c r="BW70" s="188">
        <f t="shared" si="31"/>
        <v>1.5580797448487779E-2</v>
      </c>
      <c r="BX70" s="188">
        <f t="shared" si="32"/>
        <v>0.13441920409933916</v>
      </c>
      <c r="BY70" s="188">
        <f t="shared" si="33"/>
        <v>0</v>
      </c>
      <c r="BZ70" s="188"/>
      <c r="CA70" s="188"/>
      <c r="CB70" s="188"/>
      <c r="CC70" s="188"/>
      <c r="CD70" s="189"/>
      <c r="CE70" s="190" t="s">
        <v>205</v>
      </c>
      <c r="CF70" s="188" t="s">
        <v>205</v>
      </c>
      <c r="CG70" s="188" t="s">
        <v>205</v>
      </c>
      <c r="CH70" s="188" t="s">
        <v>205</v>
      </c>
      <c r="CI70" s="188" t="s">
        <v>205</v>
      </c>
      <c r="CJ70" s="188" t="s">
        <v>205</v>
      </c>
      <c r="CK70" s="188" t="s">
        <v>205</v>
      </c>
      <c r="CL70" s="188" t="s">
        <v>205</v>
      </c>
      <c r="CM70" s="188" t="s">
        <v>205</v>
      </c>
      <c r="CN70" s="189" t="s">
        <v>205</v>
      </c>
      <c r="CO70" s="190" t="s">
        <v>205</v>
      </c>
      <c r="CP70" s="188" t="s">
        <v>205</v>
      </c>
      <c r="CQ70" s="188" t="s">
        <v>205</v>
      </c>
      <c r="CR70" s="188" t="s">
        <v>205</v>
      </c>
      <c r="CS70" s="189" t="s">
        <v>205</v>
      </c>
      <c r="CT70" s="190">
        <f t="shared" si="64"/>
        <v>0.8499999946299639</v>
      </c>
      <c r="CU70" s="188">
        <f t="shared" si="48"/>
        <v>0.15000000537003608</v>
      </c>
      <c r="CV70" s="188">
        <f t="shared" si="49"/>
        <v>1.5853466506340917E-2</v>
      </c>
      <c r="CW70" s="188">
        <f t="shared" si="50"/>
        <v>0.13414653886369515</v>
      </c>
      <c r="CX70" s="189">
        <f t="shared" si="51"/>
        <v>0</v>
      </c>
    </row>
    <row r="71" spans="1:102" x14ac:dyDescent="0.35">
      <c r="A71" s="180" t="s">
        <v>263</v>
      </c>
      <c r="B71" s="181">
        <f t="shared" si="41"/>
        <v>23647059</v>
      </c>
      <c r="C71" s="182">
        <f t="shared" si="0"/>
        <v>20100000</v>
      </c>
      <c r="D71" s="182">
        <f t="shared" si="1"/>
        <v>3547059</v>
      </c>
      <c r="E71" s="182">
        <f t="shared" si="2"/>
        <v>3547059</v>
      </c>
      <c r="F71" s="182">
        <f t="shared" si="3"/>
        <v>3547059</v>
      </c>
      <c r="G71" s="182">
        <f t="shared" si="4"/>
        <v>0</v>
      </c>
      <c r="H71" s="182">
        <f t="shared" si="39"/>
        <v>0</v>
      </c>
      <c r="I71" s="183">
        <f t="shared" si="5"/>
        <v>0</v>
      </c>
      <c r="J71" s="184">
        <f t="shared" si="40"/>
        <v>0</v>
      </c>
      <c r="K71" s="182">
        <v>0</v>
      </c>
      <c r="L71" s="182">
        <v>0</v>
      </c>
      <c r="M71" s="185">
        <f t="shared" si="6"/>
        <v>0</v>
      </c>
      <c r="N71" s="182">
        <f t="shared" si="65"/>
        <v>0</v>
      </c>
      <c r="O71" s="182">
        <f t="shared" si="65"/>
        <v>0</v>
      </c>
      <c r="P71" s="185">
        <f t="shared" si="7"/>
        <v>0</v>
      </c>
      <c r="Q71" s="182">
        <f t="shared" si="66"/>
        <v>0</v>
      </c>
      <c r="R71" s="182">
        <f t="shared" si="66"/>
        <v>0</v>
      </c>
      <c r="S71" s="185">
        <f t="shared" si="8"/>
        <v>0</v>
      </c>
      <c r="T71" s="182">
        <v>0</v>
      </c>
      <c r="U71" s="182">
        <v>0</v>
      </c>
      <c r="V71" s="185">
        <f t="shared" si="9"/>
        <v>0</v>
      </c>
      <c r="W71" s="182">
        <v>0</v>
      </c>
      <c r="X71" s="182">
        <v>0</v>
      </c>
      <c r="Y71" s="185">
        <f t="shared" si="10"/>
        <v>0</v>
      </c>
      <c r="Z71" s="182">
        <v>0</v>
      </c>
      <c r="AA71" s="182">
        <v>0</v>
      </c>
      <c r="AB71" s="183">
        <v>0</v>
      </c>
      <c r="AC71" s="184">
        <f t="shared" si="11"/>
        <v>0</v>
      </c>
      <c r="AD71" s="182">
        <v>0</v>
      </c>
      <c r="AE71" s="182">
        <v>0</v>
      </c>
      <c r="AF71" s="185">
        <f t="shared" si="12"/>
        <v>0</v>
      </c>
      <c r="AG71" s="182">
        <v>0</v>
      </c>
      <c r="AH71" s="182">
        <v>0</v>
      </c>
      <c r="AI71" s="185">
        <f t="shared" si="13"/>
        <v>0</v>
      </c>
      <c r="AJ71" s="182">
        <v>0</v>
      </c>
      <c r="AK71" s="182">
        <v>0</v>
      </c>
      <c r="AL71" s="185">
        <f t="shared" si="14"/>
        <v>0</v>
      </c>
      <c r="AM71" s="182">
        <v>0</v>
      </c>
      <c r="AN71" s="182">
        <v>0</v>
      </c>
      <c r="AO71" s="185">
        <f t="shared" si="15"/>
        <v>0</v>
      </c>
      <c r="AP71" s="182">
        <v>0</v>
      </c>
      <c r="AQ71" s="182">
        <v>0</v>
      </c>
      <c r="AR71" s="185">
        <f t="shared" si="16"/>
        <v>0</v>
      </c>
      <c r="AS71" s="182">
        <v>0</v>
      </c>
      <c r="AT71" s="182">
        <v>0</v>
      </c>
      <c r="AU71" s="183">
        <v>0</v>
      </c>
      <c r="AV71" s="184">
        <f t="shared" si="17"/>
        <v>0</v>
      </c>
      <c r="AW71" s="182">
        <v>0</v>
      </c>
      <c r="AX71" s="185">
        <f t="shared" si="18"/>
        <v>0</v>
      </c>
      <c r="AY71" s="182">
        <v>0</v>
      </c>
      <c r="AZ71" s="185">
        <f t="shared" si="19"/>
        <v>0</v>
      </c>
      <c r="BA71" s="182">
        <v>0</v>
      </c>
      <c r="BB71" s="185">
        <f t="shared" si="20"/>
        <v>0</v>
      </c>
      <c r="BC71" s="182">
        <v>0</v>
      </c>
      <c r="BD71" s="185">
        <f t="shared" si="21"/>
        <v>0</v>
      </c>
      <c r="BE71" s="182">
        <v>0</v>
      </c>
      <c r="BF71" s="185">
        <f t="shared" si="22"/>
        <v>0</v>
      </c>
      <c r="BG71" s="183">
        <v>0</v>
      </c>
      <c r="BH71" s="184">
        <f t="shared" si="23"/>
        <v>20100000</v>
      </c>
      <c r="BI71" s="182">
        <v>20100000</v>
      </c>
      <c r="BJ71" s="185">
        <f t="shared" si="24"/>
        <v>3547059</v>
      </c>
      <c r="BK71" s="182">
        <v>3547059</v>
      </c>
      <c r="BL71" s="185">
        <f t="shared" si="25"/>
        <v>3547059</v>
      </c>
      <c r="BM71" s="182">
        <v>3547059</v>
      </c>
      <c r="BN71" s="185">
        <f t="shared" si="26"/>
        <v>3547059</v>
      </c>
      <c r="BO71" s="182">
        <v>3547059</v>
      </c>
      <c r="BP71" s="185">
        <f t="shared" si="27"/>
        <v>0</v>
      </c>
      <c r="BQ71" s="182">
        <v>0</v>
      </c>
      <c r="BR71" s="185">
        <f t="shared" si="28"/>
        <v>0</v>
      </c>
      <c r="BS71" s="183">
        <v>0</v>
      </c>
      <c r="BT71" s="186"/>
      <c r="BU71" s="187"/>
      <c r="BV71" s="188"/>
      <c r="BW71" s="188"/>
      <c r="BX71" s="188"/>
      <c r="BY71" s="188"/>
      <c r="BZ71" s="188"/>
      <c r="CA71" s="188"/>
      <c r="CB71" s="188"/>
      <c r="CC71" s="188"/>
      <c r="CD71" s="189"/>
      <c r="CE71" s="190" t="s">
        <v>205</v>
      </c>
      <c r="CF71" s="188" t="s">
        <v>205</v>
      </c>
      <c r="CG71" s="188" t="s">
        <v>205</v>
      </c>
      <c r="CH71" s="188" t="s">
        <v>205</v>
      </c>
      <c r="CI71" s="188" t="s">
        <v>205</v>
      </c>
      <c r="CJ71" s="188" t="s">
        <v>205</v>
      </c>
      <c r="CK71" s="188" t="s">
        <v>205</v>
      </c>
      <c r="CL71" s="188" t="s">
        <v>205</v>
      </c>
      <c r="CM71" s="188" t="s">
        <v>205</v>
      </c>
      <c r="CN71" s="189" t="s">
        <v>205</v>
      </c>
      <c r="CO71" s="190" t="s">
        <v>205</v>
      </c>
      <c r="CP71" s="188" t="s">
        <v>205</v>
      </c>
      <c r="CQ71" s="188" t="s">
        <v>205</v>
      </c>
      <c r="CR71" s="188" t="s">
        <v>205</v>
      </c>
      <c r="CS71" s="189" t="s">
        <v>205</v>
      </c>
      <c r="CT71" s="190">
        <f t="shared" si="64"/>
        <v>0.84999999365671641</v>
      </c>
      <c r="CU71" s="188">
        <f t="shared" si="48"/>
        <v>0.15000000634328353</v>
      </c>
      <c r="CV71" s="188">
        <f t="shared" si="49"/>
        <v>0</v>
      </c>
      <c r="CW71" s="188">
        <f t="shared" si="50"/>
        <v>0.15000000634328353</v>
      </c>
      <c r="CX71" s="189">
        <f t="shared" si="51"/>
        <v>0</v>
      </c>
    </row>
    <row r="72" spans="1:102" ht="26" x14ac:dyDescent="0.35">
      <c r="A72" s="180" t="s">
        <v>264</v>
      </c>
      <c r="B72" s="181">
        <f t="shared" si="41"/>
        <v>24717648</v>
      </c>
      <c r="C72" s="182">
        <f t="shared" si="0"/>
        <v>18760000</v>
      </c>
      <c r="D72" s="182">
        <f t="shared" si="1"/>
        <v>5957648</v>
      </c>
      <c r="E72" s="182">
        <f t="shared" si="2"/>
        <v>5957648</v>
      </c>
      <c r="F72" s="182">
        <f t="shared" si="3"/>
        <v>5692152</v>
      </c>
      <c r="G72" s="182">
        <f t="shared" si="4"/>
        <v>265496</v>
      </c>
      <c r="H72" s="182">
        <f t="shared" si="39"/>
        <v>0</v>
      </c>
      <c r="I72" s="183">
        <f t="shared" si="5"/>
        <v>0</v>
      </c>
      <c r="J72" s="184">
        <f t="shared" si="40"/>
        <v>18760000</v>
      </c>
      <c r="K72" s="182">
        <v>16760000</v>
      </c>
      <c r="L72" s="182">
        <v>2000000</v>
      </c>
      <c r="M72" s="185">
        <f t="shared" si="6"/>
        <v>5957648</v>
      </c>
      <c r="N72" s="182">
        <f t="shared" si="65"/>
        <v>2957648</v>
      </c>
      <c r="O72" s="182">
        <f t="shared" si="65"/>
        <v>3000000</v>
      </c>
      <c r="P72" s="185">
        <f t="shared" si="7"/>
        <v>5957648</v>
      </c>
      <c r="Q72" s="182">
        <f t="shared" si="66"/>
        <v>2957648</v>
      </c>
      <c r="R72" s="182">
        <f t="shared" si="66"/>
        <v>3000000</v>
      </c>
      <c r="S72" s="185">
        <f t="shared" si="8"/>
        <v>5692152</v>
      </c>
      <c r="T72" s="182">
        <v>2763077</v>
      </c>
      <c r="U72" s="182">
        <v>2929075</v>
      </c>
      <c r="V72" s="185">
        <f t="shared" si="9"/>
        <v>265496</v>
      </c>
      <c r="W72" s="182">
        <v>194571</v>
      </c>
      <c r="X72" s="182">
        <v>70925</v>
      </c>
      <c r="Y72" s="185">
        <f t="shared" si="10"/>
        <v>0</v>
      </c>
      <c r="Z72" s="182">
        <v>0</v>
      </c>
      <c r="AA72" s="182">
        <v>0</v>
      </c>
      <c r="AB72" s="183">
        <v>0</v>
      </c>
      <c r="AC72" s="184">
        <f t="shared" si="11"/>
        <v>0</v>
      </c>
      <c r="AD72" s="182">
        <v>0</v>
      </c>
      <c r="AE72" s="182">
        <v>0</v>
      </c>
      <c r="AF72" s="185">
        <f t="shared" si="12"/>
        <v>0</v>
      </c>
      <c r="AG72" s="182">
        <v>0</v>
      </c>
      <c r="AH72" s="182">
        <v>0</v>
      </c>
      <c r="AI72" s="185">
        <f t="shared" si="13"/>
        <v>0</v>
      </c>
      <c r="AJ72" s="182">
        <v>0</v>
      </c>
      <c r="AK72" s="182">
        <v>0</v>
      </c>
      <c r="AL72" s="185">
        <f t="shared" si="14"/>
        <v>0</v>
      </c>
      <c r="AM72" s="182">
        <v>0</v>
      </c>
      <c r="AN72" s="182">
        <v>0</v>
      </c>
      <c r="AO72" s="185">
        <f t="shared" si="15"/>
        <v>0</v>
      </c>
      <c r="AP72" s="182">
        <v>0</v>
      </c>
      <c r="AQ72" s="182">
        <v>0</v>
      </c>
      <c r="AR72" s="185">
        <f t="shared" si="16"/>
        <v>0</v>
      </c>
      <c r="AS72" s="182">
        <v>0</v>
      </c>
      <c r="AT72" s="182">
        <v>0</v>
      </c>
      <c r="AU72" s="183">
        <v>0</v>
      </c>
      <c r="AV72" s="184">
        <f t="shared" si="17"/>
        <v>0</v>
      </c>
      <c r="AW72" s="182">
        <v>0</v>
      </c>
      <c r="AX72" s="185">
        <f t="shared" si="18"/>
        <v>0</v>
      </c>
      <c r="AY72" s="182">
        <v>0</v>
      </c>
      <c r="AZ72" s="185">
        <f t="shared" si="19"/>
        <v>0</v>
      </c>
      <c r="BA72" s="182">
        <v>0</v>
      </c>
      <c r="BB72" s="185">
        <f t="shared" si="20"/>
        <v>0</v>
      </c>
      <c r="BC72" s="182">
        <v>0</v>
      </c>
      <c r="BD72" s="185">
        <f t="shared" si="21"/>
        <v>0</v>
      </c>
      <c r="BE72" s="182">
        <v>0</v>
      </c>
      <c r="BF72" s="185">
        <f t="shared" si="22"/>
        <v>0</v>
      </c>
      <c r="BG72" s="183">
        <v>0</v>
      </c>
      <c r="BH72" s="184">
        <f t="shared" si="23"/>
        <v>0</v>
      </c>
      <c r="BI72" s="182">
        <v>0</v>
      </c>
      <c r="BJ72" s="185">
        <f t="shared" si="24"/>
        <v>0</v>
      </c>
      <c r="BK72" s="182">
        <v>0</v>
      </c>
      <c r="BL72" s="185">
        <f t="shared" si="25"/>
        <v>0</v>
      </c>
      <c r="BM72" s="182">
        <v>0</v>
      </c>
      <c r="BN72" s="185">
        <f t="shared" si="26"/>
        <v>0</v>
      </c>
      <c r="BO72" s="182">
        <v>0</v>
      </c>
      <c r="BP72" s="185">
        <f t="shared" si="27"/>
        <v>0</v>
      </c>
      <c r="BQ72" s="182">
        <v>0</v>
      </c>
      <c r="BR72" s="185">
        <f t="shared" si="28"/>
        <v>0</v>
      </c>
      <c r="BS72" s="183">
        <v>0</v>
      </c>
      <c r="BT72" s="186"/>
      <c r="BU72" s="187">
        <f t="shared" si="29"/>
        <v>0.84999995942720963</v>
      </c>
      <c r="BV72" s="188">
        <f t="shared" si="30"/>
        <v>0.15000004057279043</v>
      </c>
      <c r="BW72" s="188">
        <f t="shared" si="31"/>
        <v>1.3464891958716375E-2</v>
      </c>
      <c r="BX72" s="188">
        <f t="shared" si="32"/>
        <v>0.14013218006528974</v>
      </c>
      <c r="BY72" s="188">
        <f t="shared" si="33"/>
        <v>0</v>
      </c>
      <c r="BZ72" s="188">
        <f t="shared" si="34"/>
        <v>0.4</v>
      </c>
      <c r="CA72" s="188">
        <f t="shared" si="35"/>
        <v>0.6</v>
      </c>
      <c r="CB72" s="188">
        <f t="shared" si="36"/>
        <v>1.4185E-2</v>
      </c>
      <c r="CC72" s="188">
        <f t="shared" si="37"/>
        <v>0.58581499999999997</v>
      </c>
      <c r="CD72" s="189">
        <f t="shared" si="38"/>
        <v>0</v>
      </c>
      <c r="CE72" s="190" t="s">
        <v>205</v>
      </c>
      <c r="CF72" s="188" t="s">
        <v>205</v>
      </c>
      <c r="CG72" s="188" t="s">
        <v>205</v>
      </c>
      <c r="CH72" s="188" t="s">
        <v>205</v>
      </c>
      <c r="CI72" s="188" t="s">
        <v>205</v>
      </c>
      <c r="CJ72" s="188" t="s">
        <v>205</v>
      </c>
      <c r="CK72" s="188" t="s">
        <v>205</v>
      </c>
      <c r="CL72" s="188" t="s">
        <v>205</v>
      </c>
      <c r="CM72" s="188" t="s">
        <v>205</v>
      </c>
      <c r="CN72" s="189" t="s">
        <v>205</v>
      </c>
      <c r="CO72" s="190" t="s">
        <v>205</v>
      </c>
      <c r="CP72" s="188" t="s">
        <v>205</v>
      </c>
      <c r="CQ72" s="188" t="s">
        <v>205</v>
      </c>
      <c r="CR72" s="188" t="s">
        <v>205</v>
      </c>
      <c r="CS72" s="189" t="s">
        <v>205</v>
      </c>
      <c r="CT72" s="190" t="s">
        <v>205</v>
      </c>
      <c r="CU72" s="188"/>
      <c r="CV72" s="188"/>
      <c r="CW72" s="188"/>
      <c r="CX72" s="189"/>
    </row>
    <row r="73" spans="1:102" x14ac:dyDescent="0.35">
      <c r="A73" s="180" t="s">
        <v>265</v>
      </c>
      <c r="B73" s="181">
        <f t="shared" si="41"/>
        <v>101310718</v>
      </c>
      <c r="C73" s="182">
        <f t="shared" ref="C73:C136" si="67">J73+AC73+AV73+BH73</f>
        <v>78239110</v>
      </c>
      <c r="D73" s="182">
        <f t="shared" ref="D73:D136" si="68">E73+H73</f>
        <v>23071608</v>
      </c>
      <c r="E73" s="182">
        <f t="shared" ref="E73:E136" si="69">F73+G73</f>
        <v>23071608</v>
      </c>
      <c r="F73" s="182">
        <f t="shared" ref="F73:F136" si="70">S73+AL73+BB73+BN73</f>
        <v>14354250</v>
      </c>
      <c r="G73" s="182">
        <f t="shared" ref="G73:G136" si="71">V73+AO73+BD73+BP73</f>
        <v>8717358</v>
      </c>
      <c r="H73" s="182">
        <f t="shared" si="39"/>
        <v>0</v>
      </c>
      <c r="I73" s="183">
        <f t="shared" ref="I73:I136" si="72">AB73+AU73</f>
        <v>0</v>
      </c>
      <c r="J73" s="184">
        <f t="shared" si="40"/>
        <v>78239110</v>
      </c>
      <c r="K73" s="182">
        <v>71239110</v>
      </c>
      <c r="L73" s="182">
        <v>7000000</v>
      </c>
      <c r="M73" s="185">
        <f t="shared" ref="M73:M136" si="73">N73+O73</f>
        <v>23071608</v>
      </c>
      <c r="N73" s="182">
        <f t="shared" si="65"/>
        <v>12571608</v>
      </c>
      <c r="O73" s="182">
        <f t="shared" si="65"/>
        <v>10500000</v>
      </c>
      <c r="P73" s="185">
        <f t="shared" ref="P73:P136" si="74">Q73+R73</f>
        <v>23071608</v>
      </c>
      <c r="Q73" s="182">
        <f t="shared" si="66"/>
        <v>12571608</v>
      </c>
      <c r="R73" s="182">
        <f t="shared" si="66"/>
        <v>10500000</v>
      </c>
      <c r="S73" s="185">
        <f t="shared" ref="S73:S136" si="75">T73+U73</f>
        <v>14354250</v>
      </c>
      <c r="T73" s="182">
        <v>5866750</v>
      </c>
      <c r="U73" s="182">
        <v>8487500</v>
      </c>
      <c r="V73" s="185">
        <f t="shared" ref="V73:V136" si="76">W73+X73</f>
        <v>8717358</v>
      </c>
      <c r="W73" s="182">
        <v>6704858</v>
      </c>
      <c r="X73" s="182">
        <v>2012500</v>
      </c>
      <c r="Y73" s="185">
        <f t="shared" ref="Y73:Y136" si="77">Z73+AA73</f>
        <v>0</v>
      </c>
      <c r="Z73" s="182">
        <v>0</v>
      </c>
      <c r="AA73" s="182">
        <v>0</v>
      </c>
      <c r="AB73" s="183">
        <v>0</v>
      </c>
      <c r="AC73" s="184">
        <f t="shared" ref="AC73:AC136" si="78">AD73+AE73</f>
        <v>0</v>
      </c>
      <c r="AD73" s="182">
        <v>0</v>
      </c>
      <c r="AE73" s="182">
        <v>0</v>
      </c>
      <c r="AF73" s="185">
        <f t="shared" ref="AF73:AF136" si="79">AG73+AH73</f>
        <v>0</v>
      </c>
      <c r="AG73" s="182">
        <v>0</v>
      </c>
      <c r="AH73" s="182">
        <v>0</v>
      </c>
      <c r="AI73" s="185">
        <f t="shared" ref="AI73:AI136" si="80">AJ73+AK73</f>
        <v>0</v>
      </c>
      <c r="AJ73" s="182">
        <v>0</v>
      </c>
      <c r="AK73" s="182">
        <v>0</v>
      </c>
      <c r="AL73" s="185">
        <f t="shared" ref="AL73:AL136" si="81">AM73+AN73</f>
        <v>0</v>
      </c>
      <c r="AM73" s="182">
        <v>0</v>
      </c>
      <c r="AN73" s="182">
        <v>0</v>
      </c>
      <c r="AO73" s="185">
        <f t="shared" ref="AO73:AO136" si="82">AP73+AQ73</f>
        <v>0</v>
      </c>
      <c r="AP73" s="182">
        <v>0</v>
      </c>
      <c r="AQ73" s="182">
        <v>0</v>
      </c>
      <c r="AR73" s="185">
        <f t="shared" ref="AR73:AR136" si="83">AS73+AT73</f>
        <v>0</v>
      </c>
      <c r="AS73" s="182">
        <v>0</v>
      </c>
      <c r="AT73" s="182">
        <v>0</v>
      </c>
      <c r="AU73" s="183">
        <v>0</v>
      </c>
      <c r="AV73" s="184">
        <f t="shared" ref="AV73:AV136" si="84">AW73</f>
        <v>0</v>
      </c>
      <c r="AW73" s="182">
        <v>0</v>
      </c>
      <c r="AX73" s="185">
        <f t="shared" ref="AX73:AX107" si="85">AY73</f>
        <v>0</v>
      </c>
      <c r="AY73" s="182">
        <v>0</v>
      </c>
      <c r="AZ73" s="185">
        <f t="shared" ref="AZ73:AZ107" si="86">BA73</f>
        <v>0</v>
      </c>
      <c r="BA73" s="182">
        <v>0</v>
      </c>
      <c r="BB73" s="185">
        <f t="shared" ref="BB73:BB107" si="87">BC73</f>
        <v>0</v>
      </c>
      <c r="BC73" s="182">
        <v>0</v>
      </c>
      <c r="BD73" s="185">
        <f t="shared" ref="BD73:BD107" si="88">BE73</f>
        <v>0</v>
      </c>
      <c r="BE73" s="182">
        <v>0</v>
      </c>
      <c r="BF73" s="185">
        <f t="shared" ref="BF73:BF107" si="89">BG73</f>
        <v>0</v>
      </c>
      <c r="BG73" s="183">
        <v>0</v>
      </c>
      <c r="BH73" s="184">
        <f t="shared" ref="BH73:BH107" si="90">BI73</f>
        <v>0</v>
      </c>
      <c r="BI73" s="182">
        <v>0</v>
      </c>
      <c r="BJ73" s="185">
        <f t="shared" ref="BJ73:BJ107" si="91">BK73</f>
        <v>0</v>
      </c>
      <c r="BK73" s="182">
        <v>0</v>
      </c>
      <c r="BL73" s="185">
        <f t="shared" ref="BL73:BL107" si="92">BM73</f>
        <v>0</v>
      </c>
      <c r="BM73" s="182">
        <v>0</v>
      </c>
      <c r="BN73" s="185">
        <f t="shared" ref="BN73:BN107" si="93">BO73</f>
        <v>0</v>
      </c>
      <c r="BO73" s="182">
        <v>0</v>
      </c>
      <c r="BP73" s="185">
        <f t="shared" ref="BP73:BP107" si="94">BQ73</f>
        <v>0</v>
      </c>
      <c r="BQ73" s="182">
        <v>0</v>
      </c>
      <c r="BR73" s="185">
        <f t="shared" ref="BR73:BR107" si="95">BS73</f>
        <v>0</v>
      </c>
      <c r="BS73" s="183">
        <v>0</v>
      </c>
      <c r="BT73" s="186"/>
      <c r="BU73" s="187">
        <f t="shared" ref="BU73:BU136" si="96">K73/(K73+N73)</f>
        <v>0.8499999964205055</v>
      </c>
      <c r="BV73" s="188">
        <f t="shared" ref="BV73:BV136" si="97">N73/(K73+N73)</f>
        <v>0.15000000357949445</v>
      </c>
      <c r="BW73" s="188">
        <f t="shared" ref="BW73:BW136" si="98">V73/(K73+N73)</f>
        <v>0.10401244862262127</v>
      </c>
      <c r="BX73" s="188">
        <f t="shared" ref="BX73:BX136" si="99">T73/(K73+N73)</f>
        <v>6.9999996897771477E-2</v>
      </c>
      <c r="BY73" s="188">
        <f t="shared" ref="BY73:BY136" si="100">Z73/(K73+N73)</f>
        <v>0</v>
      </c>
      <c r="BZ73" s="188">
        <f t="shared" ref="BZ73:BZ136" si="101">L73/(L73+O73)</f>
        <v>0.4</v>
      </c>
      <c r="CA73" s="188">
        <f t="shared" ref="CA73:CA136" si="102">O73/(L73+O73)</f>
        <v>0.6</v>
      </c>
      <c r="CB73" s="188">
        <f t="shared" ref="CB73:CB136" si="103">X73/(L73+O73)</f>
        <v>0.115</v>
      </c>
      <c r="CC73" s="188">
        <f t="shared" ref="CC73:CC136" si="104">U73/(L73+O73)</f>
        <v>0.48499999999999999</v>
      </c>
      <c r="CD73" s="189">
        <f t="shared" ref="CD73:CD136" si="105">AA73/(L73+O73)</f>
        <v>0</v>
      </c>
      <c r="CE73" s="190" t="s">
        <v>205</v>
      </c>
      <c r="CF73" s="188" t="s">
        <v>205</v>
      </c>
      <c r="CG73" s="188" t="s">
        <v>205</v>
      </c>
      <c r="CH73" s="188" t="s">
        <v>205</v>
      </c>
      <c r="CI73" s="188" t="s">
        <v>205</v>
      </c>
      <c r="CJ73" s="188" t="s">
        <v>205</v>
      </c>
      <c r="CK73" s="188" t="s">
        <v>205</v>
      </c>
      <c r="CL73" s="188" t="s">
        <v>205</v>
      </c>
      <c r="CM73" s="188" t="s">
        <v>205</v>
      </c>
      <c r="CN73" s="189" t="s">
        <v>205</v>
      </c>
      <c r="CO73" s="190" t="s">
        <v>205</v>
      </c>
      <c r="CP73" s="188" t="s">
        <v>205</v>
      </c>
      <c r="CQ73" s="188" t="s">
        <v>205</v>
      </c>
      <c r="CR73" s="188" t="s">
        <v>205</v>
      </c>
      <c r="CS73" s="189" t="s">
        <v>205</v>
      </c>
      <c r="CT73" s="190" t="s">
        <v>205</v>
      </c>
      <c r="CU73" s="188"/>
      <c r="CV73" s="188"/>
      <c r="CW73" s="188"/>
      <c r="CX73" s="189"/>
    </row>
    <row r="74" spans="1:102" x14ac:dyDescent="0.35">
      <c r="A74" s="180" t="s">
        <v>266</v>
      </c>
      <c r="B74" s="181">
        <f t="shared" si="41"/>
        <v>15764707</v>
      </c>
      <c r="C74" s="182">
        <f t="shared" si="67"/>
        <v>13400000</v>
      </c>
      <c r="D74" s="182">
        <f t="shared" si="68"/>
        <v>2364707</v>
      </c>
      <c r="E74" s="182">
        <f t="shared" si="69"/>
        <v>2364707</v>
      </c>
      <c r="F74" s="182">
        <f t="shared" si="70"/>
        <v>2237716</v>
      </c>
      <c r="G74" s="182">
        <f t="shared" si="71"/>
        <v>126991</v>
      </c>
      <c r="H74" s="182">
        <f t="shared" ref="H74:H137" si="106">Y74+AR74+BF74+BR74</f>
        <v>0</v>
      </c>
      <c r="I74" s="183">
        <f t="shared" si="72"/>
        <v>0</v>
      </c>
      <c r="J74" s="184">
        <f t="shared" ref="J74:J137" si="107">K74+L74</f>
        <v>8100000</v>
      </c>
      <c r="K74" s="182">
        <v>8100000</v>
      </c>
      <c r="L74" s="182">
        <v>0</v>
      </c>
      <c r="M74" s="185">
        <f t="shared" si="73"/>
        <v>1429412</v>
      </c>
      <c r="N74" s="182">
        <f t="shared" si="65"/>
        <v>1429412</v>
      </c>
      <c r="O74" s="182">
        <f t="shared" si="65"/>
        <v>0</v>
      </c>
      <c r="P74" s="185">
        <f t="shared" si="74"/>
        <v>1429412</v>
      </c>
      <c r="Q74" s="182">
        <f t="shared" si="66"/>
        <v>1429412</v>
      </c>
      <c r="R74" s="182">
        <f t="shared" si="66"/>
        <v>0</v>
      </c>
      <c r="S74" s="185">
        <f t="shared" si="75"/>
        <v>1353177</v>
      </c>
      <c r="T74" s="182">
        <v>1353177</v>
      </c>
      <c r="U74" s="182">
        <v>0</v>
      </c>
      <c r="V74" s="185">
        <f t="shared" si="76"/>
        <v>76235</v>
      </c>
      <c r="W74" s="182">
        <v>76235</v>
      </c>
      <c r="X74" s="182">
        <v>0</v>
      </c>
      <c r="Y74" s="185">
        <f t="shared" si="77"/>
        <v>0</v>
      </c>
      <c r="Z74" s="182">
        <v>0</v>
      </c>
      <c r="AA74" s="182">
        <v>0</v>
      </c>
      <c r="AB74" s="183">
        <v>0</v>
      </c>
      <c r="AC74" s="184">
        <f t="shared" si="78"/>
        <v>0</v>
      </c>
      <c r="AD74" s="182">
        <v>0</v>
      </c>
      <c r="AE74" s="182">
        <v>0</v>
      </c>
      <c r="AF74" s="185">
        <f t="shared" si="79"/>
        <v>0</v>
      </c>
      <c r="AG74" s="182">
        <v>0</v>
      </c>
      <c r="AH74" s="182">
        <v>0</v>
      </c>
      <c r="AI74" s="185">
        <f t="shared" si="80"/>
        <v>0</v>
      </c>
      <c r="AJ74" s="182">
        <v>0</v>
      </c>
      <c r="AK74" s="182">
        <v>0</v>
      </c>
      <c r="AL74" s="185">
        <f t="shared" si="81"/>
        <v>0</v>
      </c>
      <c r="AM74" s="182">
        <v>0</v>
      </c>
      <c r="AN74" s="182">
        <v>0</v>
      </c>
      <c r="AO74" s="185">
        <f t="shared" si="82"/>
        <v>0</v>
      </c>
      <c r="AP74" s="182">
        <v>0</v>
      </c>
      <c r="AQ74" s="182">
        <v>0</v>
      </c>
      <c r="AR74" s="185">
        <f t="shared" si="83"/>
        <v>0</v>
      </c>
      <c r="AS74" s="182">
        <v>0</v>
      </c>
      <c r="AT74" s="182">
        <v>0</v>
      </c>
      <c r="AU74" s="183">
        <v>0</v>
      </c>
      <c r="AV74" s="184">
        <f t="shared" si="84"/>
        <v>0</v>
      </c>
      <c r="AW74" s="182">
        <v>0</v>
      </c>
      <c r="AX74" s="185">
        <f t="shared" si="85"/>
        <v>0</v>
      </c>
      <c r="AY74" s="182">
        <v>0</v>
      </c>
      <c r="AZ74" s="185">
        <f t="shared" si="86"/>
        <v>0</v>
      </c>
      <c r="BA74" s="182">
        <v>0</v>
      </c>
      <c r="BB74" s="185">
        <f t="shared" si="87"/>
        <v>0</v>
      </c>
      <c r="BC74" s="182">
        <v>0</v>
      </c>
      <c r="BD74" s="185">
        <f t="shared" si="88"/>
        <v>0</v>
      </c>
      <c r="BE74" s="182">
        <v>0</v>
      </c>
      <c r="BF74" s="185">
        <f t="shared" si="89"/>
        <v>0</v>
      </c>
      <c r="BG74" s="183">
        <v>0</v>
      </c>
      <c r="BH74" s="184">
        <f t="shared" si="90"/>
        <v>5300000</v>
      </c>
      <c r="BI74" s="182">
        <v>5300000</v>
      </c>
      <c r="BJ74" s="185">
        <f t="shared" si="91"/>
        <v>935295</v>
      </c>
      <c r="BK74" s="182">
        <v>935295</v>
      </c>
      <c r="BL74" s="185">
        <f t="shared" si="92"/>
        <v>935295</v>
      </c>
      <c r="BM74" s="182">
        <v>935295</v>
      </c>
      <c r="BN74" s="185">
        <f t="shared" si="93"/>
        <v>884539</v>
      </c>
      <c r="BO74" s="182">
        <v>884539</v>
      </c>
      <c r="BP74" s="185">
        <f t="shared" si="94"/>
        <v>50756</v>
      </c>
      <c r="BQ74" s="182">
        <v>50756</v>
      </c>
      <c r="BR74" s="185">
        <f t="shared" si="95"/>
        <v>0</v>
      </c>
      <c r="BS74" s="183">
        <v>0</v>
      </c>
      <c r="BT74" s="186"/>
      <c r="BU74" s="187">
        <f t="shared" si="96"/>
        <v>0.84999997901234625</v>
      </c>
      <c r="BV74" s="188">
        <f t="shared" si="97"/>
        <v>0.1500000209876538</v>
      </c>
      <c r="BW74" s="188">
        <f t="shared" si="98"/>
        <v>7.9999689382723727E-3</v>
      </c>
      <c r="BX74" s="188">
        <f t="shared" si="99"/>
        <v>0.14200005204938143</v>
      </c>
      <c r="BY74" s="188">
        <f t="shared" si="100"/>
        <v>0</v>
      </c>
      <c r="BZ74" s="188"/>
      <c r="CA74" s="188"/>
      <c r="CB74" s="188"/>
      <c r="CC74" s="188"/>
      <c r="CD74" s="189"/>
      <c r="CE74" s="190" t="s">
        <v>205</v>
      </c>
      <c r="CF74" s="188" t="s">
        <v>205</v>
      </c>
      <c r="CG74" s="188" t="s">
        <v>205</v>
      </c>
      <c r="CH74" s="188" t="s">
        <v>205</v>
      </c>
      <c r="CI74" s="188" t="s">
        <v>205</v>
      </c>
      <c r="CJ74" s="188" t="s">
        <v>205</v>
      </c>
      <c r="CK74" s="188" t="s">
        <v>205</v>
      </c>
      <c r="CL74" s="188" t="s">
        <v>205</v>
      </c>
      <c r="CM74" s="188" t="s">
        <v>205</v>
      </c>
      <c r="CN74" s="189" t="s">
        <v>205</v>
      </c>
      <c r="CO74" s="190" t="s">
        <v>205</v>
      </c>
      <c r="CP74" s="188" t="s">
        <v>205</v>
      </c>
      <c r="CQ74" s="188" t="s">
        <v>205</v>
      </c>
      <c r="CR74" s="188" t="s">
        <v>205</v>
      </c>
      <c r="CS74" s="189" t="s">
        <v>205</v>
      </c>
      <c r="CT74" s="190">
        <f t="shared" ref="CT74:CT81" si="108">BH74/(BH74+BJ74)</f>
        <v>0.8499998797169982</v>
      </c>
      <c r="CU74" s="188">
        <f t="shared" si="48"/>
        <v>0.15000012028300186</v>
      </c>
      <c r="CV74" s="188">
        <f t="shared" si="49"/>
        <v>8.1401120556445199E-3</v>
      </c>
      <c r="CW74" s="188">
        <f t="shared" si="50"/>
        <v>0.14186000822735734</v>
      </c>
      <c r="CX74" s="189">
        <f t="shared" si="51"/>
        <v>0</v>
      </c>
    </row>
    <row r="75" spans="1:102" x14ac:dyDescent="0.35">
      <c r="A75" s="180" t="s">
        <v>267</v>
      </c>
      <c r="B75" s="181">
        <f t="shared" ref="B75:B138" si="109">C75+D75</f>
        <v>11882353</v>
      </c>
      <c r="C75" s="182">
        <f t="shared" si="67"/>
        <v>10100000</v>
      </c>
      <c r="D75" s="182">
        <f t="shared" si="68"/>
        <v>1782353</v>
      </c>
      <c r="E75" s="182">
        <f t="shared" si="69"/>
        <v>1782353</v>
      </c>
      <c r="F75" s="182">
        <f t="shared" si="70"/>
        <v>1492186</v>
      </c>
      <c r="G75" s="182">
        <f t="shared" si="71"/>
        <v>290167</v>
      </c>
      <c r="H75" s="182">
        <f t="shared" si="106"/>
        <v>0</v>
      </c>
      <c r="I75" s="183">
        <f t="shared" si="72"/>
        <v>0</v>
      </c>
      <c r="J75" s="184">
        <f t="shared" si="107"/>
        <v>0</v>
      </c>
      <c r="K75" s="182">
        <v>0</v>
      </c>
      <c r="L75" s="182">
        <v>0</v>
      </c>
      <c r="M75" s="185">
        <f t="shared" si="73"/>
        <v>0</v>
      </c>
      <c r="N75" s="182">
        <f t="shared" si="65"/>
        <v>0</v>
      </c>
      <c r="O75" s="182">
        <f t="shared" si="65"/>
        <v>0</v>
      </c>
      <c r="P75" s="185">
        <f t="shared" si="74"/>
        <v>0</v>
      </c>
      <c r="Q75" s="182">
        <f t="shared" si="66"/>
        <v>0</v>
      </c>
      <c r="R75" s="182">
        <f t="shared" si="66"/>
        <v>0</v>
      </c>
      <c r="S75" s="185">
        <f t="shared" si="75"/>
        <v>0</v>
      </c>
      <c r="T75" s="182">
        <v>0</v>
      </c>
      <c r="U75" s="182">
        <v>0</v>
      </c>
      <c r="V75" s="185">
        <f t="shared" si="76"/>
        <v>0</v>
      </c>
      <c r="W75" s="182">
        <v>0</v>
      </c>
      <c r="X75" s="182">
        <v>0</v>
      </c>
      <c r="Y75" s="185">
        <f t="shared" si="77"/>
        <v>0</v>
      </c>
      <c r="Z75" s="182">
        <v>0</v>
      </c>
      <c r="AA75" s="182">
        <v>0</v>
      </c>
      <c r="AB75" s="183">
        <v>0</v>
      </c>
      <c r="AC75" s="184">
        <f t="shared" si="78"/>
        <v>0</v>
      </c>
      <c r="AD75" s="182">
        <v>0</v>
      </c>
      <c r="AE75" s="182">
        <v>0</v>
      </c>
      <c r="AF75" s="185">
        <f t="shared" si="79"/>
        <v>0</v>
      </c>
      <c r="AG75" s="182">
        <v>0</v>
      </c>
      <c r="AH75" s="182">
        <v>0</v>
      </c>
      <c r="AI75" s="185">
        <f t="shared" si="80"/>
        <v>0</v>
      </c>
      <c r="AJ75" s="182">
        <v>0</v>
      </c>
      <c r="AK75" s="182">
        <v>0</v>
      </c>
      <c r="AL75" s="185">
        <f t="shared" si="81"/>
        <v>0</v>
      </c>
      <c r="AM75" s="182">
        <v>0</v>
      </c>
      <c r="AN75" s="182">
        <v>0</v>
      </c>
      <c r="AO75" s="185">
        <f t="shared" si="82"/>
        <v>0</v>
      </c>
      <c r="AP75" s="182">
        <v>0</v>
      </c>
      <c r="AQ75" s="182">
        <v>0</v>
      </c>
      <c r="AR75" s="185">
        <f t="shared" si="83"/>
        <v>0</v>
      </c>
      <c r="AS75" s="182">
        <v>0</v>
      </c>
      <c r="AT75" s="182">
        <v>0</v>
      </c>
      <c r="AU75" s="183">
        <v>0</v>
      </c>
      <c r="AV75" s="184">
        <f t="shared" si="84"/>
        <v>0</v>
      </c>
      <c r="AW75" s="182">
        <v>0</v>
      </c>
      <c r="AX75" s="185">
        <f t="shared" si="85"/>
        <v>0</v>
      </c>
      <c r="AY75" s="182">
        <v>0</v>
      </c>
      <c r="AZ75" s="185">
        <f t="shared" si="86"/>
        <v>0</v>
      </c>
      <c r="BA75" s="182">
        <v>0</v>
      </c>
      <c r="BB75" s="185">
        <f t="shared" si="87"/>
        <v>0</v>
      </c>
      <c r="BC75" s="182">
        <v>0</v>
      </c>
      <c r="BD75" s="185">
        <f t="shared" si="88"/>
        <v>0</v>
      </c>
      <c r="BE75" s="182">
        <v>0</v>
      </c>
      <c r="BF75" s="185">
        <f t="shared" si="89"/>
        <v>0</v>
      </c>
      <c r="BG75" s="183">
        <v>0</v>
      </c>
      <c r="BH75" s="184">
        <f t="shared" si="90"/>
        <v>10100000</v>
      </c>
      <c r="BI75" s="182">
        <v>10100000</v>
      </c>
      <c r="BJ75" s="185">
        <f t="shared" si="91"/>
        <v>1782353</v>
      </c>
      <c r="BK75" s="182">
        <v>1782353</v>
      </c>
      <c r="BL75" s="185">
        <f t="shared" si="92"/>
        <v>1782353</v>
      </c>
      <c r="BM75" s="182">
        <v>1782353</v>
      </c>
      <c r="BN75" s="185">
        <f t="shared" si="93"/>
        <v>1492186</v>
      </c>
      <c r="BO75" s="182">
        <v>1492186</v>
      </c>
      <c r="BP75" s="185">
        <f t="shared" si="94"/>
        <v>290167</v>
      </c>
      <c r="BQ75" s="182">
        <v>290167</v>
      </c>
      <c r="BR75" s="185">
        <f t="shared" si="95"/>
        <v>0</v>
      </c>
      <c r="BS75" s="183">
        <v>0</v>
      </c>
      <c r="BT75" s="186"/>
      <c r="BU75" s="187"/>
      <c r="BV75" s="188"/>
      <c r="BW75" s="188"/>
      <c r="BX75" s="188"/>
      <c r="BY75" s="188"/>
      <c r="BZ75" s="188"/>
      <c r="CA75" s="188"/>
      <c r="CB75" s="188"/>
      <c r="CC75" s="188"/>
      <c r="CD75" s="189"/>
      <c r="CE75" s="190" t="s">
        <v>205</v>
      </c>
      <c r="CF75" s="188" t="s">
        <v>205</v>
      </c>
      <c r="CG75" s="188" t="s">
        <v>205</v>
      </c>
      <c r="CH75" s="188" t="s">
        <v>205</v>
      </c>
      <c r="CI75" s="188" t="s">
        <v>205</v>
      </c>
      <c r="CJ75" s="188" t="s">
        <v>205</v>
      </c>
      <c r="CK75" s="188" t="s">
        <v>205</v>
      </c>
      <c r="CL75" s="188" t="s">
        <v>205</v>
      </c>
      <c r="CM75" s="188" t="s">
        <v>205</v>
      </c>
      <c r="CN75" s="189" t="s">
        <v>205</v>
      </c>
      <c r="CO75" s="190" t="s">
        <v>205</v>
      </c>
      <c r="CP75" s="188" t="s">
        <v>205</v>
      </c>
      <c r="CQ75" s="188" t="s">
        <v>205</v>
      </c>
      <c r="CR75" s="188" t="s">
        <v>205</v>
      </c>
      <c r="CS75" s="189" t="s">
        <v>205</v>
      </c>
      <c r="CT75" s="190">
        <f t="shared" si="108"/>
        <v>0.84999999579207919</v>
      </c>
      <c r="CU75" s="188">
        <f t="shared" si="48"/>
        <v>0.15000000420792078</v>
      </c>
      <c r="CV75" s="188">
        <f t="shared" si="49"/>
        <v>2.4419994928613888E-2</v>
      </c>
      <c r="CW75" s="188">
        <f t="shared" si="50"/>
        <v>0.12558000927930688</v>
      </c>
      <c r="CX75" s="189">
        <f t="shared" si="51"/>
        <v>0</v>
      </c>
    </row>
    <row r="76" spans="1:102" x14ac:dyDescent="0.35">
      <c r="A76" s="180" t="s">
        <v>268</v>
      </c>
      <c r="B76" s="181">
        <f t="shared" si="109"/>
        <v>281315984</v>
      </c>
      <c r="C76" s="182">
        <f t="shared" si="67"/>
        <v>239118586</v>
      </c>
      <c r="D76" s="182">
        <f t="shared" si="68"/>
        <v>42197398</v>
      </c>
      <c r="E76" s="182">
        <f t="shared" si="69"/>
        <v>42197398</v>
      </c>
      <c r="F76" s="182">
        <f t="shared" si="70"/>
        <v>42197398</v>
      </c>
      <c r="G76" s="182">
        <f t="shared" si="71"/>
        <v>0</v>
      </c>
      <c r="H76" s="182">
        <f t="shared" si="106"/>
        <v>0</v>
      </c>
      <c r="I76" s="183">
        <f t="shared" si="72"/>
        <v>0</v>
      </c>
      <c r="J76" s="184">
        <f t="shared" si="107"/>
        <v>0</v>
      </c>
      <c r="K76" s="182">
        <v>0</v>
      </c>
      <c r="L76" s="182">
        <v>0</v>
      </c>
      <c r="M76" s="185">
        <f t="shared" si="73"/>
        <v>0</v>
      </c>
      <c r="N76" s="182">
        <f t="shared" si="65"/>
        <v>0</v>
      </c>
      <c r="O76" s="182">
        <f t="shared" si="65"/>
        <v>0</v>
      </c>
      <c r="P76" s="185">
        <f t="shared" si="74"/>
        <v>0</v>
      </c>
      <c r="Q76" s="182">
        <f t="shared" si="66"/>
        <v>0</v>
      </c>
      <c r="R76" s="182">
        <f t="shared" si="66"/>
        <v>0</v>
      </c>
      <c r="S76" s="185">
        <f t="shared" si="75"/>
        <v>0</v>
      </c>
      <c r="T76" s="182">
        <v>0</v>
      </c>
      <c r="U76" s="182">
        <v>0</v>
      </c>
      <c r="V76" s="185">
        <f t="shared" si="76"/>
        <v>0</v>
      </c>
      <c r="W76" s="182">
        <v>0</v>
      </c>
      <c r="X76" s="182">
        <v>0</v>
      </c>
      <c r="Y76" s="185">
        <f t="shared" si="77"/>
        <v>0</v>
      </c>
      <c r="Z76" s="182">
        <v>0</v>
      </c>
      <c r="AA76" s="182">
        <v>0</v>
      </c>
      <c r="AB76" s="183">
        <v>0</v>
      </c>
      <c r="AC76" s="184">
        <f t="shared" si="78"/>
        <v>0</v>
      </c>
      <c r="AD76" s="182">
        <v>0</v>
      </c>
      <c r="AE76" s="182">
        <v>0</v>
      </c>
      <c r="AF76" s="185">
        <f t="shared" si="79"/>
        <v>0</v>
      </c>
      <c r="AG76" s="182">
        <v>0</v>
      </c>
      <c r="AH76" s="182">
        <v>0</v>
      </c>
      <c r="AI76" s="185">
        <f t="shared" si="80"/>
        <v>0</v>
      </c>
      <c r="AJ76" s="182">
        <v>0</v>
      </c>
      <c r="AK76" s="182">
        <v>0</v>
      </c>
      <c r="AL76" s="185">
        <f t="shared" si="81"/>
        <v>0</v>
      </c>
      <c r="AM76" s="182">
        <v>0</v>
      </c>
      <c r="AN76" s="182">
        <v>0</v>
      </c>
      <c r="AO76" s="185">
        <f t="shared" si="82"/>
        <v>0</v>
      </c>
      <c r="AP76" s="182">
        <v>0</v>
      </c>
      <c r="AQ76" s="182">
        <v>0</v>
      </c>
      <c r="AR76" s="185">
        <f t="shared" si="83"/>
        <v>0</v>
      </c>
      <c r="AS76" s="182">
        <v>0</v>
      </c>
      <c r="AT76" s="182">
        <v>0</v>
      </c>
      <c r="AU76" s="183">
        <v>0</v>
      </c>
      <c r="AV76" s="184">
        <f t="shared" si="84"/>
        <v>0</v>
      </c>
      <c r="AW76" s="182">
        <v>0</v>
      </c>
      <c r="AX76" s="185">
        <f t="shared" si="85"/>
        <v>0</v>
      </c>
      <c r="AY76" s="182">
        <v>0</v>
      </c>
      <c r="AZ76" s="185">
        <f t="shared" si="86"/>
        <v>0</v>
      </c>
      <c r="BA76" s="182">
        <v>0</v>
      </c>
      <c r="BB76" s="185">
        <f t="shared" si="87"/>
        <v>0</v>
      </c>
      <c r="BC76" s="182">
        <v>0</v>
      </c>
      <c r="BD76" s="185">
        <f t="shared" si="88"/>
        <v>0</v>
      </c>
      <c r="BE76" s="182">
        <v>0</v>
      </c>
      <c r="BF76" s="185">
        <f t="shared" si="89"/>
        <v>0</v>
      </c>
      <c r="BG76" s="183">
        <v>0</v>
      </c>
      <c r="BH76" s="184">
        <f t="shared" si="90"/>
        <v>239118586</v>
      </c>
      <c r="BI76" s="182">
        <v>239118586</v>
      </c>
      <c r="BJ76" s="185">
        <f t="shared" si="91"/>
        <v>42197398</v>
      </c>
      <c r="BK76" s="182">
        <v>42197398</v>
      </c>
      <c r="BL76" s="185">
        <f t="shared" si="92"/>
        <v>42197398</v>
      </c>
      <c r="BM76" s="182">
        <v>42197398</v>
      </c>
      <c r="BN76" s="185">
        <f t="shared" si="93"/>
        <v>42197398</v>
      </c>
      <c r="BO76" s="182">
        <v>42197398</v>
      </c>
      <c r="BP76" s="185">
        <f t="shared" si="94"/>
        <v>0</v>
      </c>
      <c r="BQ76" s="182">
        <v>0</v>
      </c>
      <c r="BR76" s="185">
        <f t="shared" si="95"/>
        <v>0</v>
      </c>
      <c r="BS76" s="183">
        <v>0</v>
      </c>
      <c r="BT76" s="186"/>
      <c r="BU76" s="187"/>
      <c r="BV76" s="188"/>
      <c r="BW76" s="188"/>
      <c r="BX76" s="188"/>
      <c r="BY76" s="188"/>
      <c r="BZ76" s="188"/>
      <c r="CA76" s="188"/>
      <c r="CB76" s="188"/>
      <c r="CC76" s="188"/>
      <c r="CD76" s="189"/>
      <c r="CE76" s="190" t="s">
        <v>205</v>
      </c>
      <c r="CF76" s="188" t="s">
        <v>205</v>
      </c>
      <c r="CG76" s="188" t="s">
        <v>205</v>
      </c>
      <c r="CH76" s="188" t="s">
        <v>205</v>
      </c>
      <c r="CI76" s="188" t="s">
        <v>205</v>
      </c>
      <c r="CJ76" s="188" t="s">
        <v>205</v>
      </c>
      <c r="CK76" s="188" t="s">
        <v>205</v>
      </c>
      <c r="CL76" s="188" t="s">
        <v>205</v>
      </c>
      <c r="CM76" s="188" t="s">
        <v>205</v>
      </c>
      <c r="CN76" s="189" t="s">
        <v>205</v>
      </c>
      <c r="CO76" s="190" t="s">
        <v>205</v>
      </c>
      <c r="CP76" s="188" t="s">
        <v>205</v>
      </c>
      <c r="CQ76" s="188" t="s">
        <v>205</v>
      </c>
      <c r="CR76" s="188" t="s">
        <v>205</v>
      </c>
      <c r="CS76" s="189" t="s">
        <v>205</v>
      </c>
      <c r="CT76" s="190">
        <f t="shared" si="108"/>
        <v>0.84999999857811137</v>
      </c>
      <c r="CU76" s="188">
        <f t="shared" si="48"/>
        <v>0.15000000142188863</v>
      </c>
      <c r="CV76" s="188">
        <f t="shared" si="49"/>
        <v>0</v>
      </c>
      <c r="CW76" s="188">
        <f t="shared" si="50"/>
        <v>0.15000000142188863</v>
      </c>
      <c r="CX76" s="189">
        <f t="shared" si="51"/>
        <v>0</v>
      </c>
    </row>
    <row r="77" spans="1:102" ht="26" x14ac:dyDescent="0.35">
      <c r="A77" s="180" t="s">
        <v>269</v>
      </c>
      <c r="B77" s="181">
        <f t="shared" si="109"/>
        <v>66500000</v>
      </c>
      <c r="C77" s="182">
        <f t="shared" si="67"/>
        <v>42800000</v>
      </c>
      <c r="D77" s="182">
        <f t="shared" si="68"/>
        <v>23700000</v>
      </c>
      <c r="E77" s="182">
        <f t="shared" si="69"/>
        <v>0</v>
      </c>
      <c r="F77" s="182">
        <f t="shared" si="70"/>
        <v>0</v>
      </c>
      <c r="G77" s="182">
        <f t="shared" si="71"/>
        <v>0</v>
      </c>
      <c r="H77" s="182">
        <f t="shared" si="106"/>
        <v>23700000</v>
      </c>
      <c r="I77" s="183">
        <f t="shared" si="72"/>
        <v>0</v>
      </c>
      <c r="J77" s="184">
        <f t="shared" si="107"/>
        <v>37700000</v>
      </c>
      <c r="K77" s="182">
        <v>37700000</v>
      </c>
      <c r="L77" s="182">
        <v>0</v>
      </c>
      <c r="M77" s="185">
        <f t="shared" si="73"/>
        <v>20300000</v>
      </c>
      <c r="N77" s="182">
        <f t="shared" si="65"/>
        <v>20300000</v>
      </c>
      <c r="O77" s="182">
        <f t="shared" si="65"/>
        <v>0</v>
      </c>
      <c r="P77" s="185">
        <f t="shared" si="74"/>
        <v>0</v>
      </c>
      <c r="Q77" s="182">
        <f t="shared" si="66"/>
        <v>0</v>
      </c>
      <c r="R77" s="182">
        <f t="shared" si="66"/>
        <v>0</v>
      </c>
      <c r="S77" s="185">
        <f t="shared" si="75"/>
        <v>0</v>
      </c>
      <c r="T77" s="182">
        <v>0</v>
      </c>
      <c r="U77" s="182">
        <v>0</v>
      </c>
      <c r="V77" s="185">
        <f t="shared" si="76"/>
        <v>0</v>
      </c>
      <c r="W77" s="182">
        <v>0</v>
      </c>
      <c r="X77" s="182">
        <v>0</v>
      </c>
      <c r="Y77" s="185">
        <f t="shared" si="77"/>
        <v>20300000</v>
      </c>
      <c r="Z77" s="182">
        <v>20300000</v>
      </c>
      <c r="AA77" s="182">
        <v>0</v>
      </c>
      <c r="AB77" s="183">
        <v>0</v>
      </c>
      <c r="AC77" s="184">
        <f t="shared" si="78"/>
        <v>0</v>
      </c>
      <c r="AD77" s="182">
        <v>0</v>
      </c>
      <c r="AE77" s="182">
        <v>0</v>
      </c>
      <c r="AF77" s="185">
        <f t="shared" si="79"/>
        <v>0</v>
      </c>
      <c r="AG77" s="182">
        <v>0</v>
      </c>
      <c r="AH77" s="182">
        <v>0</v>
      </c>
      <c r="AI77" s="185">
        <f t="shared" si="80"/>
        <v>0</v>
      </c>
      <c r="AJ77" s="182">
        <v>0</v>
      </c>
      <c r="AK77" s="182">
        <v>0</v>
      </c>
      <c r="AL77" s="185">
        <f t="shared" si="81"/>
        <v>0</v>
      </c>
      <c r="AM77" s="182">
        <v>0</v>
      </c>
      <c r="AN77" s="182">
        <v>0</v>
      </c>
      <c r="AO77" s="185">
        <f t="shared" si="82"/>
        <v>0</v>
      </c>
      <c r="AP77" s="182">
        <v>0</v>
      </c>
      <c r="AQ77" s="182">
        <v>0</v>
      </c>
      <c r="AR77" s="185">
        <f t="shared" si="83"/>
        <v>0</v>
      </c>
      <c r="AS77" s="182">
        <v>0</v>
      </c>
      <c r="AT77" s="182">
        <v>0</v>
      </c>
      <c r="AU77" s="183">
        <v>0</v>
      </c>
      <c r="AV77" s="184">
        <f t="shared" si="84"/>
        <v>0</v>
      </c>
      <c r="AW77" s="182">
        <v>0</v>
      </c>
      <c r="AX77" s="185">
        <f t="shared" si="85"/>
        <v>0</v>
      </c>
      <c r="AY77" s="182">
        <v>0</v>
      </c>
      <c r="AZ77" s="185">
        <f t="shared" si="86"/>
        <v>0</v>
      </c>
      <c r="BA77" s="182">
        <v>0</v>
      </c>
      <c r="BB77" s="185">
        <f t="shared" si="87"/>
        <v>0</v>
      </c>
      <c r="BC77" s="182">
        <v>0</v>
      </c>
      <c r="BD77" s="185">
        <f t="shared" si="88"/>
        <v>0</v>
      </c>
      <c r="BE77" s="182">
        <v>0</v>
      </c>
      <c r="BF77" s="185">
        <f t="shared" si="89"/>
        <v>0</v>
      </c>
      <c r="BG77" s="183">
        <v>0</v>
      </c>
      <c r="BH77" s="184">
        <f t="shared" si="90"/>
        <v>5100000</v>
      </c>
      <c r="BI77" s="182">
        <v>5100000</v>
      </c>
      <c r="BJ77" s="185">
        <f t="shared" si="91"/>
        <v>3400000</v>
      </c>
      <c r="BK77" s="182">
        <v>3400000</v>
      </c>
      <c r="BL77" s="185">
        <f t="shared" si="92"/>
        <v>0</v>
      </c>
      <c r="BM77" s="182">
        <v>0</v>
      </c>
      <c r="BN77" s="185">
        <f t="shared" si="93"/>
        <v>0</v>
      </c>
      <c r="BO77" s="182">
        <v>0</v>
      </c>
      <c r="BP77" s="185">
        <f t="shared" si="94"/>
        <v>0</v>
      </c>
      <c r="BQ77" s="182">
        <v>0</v>
      </c>
      <c r="BR77" s="185">
        <f t="shared" si="95"/>
        <v>3400000</v>
      </c>
      <c r="BS77" s="183">
        <v>3400000</v>
      </c>
      <c r="BT77" s="186"/>
      <c r="BU77" s="187">
        <f t="shared" si="96"/>
        <v>0.65</v>
      </c>
      <c r="BV77" s="188">
        <f t="shared" si="97"/>
        <v>0.35</v>
      </c>
      <c r="BW77" s="188">
        <f t="shared" si="98"/>
        <v>0</v>
      </c>
      <c r="BX77" s="188">
        <f t="shared" si="99"/>
        <v>0</v>
      </c>
      <c r="BY77" s="188">
        <f t="shared" si="100"/>
        <v>0.35</v>
      </c>
      <c r="BZ77" s="188"/>
      <c r="CA77" s="188"/>
      <c r="CB77" s="188"/>
      <c r="CC77" s="188"/>
      <c r="CD77" s="189"/>
      <c r="CE77" s="190" t="s">
        <v>205</v>
      </c>
      <c r="CF77" s="188" t="s">
        <v>205</v>
      </c>
      <c r="CG77" s="188" t="s">
        <v>205</v>
      </c>
      <c r="CH77" s="188" t="s">
        <v>205</v>
      </c>
      <c r="CI77" s="188" t="s">
        <v>205</v>
      </c>
      <c r="CJ77" s="188" t="s">
        <v>205</v>
      </c>
      <c r="CK77" s="188" t="s">
        <v>205</v>
      </c>
      <c r="CL77" s="188" t="s">
        <v>205</v>
      </c>
      <c r="CM77" s="188" t="s">
        <v>205</v>
      </c>
      <c r="CN77" s="189" t="s">
        <v>205</v>
      </c>
      <c r="CO77" s="190" t="s">
        <v>205</v>
      </c>
      <c r="CP77" s="188" t="s">
        <v>205</v>
      </c>
      <c r="CQ77" s="188" t="s">
        <v>205</v>
      </c>
      <c r="CR77" s="188" t="s">
        <v>205</v>
      </c>
      <c r="CS77" s="189" t="s">
        <v>205</v>
      </c>
      <c r="CT77" s="190">
        <f t="shared" si="108"/>
        <v>0.6</v>
      </c>
      <c r="CU77" s="188">
        <f t="shared" si="48"/>
        <v>0.4</v>
      </c>
      <c r="CV77" s="188">
        <f t="shared" si="49"/>
        <v>0</v>
      </c>
      <c r="CW77" s="188">
        <f t="shared" si="50"/>
        <v>0</v>
      </c>
      <c r="CX77" s="189">
        <f t="shared" si="51"/>
        <v>0.4</v>
      </c>
    </row>
    <row r="78" spans="1:102" ht="39" x14ac:dyDescent="0.35">
      <c r="A78" s="180" t="s">
        <v>270</v>
      </c>
      <c r="B78" s="181">
        <f t="shared" si="109"/>
        <v>40970589</v>
      </c>
      <c r="C78" s="182">
        <f t="shared" si="67"/>
        <v>29200000</v>
      </c>
      <c r="D78" s="182">
        <f t="shared" si="68"/>
        <v>11770589</v>
      </c>
      <c r="E78" s="182">
        <f t="shared" si="69"/>
        <v>11770589</v>
      </c>
      <c r="F78" s="182">
        <f t="shared" si="70"/>
        <v>11460055</v>
      </c>
      <c r="G78" s="182">
        <f t="shared" si="71"/>
        <v>310534</v>
      </c>
      <c r="H78" s="182">
        <f t="shared" si="106"/>
        <v>0</v>
      </c>
      <c r="I78" s="183">
        <f t="shared" si="72"/>
        <v>0</v>
      </c>
      <c r="J78" s="184">
        <f t="shared" si="107"/>
        <v>9900000</v>
      </c>
      <c r="K78" s="182">
        <v>4900000</v>
      </c>
      <c r="L78" s="182">
        <v>5000000</v>
      </c>
      <c r="M78" s="185">
        <f t="shared" si="73"/>
        <v>8364706</v>
      </c>
      <c r="N78" s="182">
        <f t="shared" si="65"/>
        <v>864706</v>
      </c>
      <c r="O78" s="182">
        <f t="shared" si="65"/>
        <v>7500000</v>
      </c>
      <c r="P78" s="185">
        <f t="shared" si="74"/>
        <v>8364706</v>
      </c>
      <c r="Q78" s="182">
        <f t="shared" si="66"/>
        <v>864706</v>
      </c>
      <c r="R78" s="182">
        <f t="shared" si="66"/>
        <v>7500000</v>
      </c>
      <c r="S78" s="185">
        <f t="shared" si="75"/>
        <v>8207350</v>
      </c>
      <c r="T78" s="182">
        <v>826485</v>
      </c>
      <c r="U78" s="182">
        <v>7380865</v>
      </c>
      <c r="V78" s="185">
        <f t="shared" si="76"/>
        <v>157356</v>
      </c>
      <c r="W78" s="182">
        <v>38221</v>
      </c>
      <c r="X78" s="182">
        <v>119135</v>
      </c>
      <c r="Y78" s="185">
        <f t="shared" si="77"/>
        <v>0</v>
      </c>
      <c r="Z78" s="182">
        <v>0</v>
      </c>
      <c r="AA78" s="182">
        <v>0</v>
      </c>
      <c r="AB78" s="183">
        <v>0</v>
      </c>
      <c r="AC78" s="184">
        <f t="shared" si="78"/>
        <v>0</v>
      </c>
      <c r="AD78" s="182">
        <v>0</v>
      </c>
      <c r="AE78" s="182">
        <v>0</v>
      </c>
      <c r="AF78" s="185">
        <f t="shared" si="79"/>
        <v>0</v>
      </c>
      <c r="AG78" s="182">
        <v>0</v>
      </c>
      <c r="AH78" s="182">
        <v>0</v>
      </c>
      <c r="AI78" s="185">
        <f t="shared" si="80"/>
        <v>0</v>
      </c>
      <c r="AJ78" s="182">
        <v>0</v>
      </c>
      <c r="AK78" s="182">
        <v>0</v>
      </c>
      <c r="AL78" s="185">
        <f t="shared" si="81"/>
        <v>0</v>
      </c>
      <c r="AM78" s="182">
        <v>0</v>
      </c>
      <c r="AN78" s="182">
        <v>0</v>
      </c>
      <c r="AO78" s="185">
        <f t="shared" si="82"/>
        <v>0</v>
      </c>
      <c r="AP78" s="182">
        <v>0</v>
      </c>
      <c r="AQ78" s="182">
        <v>0</v>
      </c>
      <c r="AR78" s="185">
        <f t="shared" si="83"/>
        <v>0</v>
      </c>
      <c r="AS78" s="182">
        <v>0</v>
      </c>
      <c r="AT78" s="182">
        <v>0</v>
      </c>
      <c r="AU78" s="183">
        <v>0</v>
      </c>
      <c r="AV78" s="184">
        <f t="shared" si="84"/>
        <v>0</v>
      </c>
      <c r="AW78" s="182">
        <v>0</v>
      </c>
      <c r="AX78" s="185">
        <f t="shared" si="85"/>
        <v>0</v>
      </c>
      <c r="AY78" s="182">
        <v>0</v>
      </c>
      <c r="AZ78" s="185">
        <f t="shared" si="86"/>
        <v>0</v>
      </c>
      <c r="BA78" s="182">
        <v>0</v>
      </c>
      <c r="BB78" s="185">
        <f t="shared" si="87"/>
        <v>0</v>
      </c>
      <c r="BC78" s="182">
        <v>0</v>
      </c>
      <c r="BD78" s="185">
        <f t="shared" si="88"/>
        <v>0</v>
      </c>
      <c r="BE78" s="182">
        <v>0</v>
      </c>
      <c r="BF78" s="185">
        <f t="shared" si="89"/>
        <v>0</v>
      </c>
      <c r="BG78" s="183">
        <v>0</v>
      </c>
      <c r="BH78" s="184">
        <f t="shared" si="90"/>
        <v>19300000</v>
      </c>
      <c r="BI78" s="182">
        <v>19300000</v>
      </c>
      <c r="BJ78" s="185">
        <f t="shared" si="91"/>
        <v>3405883</v>
      </c>
      <c r="BK78" s="182">
        <v>3405883</v>
      </c>
      <c r="BL78" s="185">
        <f t="shared" si="92"/>
        <v>3405883</v>
      </c>
      <c r="BM78" s="182">
        <v>3405883</v>
      </c>
      <c r="BN78" s="185">
        <f t="shared" si="93"/>
        <v>3252705</v>
      </c>
      <c r="BO78" s="182">
        <v>3252705</v>
      </c>
      <c r="BP78" s="185">
        <f t="shared" si="94"/>
        <v>153178</v>
      </c>
      <c r="BQ78" s="182">
        <v>153178</v>
      </c>
      <c r="BR78" s="185">
        <f t="shared" si="95"/>
        <v>0</v>
      </c>
      <c r="BS78" s="183">
        <v>0</v>
      </c>
      <c r="BT78" s="186"/>
      <c r="BU78" s="187">
        <f t="shared" si="96"/>
        <v>0.84999998265306154</v>
      </c>
      <c r="BV78" s="188">
        <f t="shared" si="97"/>
        <v>0.15000001734693841</v>
      </c>
      <c r="BW78" s="188">
        <f t="shared" si="98"/>
        <v>2.729644842252146E-2</v>
      </c>
      <c r="BX78" s="188">
        <f t="shared" si="99"/>
        <v>0.14336984401286032</v>
      </c>
      <c r="BY78" s="188">
        <f t="shared" si="100"/>
        <v>0</v>
      </c>
      <c r="BZ78" s="188">
        <f t="shared" si="101"/>
        <v>0.4</v>
      </c>
      <c r="CA78" s="188">
        <f t="shared" si="102"/>
        <v>0.6</v>
      </c>
      <c r="CB78" s="188">
        <f t="shared" si="103"/>
        <v>9.5308000000000007E-3</v>
      </c>
      <c r="CC78" s="188">
        <f t="shared" si="104"/>
        <v>0.59046920000000003</v>
      </c>
      <c r="CD78" s="189">
        <f t="shared" si="105"/>
        <v>0</v>
      </c>
      <c r="CE78" s="190" t="s">
        <v>205</v>
      </c>
      <c r="CF78" s="188" t="s">
        <v>205</v>
      </c>
      <c r="CG78" s="188" t="s">
        <v>205</v>
      </c>
      <c r="CH78" s="188" t="s">
        <v>205</v>
      </c>
      <c r="CI78" s="188" t="s">
        <v>205</v>
      </c>
      <c r="CJ78" s="188" t="s">
        <v>205</v>
      </c>
      <c r="CK78" s="188" t="s">
        <v>205</v>
      </c>
      <c r="CL78" s="188" t="s">
        <v>205</v>
      </c>
      <c r="CM78" s="188" t="s">
        <v>205</v>
      </c>
      <c r="CN78" s="189" t="s">
        <v>205</v>
      </c>
      <c r="CO78" s="190" t="s">
        <v>205</v>
      </c>
      <c r="CP78" s="188" t="s">
        <v>205</v>
      </c>
      <c r="CQ78" s="188" t="s">
        <v>205</v>
      </c>
      <c r="CR78" s="188" t="s">
        <v>205</v>
      </c>
      <c r="CS78" s="189" t="s">
        <v>205</v>
      </c>
      <c r="CT78" s="190">
        <f t="shared" si="108"/>
        <v>0.84999997577720277</v>
      </c>
      <c r="CU78" s="188">
        <f t="shared" si="48"/>
        <v>0.15000002422279723</v>
      </c>
      <c r="CV78" s="188">
        <f t="shared" si="49"/>
        <v>6.7461811549015737E-3</v>
      </c>
      <c r="CW78" s="188">
        <f t="shared" si="50"/>
        <v>0.14325384306789565</v>
      </c>
      <c r="CX78" s="189">
        <f t="shared" si="51"/>
        <v>0</v>
      </c>
    </row>
    <row r="79" spans="1:102" ht="26" x14ac:dyDescent="0.35">
      <c r="A79" s="180" t="s">
        <v>271</v>
      </c>
      <c r="B79" s="181">
        <f t="shared" si="109"/>
        <v>25294118</v>
      </c>
      <c r="C79" s="182">
        <f t="shared" si="67"/>
        <v>21500000</v>
      </c>
      <c r="D79" s="182">
        <f t="shared" si="68"/>
        <v>3794118</v>
      </c>
      <c r="E79" s="182">
        <f t="shared" si="69"/>
        <v>3794118</v>
      </c>
      <c r="F79" s="182">
        <f t="shared" si="70"/>
        <v>819412</v>
      </c>
      <c r="G79" s="182">
        <f t="shared" si="71"/>
        <v>2974706</v>
      </c>
      <c r="H79" s="182">
        <f t="shared" si="106"/>
        <v>0</v>
      </c>
      <c r="I79" s="183">
        <f t="shared" si="72"/>
        <v>0</v>
      </c>
      <c r="J79" s="184">
        <f t="shared" si="107"/>
        <v>5000000</v>
      </c>
      <c r="K79" s="182">
        <v>5000000</v>
      </c>
      <c r="L79" s="182">
        <v>0</v>
      </c>
      <c r="M79" s="185">
        <f t="shared" si="73"/>
        <v>882353</v>
      </c>
      <c r="N79" s="182">
        <f t="shared" si="65"/>
        <v>882353</v>
      </c>
      <c r="O79" s="182">
        <f t="shared" si="65"/>
        <v>0</v>
      </c>
      <c r="P79" s="185">
        <f t="shared" si="74"/>
        <v>882353</v>
      </c>
      <c r="Q79" s="182">
        <f t="shared" si="66"/>
        <v>882353</v>
      </c>
      <c r="R79" s="182">
        <f t="shared" si="66"/>
        <v>0</v>
      </c>
      <c r="S79" s="185">
        <f t="shared" si="75"/>
        <v>411765</v>
      </c>
      <c r="T79" s="182">
        <v>411765</v>
      </c>
      <c r="U79" s="182">
        <v>0</v>
      </c>
      <c r="V79" s="185">
        <f t="shared" si="76"/>
        <v>470588</v>
      </c>
      <c r="W79" s="182">
        <v>470588</v>
      </c>
      <c r="X79" s="182">
        <v>0</v>
      </c>
      <c r="Y79" s="185">
        <f t="shared" si="77"/>
        <v>0</v>
      </c>
      <c r="Z79" s="182">
        <v>0</v>
      </c>
      <c r="AA79" s="182">
        <v>0</v>
      </c>
      <c r="AB79" s="183">
        <v>0</v>
      </c>
      <c r="AC79" s="184">
        <f t="shared" si="78"/>
        <v>0</v>
      </c>
      <c r="AD79" s="182">
        <v>0</v>
      </c>
      <c r="AE79" s="182">
        <v>0</v>
      </c>
      <c r="AF79" s="185">
        <f t="shared" si="79"/>
        <v>0</v>
      </c>
      <c r="AG79" s="182">
        <v>0</v>
      </c>
      <c r="AH79" s="182">
        <v>0</v>
      </c>
      <c r="AI79" s="185">
        <f t="shared" si="80"/>
        <v>0</v>
      </c>
      <c r="AJ79" s="182">
        <v>0</v>
      </c>
      <c r="AK79" s="182">
        <v>0</v>
      </c>
      <c r="AL79" s="185">
        <f t="shared" si="81"/>
        <v>0</v>
      </c>
      <c r="AM79" s="182">
        <v>0</v>
      </c>
      <c r="AN79" s="182">
        <v>0</v>
      </c>
      <c r="AO79" s="185">
        <f t="shared" si="82"/>
        <v>0</v>
      </c>
      <c r="AP79" s="182">
        <v>0</v>
      </c>
      <c r="AQ79" s="182">
        <v>0</v>
      </c>
      <c r="AR79" s="185">
        <f t="shared" si="83"/>
        <v>0</v>
      </c>
      <c r="AS79" s="182">
        <v>0</v>
      </c>
      <c r="AT79" s="182">
        <v>0</v>
      </c>
      <c r="AU79" s="183">
        <v>0</v>
      </c>
      <c r="AV79" s="184">
        <f t="shared" si="84"/>
        <v>0</v>
      </c>
      <c r="AW79" s="182">
        <v>0</v>
      </c>
      <c r="AX79" s="185">
        <f t="shared" si="85"/>
        <v>0</v>
      </c>
      <c r="AY79" s="182">
        <v>0</v>
      </c>
      <c r="AZ79" s="185">
        <f t="shared" si="86"/>
        <v>0</v>
      </c>
      <c r="BA79" s="182">
        <v>0</v>
      </c>
      <c r="BB79" s="185">
        <f t="shared" si="87"/>
        <v>0</v>
      </c>
      <c r="BC79" s="182">
        <v>0</v>
      </c>
      <c r="BD79" s="185">
        <f t="shared" si="88"/>
        <v>0</v>
      </c>
      <c r="BE79" s="182">
        <v>0</v>
      </c>
      <c r="BF79" s="185">
        <f t="shared" si="89"/>
        <v>0</v>
      </c>
      <c r="BG79" s="183">
        <v>0</v>
      </c>
      <c r="BH79" s="184">
        <f t="shared" si="90"/>
        <v>16500000</v>
      </c>
      <c r="BI79" s="182">
        <v>16500000</v>
      </c>
      <c r="BJ79" s="185">
        <f t="shared" si="91"/>
        <v>2911765</v>
      </c>
      <c r="BK79" s="182">
        <v>2911765</v>
      </c>
      <c r="BL79" s="185">
        <f t="shared" si="92"/>
        <v>2911765</v>
      </c>
      <c r="BM79" s="182">
        <v>2911765</v>
      </c>
      <c r="BN79" s="185">
        <f t="shared" si="93"/>
        <v>407647</v>
      </c>
      <c r="BO79" s="182">
        <v>407647</v>
      </c>
      <c r="BP79" s="185">
        <f t="shared" si="94"/>
        <v>2504118</v>
      </c>
      <c r="BQ79" s="182">
        <v>2504118</v>
      </c>
      <c r="BR79" s="185">
        <f t="shared" si="95"/>
        <v>0</v>
      </c>
      <c r="BS79" s="183">
        <v>0</v>
      </c>
      <c r="BT79" s="186"/>
      <c r="BU79" s="187">
        <f t="shared" si="96"/>
        <v>0.84999999150000005</v>
      </c>
      <c r="BV79" s="188">
        <f t="shared" si="97"/>
        <v>0.15000000849999992</v>
      </c>
      <c r="BW79" s="188">
        <f t="shared" si="98"/>
        <v>7.9999959200000414E-2</v>
      </c>
      <c r="BX79" s="188">
        <f t="shared" si="99"/>
        <v>7.0000049299999506E-2</v>
      </c>
      <c r="BY79" s="188">
        <f t="shared" si="100"/>
        <v>0</v>
      </c>
      <c r="BZ79" s="188"/>
      <c r="CA79" s="188"/>
      <c r="CB79" s="188"/>
      <c r="CC79" s="188"/>
      <c r="CD79" s="189"/>
      <c r="CE79" s="190" t="s">
        <v>205</v>
      </c>
      <c r="CF79" s="188" t="s">
        <v>205</v>
      </c>
      <c r="CG79" s="188" t="s">
        <v>205</v>
      </c>
      <c r="CH79" s="188" t="s">
        <v>205</v>
      </c>
      <c r="CI79" s="188" t="s">
        <v>205</v>
      </c>
      <c r="CJ79" s="188" t="s">
        <v>205</v>
      </c>
      <c r="CK79" s="188" t="s">
        <v>205</v>
      </c>
      <c r="CL79" s="188" t="s">
        <v>205</v>
      </c>
      <c r="CM79" s="188" t="s">
        <v>205</v>
      </c>
      <c r="CN79" s="189" t="s">
        <v>205</v>
      </c>
      <c r="CO79" s="190" t="s">
        <v>205</v>
      </c>
      <c r="CP79" s="188" t="s">
        <v>205</v>
      </c>
      <c r="CQ79" s="188" t="s">
        <v>205</v>
      </c>
      <c r="CR79" s="188" t="s">
        <v>205</v>
      </c>
      <c r="CS79" s="189" t="s">
        <v>205</v>
      </c>
      <c r="CT79" s="190">
        <f t="shared" si="108"/>
        <v>0.84999998712121227</v>
      </c>
      <c r="CU79" s="188">
        <f t="shared" si="48"/>
        <v>0.1500000128787877</v>
      </c>
      <c r="CV79" s="188">
        <f t="shared" si="49"/>
        <v>0.12900001622727247</v>
      </c>
      <c r="CW79" s="188">
        <f t="shared" si="50"/>
        <v>2.0999996651515203E-2</v>
      </c>
      <c r="CX79" s="189">
        <f t="shared" si="51"/>
        <v>0</v>
      </c>
    </row>
    <row r="80" spans="1:102" x14ac:dyDescent="0.35">
      <c r="A80" s="158" t="s">
        <v>12</v>
      </c>
      <c r="B80" s="159">
        <f t="shared" si="109"/>
        <v>1055705884</v>
      </c>
      <c r="C80" s="160">
        <f t="shared" si="67"/>
        <v>890600000</v>
      </c>
      <c r="D80" s="160">
        <f t="shared" si="68"/>
        <v>165105884</v>
      </c>
      <c r="E80" s="160">
        <f t="shared" si="69"/>
        <v>165105884</v>
      </c>
      <c r="F80" s="160">
        <f t="shared" si="70"/>
        <v>162222241</v>
      </c>
      <c r="G80" s="160">
        <f t="shared" si="71"/>
        <v>2883643</v>
      </c>
      <c r="H80" s="160">
        <f t="shared" si="106"/>
        <v>0</v>
      </c>
      <c r="I80" s="161">
        <f t="shared" si="72"/>
        <v>0</v>
      </c>
      <c r="J80" s="162">
        <f t="shared" si="107"/>
        <v>590500000</v>
      </c>
      <c r="K80" s="160">
        <f>K81</f>
        <v>584500000</v>
      </c>
      <c r="L80" s="160">
        <f>L81</f>
        <v>6000000</v>
      </c>
      <c r="M80" s="160">
        <f t="shared" si="73"/>
        <v>112147060</v>
      </c>
      <c r="N80" s="160">
        <f>N81</f>
        <v>103147060</v>
      </c>
      <c r="O80" s="160">
        <f>O81</f>
        <v>9000000</v>
      </c>
      <c r="P80" s="160">
        <f t="shared" si="74"/>
        <v>112147060</v>
      </c>
      <c r="Q80" s="160">
        <f>Q81</f>
        <v>103147060</v>
      </c>
      <c r="R80" s="160">
        <f>R81</f>
        <v>9000000</v>
      </c>
      <c r="S80" s="160">
        <f t="shared" si="75"/>
        <v>109263417</v>
      </c>
      <c r="T80" s="160">
        <f>T81</f>
        <v>100263417</v>
      </c>
      <c r="U80" s="160">
        <f>U81</f>
        <v>9000000</v>
      </c>
      <c r="V80" s="160">
        <f t="shared" si="76"/>
        <v>2883643</v>
      </c>
      <c r="W80" s="160">
        <f>W81</f>
        <v>2883643</v>
      </c>
      <c r="X80" s="160">
        <f>X81</f>
        <v>0</v>
      </c>
      <c r="Y80" s="160">
        <f t="shared" si="77"/>
        <v>0</v>
      </c>
      <c r="Z80" s="160">
        <f>Z81</f>
        <v>0</v>
      </c>
      <c r="AA80" s="160">
        <f>AA81</f>
        <v>0</v>
      </c>
      <c r="AB80" s="161">
        <f>AB81</f>
        <v>0</v>
      </c>
      <c r="AC80" s="162">
        <f t="shared" si="78"/>
        <v>0</v>
      </c>
      <c r="AD80" s="160">
        <f>AD81</f>
        <v>0</v>
      </c>
      <c r="AE80" s="160">
        <f>AE81</f>
        <v>0</v>
      </c>
      <c r="AF80" s="160">
        <f t="shared" si="79"/>
        <v>0</v>
      </c>
      <c r="AG80" s="160">
        <f>AG81</f>
        <v>0</v>
      </c>
      <c r="AH80" s="160">
        <f>AH81</f>
        <v>0</v>
      </c>
      <c r="AI80" s="160">
        <f t="shared" si="80"/>
        <v>0</v>
      </c>
      <c r="AJ80" s="160">
        <f>AJ81</f>
        <v>0</v>
      </c>
      <c r="AK80" s="160">
        <f>AK81</f>
        <v>0</v>
      </c>
      <c r="AL80" s="160">
        <f t="shared" si="81"/>
        <v>0</v>
      </c>
      <c r="AM80" s="160">
        <f>AM81</f>
        <v>0</v>
      </c>
      <c r="AN80" s="160">
        <f>AN81</f>
        <v>0</v>
      </c>
      <c r="AO80" s="160">
        <f t="shared" si="82"/>
        <v>0</v>
      </c>
      <c r="AP80" s="160">
        <f>AP81</f>
        <v>0</v>
      </c>
      <c r="AQ80" s="160">
        <f>AQ81</f>
        <v>0</v>
      </c>
      <c r="AR80" s="160">
        <f t="shared" si="83"/>
        <v>0</v>
      </c>
      <c r="AS80" s="160">
        <f>AS81</f>
        <v>0</v>
      </c>
      <c r="AT80" s="160">
        <f>AT81</f>
        <v>0</v>
      </c>
      <c r="AU80" s="161">
        <f>AU81</f>
        <v>0</v>
      </c>
      <c r="AV80" s="162">
        <f t="shared" si="84"/>
        <v>0</v>
      </c>
      <c r="AW80" s="160">
        <f>AW81</f>
        <v>0</v>
      </c>
      <c r="AX80" s="160">
        <f t="shared" si="85"/>
        <v>0</v>
      </c>
      <c r="AY80" s="160">
        <f>AY81</f>
        <v>0</v>
      </c>
      <c r="AZ80" s="160">
        <f t="shared" si="86"/>
        <v>0</v>
      </c>
      <c r="BA80" s="160">
        <f>BA81</f>
        <v>0</v>
      </c>
      <c r="BB80" s="160">
        <f t="shared" si="87"/>
        <v>0</v>
      </c>
      <c r="BC80" s="160">
        <f>BC81</f>
        <v>0</v>
      </c>
      <c r="BD80" s="160">
        <f t="shared" si="88"/>
        <v>0</v>
      </c>
      <c r="BE80" s="160">
        <f>BE81</f>
        <v>0</v>
      </c>
      <c r="BF80" s="160">
        <f t="shared" si="89"/>
        <v>0</v>
      </c>
      <c r="BG80" s="161">
        <f>BG81</f>
        <v>0</v>
      </c>
      <c r="BH80" s="162">
        <f t="shared" si="90"/>
        <v>300100000</v>
      </c>
      <c r="BI80" s="160">
        <f>BI81</f>
        <v>300100000</v>
      </c>
      <c r="BJ80" s="160">
        <f t="shared" si="91"/>
        <v>52958824</v>
      </c>
      <c r="BK80" s="160">
        <f>BK81</f>
        <v>52958824</v>
      </c>
      <c r="BL80" s="160">
        <f t="shared" si="92"/>
        <v>52958824</v>
      </c>
      <c r="BM80" s="160">
        <f>BM81</f>
        <v>52958824</v>
      </c>
      <c r="BN80" s="160">
        <f t="shared" si="93"/>
        <v>52958824</v>
      </c>
      <c r="BO80" s="160">
        <f>BO81</f>
        <v>52958824</v>
      </c>
      <c r="BP80" s="160">
        <f t="shared" si="94"/>
        <v>0</v>
      </c>
      <c r="BQ80" s="160">
        <f>BQ81</f>
        <v>0</v>
      </c>
      <c r="BR80" s="160">
        <f t="shared" si="95"/>
        <v>0</v>
      </c>
      <c r="BS80" s="161">
        <f>BS81</f>
        <v>0</v>
      </c>
      <c r="BT80" s="163"/>
      <c r="BU80" s="164">
        <f t="shared" si="96"/>
        <v>0.84999999854576558</v>
      </c>
      <c r="BV80" s="165">
        <f t="shared" si="97"/>
        <v>0.15000000145423439</v>
      </c>
      <c r="BW80" s="165">
        <f t="shared" si="98"/>
        <v>4.1934928071967617E-3</v>
      </c>
      <c r="BX80" s="165">
        <f t="shared" si="99"/>
        <v>0.14580650864703762</v>
      </c>
      <c r="BY80" s="165">
        <f t="shared" si="100"/>
        <v>0</v>
      </c>
      <c r="BZ80" s="165">
        <f t="shared" si="101"/>
        <v>0.4</v>
      </c>
      <c r="CA80" s="165">
        <f t="shared" si="102"/>
        <v>0.6</v>
      </c>
      <c r="CB80" s="165">
        <f t="shared" si="103"/>
        <v>0</v>
      </c>
      <c r="CC80" s="165">
        <f t="shared" si="104"/>
        <v>0.6</v>
      </c>
      <c r="CD80" s="166">
        <f t="shared" si="105"/>
        <v>0</v>
      </c>
      <c r="CE80" s="167" t="s">
        <v>205</v>
      </c>
      <c r="CF80" s="165" t="s">
        <v>205</v>
      </c>
      <c r="CG80" s="165" t="s">
        <v>205</v>
      </c>
      <c r="CH80" s="165" t="s">
        <v>205</v>
      </c>
      <c r="CI80" s="165" t="s">
        <v>205</v>
      </c>
      <c r="CJ80" s="165" t="s">
        <v>205</v>
      </c>
      <c r="CK80" s="165" t="s">
        <v>205</v>
      </c>
      <c r="CL80" s="165" t="s">
        <v>205</v>
      </c>
      <c r="CM80" s="165" t="s">
        <v>205</v>
      </c>
      <c r="CN80" s="166" t="s">
        <v>205</v>
      </c>
      <c r="CO80" s="167" t="s">
        <v>205</v>
      </c>
      <c r="CP80" s="165" t="s">
        <v>205</v>
      </c>
      <c r="CQ80" s="165" t="s">
        <v>205</v>
      </c>
      <c r="CR80" s="165" t="s">
        <v>205</v>
      </c>
      <c r="CS80" s="166" t="s">
        <v>205</v>
      </c>
      <c r="CT80" s="167">
        <f t="shared" si="108"/>
        <v>0.84999999886704436</v>
      </c>
      <c r="CU80" s="165">
        <f t="shared" si="48"/>
        <v>0.15000000113295567</v>
      </c>
      <c r="CV80" s="165">
        <f t="shared" si="49"/>
        <v>0</v>
      </c>
      <c r="CW80" s="165">
        <f t="shared" si="50"/>
        <v>0.15000000113295567</v>
      </c>
      <c r="CX80" s="166">
        <f t="shared" si="51"/>
        <v>0</v>
      </c>
    </row>
    <row r="81" spans="1:102" ht="26" x14ac:dyDescent="0.35">
      <c r="A81" s="168" t="s">
        <v>272</v>
      </c>
      <c r="B81" s="169">
        <f t="shared" si="109"/>
        <v>1055705884</v>
      </c>
      <c r="C81" s="170">
        <f t="shared" si="67"/>
        <v>890600000</v>
      </c>
      <c r="D81" s="170">
        <f t="shared" si="68"/>
        <v>165105884</v>
      </c>
      <c r="E81" s="170">
        <f t="shared" si="69"/>
        <v>165105884</v>
      </c>
      <c r="F81" s="170">
        <f t="shared" si="70"/>
        <v>162222241</v>
      </c>
      <c r="G81" s="170">
        <f t="shared" si="71"/>
        <v>2883643</v>
      </c>
      <c r="H81" s="170">
        <f t="shared" si="106"/>
        <v>0</v>
      </c>
      <c r="I81" s="171">
        <f t="shared" si="72"/>
        <v>0</v>
      </c>
      <c r="J81" s="172">
        <f t="shared" si="107"/>
        <v>590500000</v>
      </c>
      <c r="K81" s="170">
        <f>SUM(K82:K84)</f>
        <v>584500000</v>
      </c>
      <c r="L81" s="170">
        <f>SUM(L82:L84)</f>
        <v>6000000</v>
      </c>
      <c r="M81" s="170">
        <f t="shared" si="73"/>
        <v>112147060</v>
      </c>
      <c r="N81" s="170">
        <f>SUM(N82:N84)</f>
        <v>103147060</v>
      </c>
      <c r="O81" s="170">
        <f>SUM(O82:O84)</f>
        <v>9000000</v>
      </c>
      <c r="P81" s="170">
        <f t="shared" si="74"/>
        <v>112147060</v>
      </c>
      <c r="Q81" s="170">
        <f>SUM(Q82:Q84)</f>
        <v>103147060</v>
      </c>
      <c r="R81" s="170">
        <f>SUM(R82:R84)</f>
        <v>9000000</v>
      </c>
      <c r="S81" s="170">
        <f t="shared" si="75"/>
        <v>109263417</v>
      </c>
      <c r="T81" s="170">
        <f>SUM(T82:T84)</f>
        <v>100263417</v>
      </c>
      <c r="U81" s="170">
        <f>SUM(U82:U84)</f>
        <v>9000000</v>
      </c>
      <c r="V81" s="170">
        <f t="shared" si="76"/>
        <v>2883643</v>
      </c>
      <c r="W81" s="170">
        <f>SUM(W82:W84)</f>
        <v>2883643</v>
      </c>
      <c r="X81" s="170">
        <f>SUM(X82:X84)</f>
        <v>0</v>
      </c>
      <c r="Y81" s="170">
        <f t="shared" si="77"/>
        <v>0</v>
      </c>
      <c r="Z81" s="170">
        <f>SUM(Z82:Z84)</f>
        <v>0</v>
      </c>
      <c r="AA81" s="170">
        <f>SUM(AA82:AA84)</f>
        <v>0</v>
      </c>
      <c r="AB81" s="171">
        <f>SUM(AB82:AB84)</f>
        <v>0</v>
      </c>
      <c r="AC81" s="172">
        <f t="shared" si="78"/>
        <v>0</v>
      </c>
      <c r="AD81" s="170">
        <f>SUM(AD82:AD84)</f>
        <v>0</v>
      </c>
      <c r="AE81" s="170">
        <f>SUM(AE82:AE84)</f>
        <v>0</v>
      </c>
      <c r="AF81" s="170">
        <f t="shared" si="79"/>
        <v>0</v>
      </c>
      <c r="AG81" s="170">
        <f>SUM(AG82:AG84)</f>
        <v>0</v>
      </c>
      <c r="AH81" s="170">
        <f>SUM(AH82:AH84)</f>
        <v>0</v>
      </c>
      <c r="AI81" s="170">
        <f t="shared" si="80"/>
        <v>0</v>
      </c>
      <c r="AJ81" s="170">
        <f>SUM(AJ82:AJ84)</f>
        <v>0</v>
      </c>
      <c r="AK81" s="170">
        <f>SUM(AK82:AK84)</f>
        <v>0</v>
      </c>
      <c r="AL81" s="170">
        <f t="shared" si="81"/>
        <v>0</v>
      </c>
      <c r="AM81" s="170">
        <f>SUM(AM82:AM84)</f>
        <v>0</v>
      </c>
      <c r="AN81" s="170">
        <f>SUM(AN82:AN84)</f>
        <v>0</v>
      </c>
      <c r="AO81" s="170">
        <f t="shared" si="82"/>
        <v>0</v>
      </c>
      <c r="AP81" s="170">
        <f>SUM(AP82:AP84)</f>
        <v>0</v>
      </c>
      <c r="AQ81" s="170">
        <f>SUM(AQ82:AQ84)</f>
        <v>0</v>
      </c>
      <c r="AR81" s="170">
        <f t="shared" si="83"/>
        <v>0</v>
      </c>
      <c r="AS81" s="170">
        <f>SUM(AS82:AS84)</f>
        <v>0</v>
      </c>
      <c r="AT81" s="170">
        <f>SUM(AT82:AT84)</f>
        <v>0</v>
      </c>
      <c r="AU81" s="171">
        <f>SUM(AU82:AU84)</f>
        <v>0</v>
      </c>
      <c r="AV81" s="172">
        <f t="shared" si="84"/>
        <v>0</v>
      </c>
      <c r="AW81" s="170">
        <f>SUM(AW82:AW84)</f>
        <v>0</v>
      </c>
      <c r="AX81" s="170">
        <f t="shared" si="85"/>
        <v>0</v>
      </c>
      <c r="AY81" s="170">
        <f>SUM(AY82:AY84)</f>
        <v>0</v>
      </c>
      <c r="AZ81" s="170">
        <f t="shared" si="86"/>
        <v>0</v>
      </c>
      <c r="BA81" s="170">
        <f>SUM(BA82:BA84)</f>
        <v>0</v>
      </c>
      <c r="BB81" s="170">
        <f t="shared" si="87"/>
        <v>0</v>
      </c>
      <c r="BC81" s="170">
        <f>SUM(BC82:BC84)</f>
        <v>0</v>
      </c>
      <c r="BD81" s="170">
        <f t="shared" si="88"/>
        <v>0</v>
      </c>
      <c r="BE81" s="170">
        <f>SUM(BE82:BE84)</f>
        <v>0</v>
      </c>
      <c r="BF81" s="170">
        <f t="shared" si="89"/>
        <v>0</v>
      </c>
      <c r="BG81" s="171">
        <f>SUM(BG82:BG84)</f>
        <v>0</v>
      </c>
      <c r="BH81" s="172">
        <f t="shared" si="90"/>
        <v>300100000</v>
      </c>
      <c r="BI81" s="170">
        <f>SUM(BI82:BI84)</f>
        <v>300100000</v>
      </c>
      <c r="BJ81" s="170">
        <f t="shared" si="91"/>
        <v>52958824</v>
      </c>
      <c r="BK81" s="170">
        <f>SUM(BK82:BK84)</f>
        <v>52958824</v>
      </c>
      <c r="BL81" s="170">
        <f t="shared" si="92"/>
        <v>52958824</v>
      </c>
      <c r="BM81" s="170">
        <f>SUM(BM82:BM84)</f>
        <v>52958824</v>
      </c>
      <c r="BN81" s="170">
        <f t="shared" si="93"/>
        <v>52958824</v>
      </c>
      <c r="BO81" s="170">
        <f>SUM(BO82:BO84)</f>
        <v>52958824</v>
      </c>
      <c r="BP81" s="170">
        <f t="shared" si="94"/>
        <v>0</v>
      </c>
      <c r="BQ81" s="170">
        <f>SUM(BQ82:BQ84)</f>
        <v>0</v>
      </c>
      <c r="BR81" s="170">
        <f t="shared" si="95"/>
        <v>0</v>
      </c>
      <c r="BS81" s="171">
        <f>SUM(BS82:BS84)</f>
        <v>0</v>
      </c>
      <c r="BT81" s="163"/>
      <c r="BU81" s="173">
        <f t="shared" si="96"/>
        <v>0.84999999854576558</v>
      </c>
      <c r="BV81" s="174">
        <f t="shared" si="97"/>
        <v>0.15000000145423439</v>
      </c>
      <c r="BW81" s="174">
        <f t="shared" si="98"/>
        <v>4.1934928071967617E-3</v>
      </c>
      <c r="BX81" s="174">
        <f t="shared" si="99"/>
        <v>0.14580650864703762</v>
      </c>
      <c r="BY81" s="174">
        <f t="shared" si="100"/>
        <v>0</v>
      </c>
      <c r="BZ81" s="174">
        <f t="shared" si="101"/>
        <v>0.4</v>
      </c>
      <c r="CA81" s="174">
        <f t="shared" si="102"/>
        <v>0.6</v>
      </c>
      <c r="CB81" s="174">
        <f t="shared" si="103"/>
        <v>0</v>
      </c>
      <c r="CC81" s="174">
        <f t="shared" si="104"/>
        <v>0.6</v>
      </c>
      <c r="CD81" s="175">
        <f t="shared" si="105"/>
        <v>0</v>
      </c>
      <c r="CE81" s="176" t="s">
        <v>205</v>
      </c>
      <c r="CF81" s="174" t="s">
        <v>205</v>
      </c>
      <c r="CG81" s="174" t="s">
        <v>205</v>
      </c>
      <c r="CH81" s="174" t="s">
        <v>205</v>
      </c>
      <c r="CI81" s="174" t="s">
        <v>205</v>
      </c>
      <c r="CJ81" s="174" t="s">
        <v>205</v>
      </c>
      <c r="CK81" s="174" t="s">
        <v>205</v>
      </c>
      <c r="CL81" s="174" t="s">
        <v>205</v>
      </c>
      <c r="CM81" s="174" t="s">
        <v>205</v>
      </c>
      <c r="CN81" s="175" t="s">
        <v>205</v>
      </c>
      <c r="CO81" s="177" t="s">
        <v>205</v>
      </c>
      <c r="CP81" s="178" t="s">
        <v>205</v>
      </c>
      <c r="CQ81" s="178" t="s">
        <v>205</v>
      </c>
      <c r="CR81" s="178" t="s">
        <v>205</v>
      </c>
      <c r="CS81" s="179" t="s">
        <v>205</v>
      </c>
      <c r="CT81" s="176">
        <f t="shared" si="108"/>
        <v>0.84999999886704436</v>
      </c>
      <c r="CU81" s="174">
        <f t="shared" si="48"/>
        <v>0.15000000113295567</v>
      </c>
      <c r="CV81" s="174">
        <f t="shared" si="49"/>
        <v>0</v>
      </c>
      <c r="CW81" s="174">
        <f t="shared" si="50"/>
        <v>0.15000000113295567</v>
      </c>
      <c r="CX81" s="175">
        <f t="shared" si="51"/>
        <v>0</v>
      </c>
    </row>
    <row r="82" spans="1:102" x14ac:dyDescent="0.35">
      <c r="A82" s="180" t="s">
        <v>273</v>
      </c>
      <c r="B82" s="181">
        <f t="shared" si="109"/>
        <v>577058824</v>
      </c>
      <c r="C82" s="182">
        <f t="shared" si="67"/>
        <v>490500000</v>
      </c>
      <c r="D82" s="182">
        <f t="shared" si="68"/>
        <v>86558824</v>
      </c>
      <c r="E82" s="182">
        <f t="shared" si="69"/>
        <v>86558824</v>
      </c>
      <c r="F82" s="182">
        <f t="shared" si="70"/>
        <v>83675181</v>
      </c>
      <c r="G82" s="182">
        <f t="shared" si="71"/>
        <v>2883643</v>
      </c>
      <c r="H82" s="182">
        <f t="shared" si="106"/>
        <v>0</v>
      </c>
      <c r="I82" s="183">
        <f t="shared" si="72"/>
        <v>0</v>
      </c>
      <c r="J82" s="184">
        <f t="shared" si="107"/>
        <v>490500000</v>
      </c>
      <c r="K82" s="191">
        <v>490500000</v>
      </c>
      <c r="L82" s="191">
        <v>0</v>
      </c>
      <c r="M82" s="185">
        <f t="shared" si="73"/>
        <v>86558824</v>
      </c>
      <c r="N82" s="182">
        <f t="shared" ref="N82:O84" si="110">Q82+Z82</f>
        <v>86558824</v>
      </c>
      <c r="O82" s="182">
        <f t="shared" si="110"/>
        <v>0</v>
      </c>
      <c r="P82" s="185">
        <f t="shared" si="74"/>
        <v>86558824</v>
      </c>
      <c r="Q82" s="182">
        <f t="shared" ref="Q82:R84" si="111">T82+W82</f>
        <v>86558824</v>
      </c>
      <c r="R82" s="182">
        <f t="shared" si="111"/>
        <v>0</v>
      </c>
      <c r="S82" s="185">
        <f t="shared" si="75"/>
        <v>83675181</v>
      </c>
      <c r="T82" s="191">
        <v>83675181</v>
      </c>
      <c r="U82" s="191">
        <v>0</v>
      </c>
      <c r="V82" s="185">
        <f t="shared" si="76"/>
        <v>2883643</v>
      </c>
      <c r="W82" s="191">
        <v>2883643</v>
      </c>
      <c r="X82" s="191">
        <v>0</v>
      </c>
      <c r="Y82" s="185">
        <f t="shared" si="77"/>
        <v>0</v>
      </c>
      <c r="Z82" s="192">
        <v>0</v>
      </c>
      <c r="AA82" s="192">
        <v>0</v>
      </c>
      <c r="AB82" s="193">
        <v>0</v>
      </c>
      <c r="AC82" s="184">
        <f t="shared" si="78"/>
        <v>0</v>
      </c>
      <c r="AD82" s="192">
        <v>0</v>
      </c>
      <c r="AE82" s="192">
        <v>0</v>
      </c>
      <c r="AF82" s="185">
        <f t="shared" si="79"/>
        <v>0</v>
      </c>
      <c r="AG82" s="192">
        <v>0</v>
      </c>
      <c r="AH82" s="192">
        <v>0</v>
      </c>
      <c r="AI82" s="185">
        <f t="shared" si="80"/>
        <v>0</v>
      </c>
      <c r="AJ82" s="192">
        <v>0</v>
      </c>
      <c r="AK82" s="192">
        <v>0</v>
      </c>
      <c r="AL82" s="185">
        <f t="shared" si="81"/>
        <v>0</v>
      </c>
      <c r="AM82" s="192">
        <v>0</v>
      </c>
      <c r="AN82" s="192">
        <v>0</v>
      </c>
      <c r="AO82" s="185">
        <f t="shared" si="82"/>
        <v>0</v>
      </c>
      <c r="AP82" s="192">
        <v>0</v>
      </c>
      <c r="AQ82" s="192">
        <v>0</v>
      </c>
      <c r="AR82" s="185">
        <f t="shared" si="83"/>
        <v>0</v>
      </c>
      <c r="AS82" s="192">
        <v>0</v>
      </c>
      <c r="AT82" s="192">
        <v>0</v>
      </c>
      <c r="AU82" s="193">
        <v>0</v>
      </c>
      <c r="AV82" s="184">
        <f t="shared" si="84"/>
        <v>0</v>
      </c>
      <c r="AW82" s="192">
        <v>0</v>
      </c>
      <c r="AX82" s="185">
        <f t="shared" si="85"/>
        <v>0</v>
      </c>
      <c r="AY82" s="192">
        <v>0</v>
      </c>
      <c r="AZ82" s="185">
        <f t="shared" si="86"/>
        <v>0</v>
      </c>
      <c r="BA82" s="192">
        <v>0</v>
      </c>
      <c r="BB82" s="185">
        <f t="shared" si="87"/>
        <v>0</v>
      </c>
      <c r="BC82" s="192">
        <v>0</v>
      </c>
      <c r="BD82" s="185">
        <f t="shared" si="88"/>
        <v>0</v>
      </c>
      <c r="BE82" s="192">
        <v>0</v>
      </c>
      <c r="BF82" s="185">
        <f t="shared" si="89"/>
        <v>0</v>
      </c>
      <c r="BG82" s="193">
        <v>0</v>
      </c>
      <c r="BH82" s="184">
        <f t="shared" si="90"/>
        <v>0</v>
      </c>
      <c r="BI82" s="191">
        <v>0</v>
      </c>
      <c r="BJ82" s="185">
        <f t="shared" si="91"/>
        <v>0</v>
      </c>
      <c r="BK82" s="191">
        <v>0</v>
      </c>
      <c r="BL82" s="185">
        <f t="shared" si="92"/>
        <v>0</v>
      </c>
      <c r="BM82" s="191">
        <v>0</v>
      </c>
      <c r="BN82" s="185">
        <f t="shared" si="93"/>
        <v>0</v>
      </c>
      <c r="BO82" s="191">
        <v>0</v>
      </c>
      <c r="BP82" s="185">
        <f t="shared" si="94"/>
        <v>0</v>
      </c>
      <c r="BQ82" s="191">
        <v>0</v>
      </c>
      <c r="BR82" s="185">
        <f t="shared" si="95"/>
        <v>0</v>
      </c>
      <c r="BS82" s="194">
        <v>0</v>
      </c>
      <c r="BT82" s="186"/>
      <c r="BU82" s="187">
        <f t="shared" si="96"/>
        <v>0.84999999930682979</v>
      </c>
      <c r="BV82" s="188">
        <f t="shared" si="97"/>
        <v>0.15000000069317024</v>
      </c>
      <c r="BW82" s="188">
        <f t="shared" si="98"/>
        <v>4.9971387319085519E-3</v>
      </c>
      <c r="BX82" s="188">
        <f t="shared" si="99"/>
        <v>0.14500286196126169</v>
      </c>
      <c r="BY82" s="188">
        <f t="shared" si="100"/>
        <v>0</v>
      </c>
      <c r="BZ82" s="188"/>
      <c r="CA82" s="188"/>
      <c r="CB82" s="188"/>
      <c r="CC82" s="188"/>
      <c r="CD82" s="189"/>
      <c r="CE82" s="190" t="s">
        <v>205</v>
      </c>
      <c r="CF82" s="188" t="s">
        <v>205</v>
      </c>
      <c r="CG82" s="188" t="s">
        <v>205</v>
      </c>
      <c r="CH82" s="188" t="s">
        <v>205</v>
      </c>
      <c r="CI82" s="188" t="s">
        <v>205</v>
      </c>
      <c r="CJ82" s="188" t="s">
        <v>205</v>
      </c>
      <c r="CK82" s="188" t="s">
        <v>205</v>
      </c>
      <c r="CL82" s="188" t="s">
        <v>205</v>
      </c>
      <c r="CM82" s="188" t="s">
        <v>205</v>
      </c>
      <c r="CN82" s="189" t="s">
        <v>205</v>
      </c>
      <c r="CO82" s="190" t="s">
        <v>205</v>
      </c>
      <c r="CP82" s="188" t="s">
        <v>205</v>
      </c>
      <c r="CQ82" s="188" t="s">
        <v>205</v>
      </c>
      <c r="CR82" s="188" t="s">
        <v>205</v>
      </c>
      <c r="CS82" s="189" t="s">
        <v>205</v>
      </c>
      <c r="CT82" s="190" t="s">
        <v>205</v>
      </c>
      <c r="CU82" s="188"/>
      <c r="CV82" s="188"/>
      <c r="CW82" s="188"/>
      <c r="CX82" s="189"/>
    </row>
    <row r="83" spans="1:102" x14ac:dyDescent="0.35">
      <c r="A83" s="180" t="s">
        <v>274</v>
      </c>
      <c r="B83" s="181">
        <f t="shared" si="109"/>
        <v>125588236</v>
      </c>
      <c r="C83" s="182">
        <f t="shared" si="67"/>
        <v>100000000</v>
      </c>
      <c r="D83" s="182">
        <f t="shared" si="68"/>
        <v>25588236</v>
      </c>
      <c r="E83" s="182">
        <f t="shared" si="69"/>
        <v>25588236</v>
      </c>
      <c r="F83" s="182">
        <f t="shared" si="70"/>
        <v>25588236</v>
      </c>
      <c r="G83" s="182">
        <f t="shared" si="71"/>
        <v>0</v>
      </c>
      <c r="H83" s="182">
        <f t="shared" si="106"/>
        <v>0</v>
      </c>
      <c r="I83" s="183">
        <f t="shared" si="72"/>
        <v>0</v>
      </c>
      <c r="J83" s="184">
        <f t="shared" si="107"/>
        <v>100000000</v>
      </c>
      <c r="K83" s="191">
        <v>94000000</v>
      </c>
      <c r="L83" s="191">
        <v>6000000</v>
      </c>
      <c r="M83" s="185">
        <f t="shared" si="73"/>
        <v>25588236</v>
      </c>
      <c r="N83" s="182">
        <f t="shared" si="110"/>
        <v>16588236</v>
      </c>
      <c r="O83" s="182">
        <f t="shared" si="110"/>
        <v>9000000</v>
      </c>
      <c r="P83" s="185">
        <f t="shared" si="74"/>
        <v>25588236</v>
      </c>
      <c r="Q83" s="182">
        <f t="shared" si="111"/>
        <v>16588236</v>
      </c>
      <c r="R83" s="182">
        <f t="shared" si="111"/>
        <v>9000000</v>
      </c>
      <c r="S83" s="185">
        <f t="shared" si="75"/>
        <v>25588236</v>
      </c>
      <c r="T83" s="191">
        <v>16588236</v>
      </c>
      <c r="U83" s="191">
        <v>9000000</v>
      </c>
      <c r="V83" s="185">
        <f t="shared" si="76"/>
        <v>0</v>
      </c>
      <c r="W83" s="191">
        <v>0</v>
      </c>
      <c r="X83" s="191">
        <v>0</v>
      </c>
      <c r="Y83" s="185">
        <f t="shared" si="77"/>
        <v>0</v>
      </c>
      <c r="Z83" s="192">
        <v>0</v>
      </c>
      <c r="AA83" s="192">
        <v>0</v>
      </c>
      <c r="AB83" s="193">
        <v>0</v>
      </c>
      <c r="AC83" s="184">
        <f t="shared" si="78"/>
        <v>0</v>
      </c>
      <c r="AD83" s="192">
        <v>0</v>
      </c>
      <c r="AE83" s="192">
        <v>0</v>
      </c>
      <c r="AF83" s="185">
        <f t="shared" si="79"/>
        <v>0</v>
      </c>
      <c r="AG83" s="192">
        <v>0</v>
      </c>
      <c r="AH83" s="192">
        <v>0</v>
      </c>
      <c r="AI83" s="185">
        <f t="shared" si="80"/>
        <v>0</v>
      </c>
      <c r="AJ83" s="192">
        <v>0</v>
      </c>
      <c r="AK83" s="192">
        <v>0</v>
      </c>
      <c r="AL83" s="185">
        <f t="shared" si="81"/>
        <v>0</v>
      </c>
      <c r="AM83" s="192">
        <v>0</v>
      </c>
      <c r="AN83" s="192">
        <v>0</v>
      </c>
      <c r="AO83" s="185">
        <f t="shared" si="82"/>
        <v>0</v>
      </c>
      <c r="AP83" s="192">
        <v>0</v>
      </c>
      <c r="AQ83" s="192">
        <v>0</v>
      </c>
      <c r="AR83" s="185">
        <f t="shared" si="83"/>
        <v>0</v>
      </c>
      <c r="AS83" s="192">
        <v>0</v>
      </c>
      <c r="AT83" s="192">
        <v>0</v>
      </c>
      <c r="AU83" s="193">
        <v>0</v>
      </c>
      <c r="AV83" s="184">
        <f t="shared" si="84"/>
        <v>0</v>
      </c>
      <c r="AW83" s="192">
        <v>0</v>
      </c>
      <c r="AX83" s="185">
        <f t="shared" si="85"/>
        <v>0</v>
      </c>
      <c r="AY83" s="192">
        <v>0</v>
      </c>
      <c r="AZ83" s="185">
        <f t="shared" si="86"/>
        <v>0</v>
      </c>
      <c r="BA83" s="192">
        <v>0</v>
      </c>
      <c r="BB83" s="185">
        <f t="shared" si="87"/>
        <v>0</v>
      </c>
      <c r="BC83" s="192">
        <v>0</v>
      </c>
      <c r="BD83" s="185">
        <f t="shared" si="88"/>
        <v>0</v>
      </c>
      <c r="BE83" s="192">
        <v>0</v>
      </c>
      <c r="BF83" s="185">
        <f t="shared" si="89"/>
        <v>0</v>
      </c>
      <c r="BG83" s="193">
        <v>0</v>
      </c>
      <c r="BH83" s="184">
        <f t="shared" si="90"/>
        <v>0</v>
      </c>
      <c r="BI83" s="191">
        <v>0</v>
      </c>
      <c r="BJ83" s="185">
        <f t="shared" si="91"/>
        <v>0</v>
      </c>
      <c r="BK83" s="191">
        <v>0</v>
      </c>
      <c r="BL83" s="185">
        <f t="shared" si="92"/>
        <v>0</v>
      </c>
      <c r="BM83" s="191">
        <v>0</v>
      </c>
      <c r="BN83" s="185">
        <f t="shared" si="93"/>
        <v>0</v>
      </c>
      <c r="BO83" s="191">
        <v>0</v>
      </c>
      <c r="BP83" s="185">
        <f t="shared" si="94"/>
        <v>0</v>
      </c>
      <c r="BQ83" s="191">
        <v>0</v>
      </c>
      <c r="BR83" s="185">
        <f t="shared" si="95"/>
        <v>0</v>
      </c>
      <c r="BS83" s="194">
        <v>0</v>
      </c>
      <c r="BT83" s="186"/>
      <c r="BU83" s="187">
        <f t="shared" si="96"/>
        <v>0.84999999457446807</v>
      </c>
      <c r="BV83" s="188">
        <f t="shared" si="97"/>
        <v>0.15000000542553188</v>
      </c>
      <c r="BW83" s="188">
        <f t="shared" si="98"/>
        <v>0</v>
      </c>
      <c r="BX83" s="188">
        <f t="shared" si="99"/>
        <v>0.15000000542553188</v>
      </c>
      <c r="BY83" s="188">
        <f t="shared" si="100"/>
        <v>0</v>
      </c>
      <c r="BZ83" s="188">
        <f t="shared" si="101"/>
        <v>0.4</v>
      </c>
      <c r="CA83" s="188">
        <f t="shared" si="102"/>
        <v>0.6</v>
      </c>
      <c r="CB83" s="188">
        <f t="shared" si="103"/>
        <v>0</v>
      </c>
      <c r="CC83" s="188">
        <f t="shared" si="104"/>
        <v>0.6</v>
      </c>
      <c r="CD83" s="189">
        <f t="shared" si="105"/>
        <v>0</v>
      </c>
      <c r="CE83" s="190" t="s">
        <v>205</v>
      </c>
      <c r="CF83" s="188" t="s">
        <v>205</v>
      </c>
      <c r="CG83" s="188" t="s">
        <v>205</v>
      </c>
      <c r="CH83" s="188" t="s">
        <v>205</v>
      </c>
      <c r="CI83" s="188" t="s">
        <v>205</v>
      </c>
      <c r="CJ83" s="188" t="s">
        <v>205</v>
      </c>
      <c r="CK83" s="188" t="s">
        <v>205</v>
      </c>
      <c r="CL83" s="188" t="s">
        <v>205</v>
      </c>
      <c r="CM83" s="188" t="s">
        <v>205</v>
      </c>
      <c r="CN83" s="189" t="s">
        <v>205</v>
      </c>
      <c r="CO83" s="190" t="s">
        <v>205</v>
      </c>
      <c r="CP83" s="188" t="s">
        <v>205</v>
      </c>
      <c r="CQ83" s="188" t="s">
        <v>205</v>
      </c>
      <c r="CR83" s="188" t="s">
        <v>205</v>
      </c>
      <c r="CS83" s="189" t="s">
        <v>205</v>
      </c>
      <c r="CT83" s="190" t="s">
        <v>205</v>
      </c>
      <c r="CU83" s="188"/>
      <c r="CV83" s="188"/>
      <c r="CW83" s="188"/>
      <c r="CX83" s="189"/>
    </row>
    <row r="84" spans="1:102" x14ac:dyDescent="0.35">
      <c r="A84" s="195" t="s">
        <v>275</v>
      </c>
      <c r="B84" s="181">
        <f t="shared" si="109"/>
        <v>353058824</v>
      </c>
      <c r="C84" s="182">
        <f t="shared" si="67"/>
        <v>300100000</v>
      </c>
      <c r="D84" s="182">
        <f t="shared" si="68"/>
        <v>52958824</v>
      </c>
      <c r="E84" s="182">
        <f t="shared" si="69"/>
        <v>52958824</v>
      </c>
      <c r="F84" s="182">
        <f t="shared" si="70"/>
        <v>52958824</v>
      </c>
      <c r="G84" s="182">
        <f t="shared" si="71"/>
        <v>0</v>
      </c>
      <c r="H84" s="182">
        <f t="shared" si="106"/>
        <v>0</v>
      </c>
      <c r="I84" s="183">
        <f t="shared" si="72"/>
        <v>0</v>
      </c>
      <c r="J84" s="184">
        <f t="shared" si="107"/>
        <v>0</v>
      </c>
      <c r="K84" s="191">
        <v>0</v>
      </c>
      <c r="L84" s="191">
        <v>0</v>
      </c>
      <c r="M84" s="185">
        <f t="shared" si="73"/>
        <v>0</v>
      </c>
      <c r="N84" s="182">
        <f t="shared" si="110"/>
        <v>0</v>
      </c>
      <c r="O84" s="182">
        <f t="shared" si="110"/>
        <v>0</v>
      </c>
      <c r="P84" s="185">
        <f t="shared" si="74"/>
        <v>0</v>
      </c>
      <c r="Q84" s="182">
        <f t="shared" si="111"/>
        <v>0</v>
      </c>
      <c r="R84" s="182">
        <f t="shared" si="111"/>
        <v>0</v>
      </c>
      <c r="S84" s="185">
        <f t="shared" si="75"/>
        <v>0</v>
      </c>
      <c r="T84" s="191">
        <v>0</v>
      </c>
      <c r="U84" s="191">
        <v>0</v>
      </c>
      <c r="V84" s="185">
        <f t="shared" si="76"/>
        <v>0</v>
      </c>
      <c r="W84" s="191">
        <v>0</v>
      </c>
      <c r="X84" s="191">
        <v>0</v>
      </c>
      <c r="Y84" s="185">
        <f t="shared" si="77"/>
        <v>0</v>
      </c>
      <c r="Z84" s="192">
        <v>0</v>
      </c>
      <c r="AA84" s="192">
        <v>0</v>
      </c>
      <c r="AB84" s="193">
        <v>0</v>
      </c>
      <c r="AC84" s="184">
        <f t="shared" si="78"/>
        <v>0</v>
      </c>
      <c r="AD84" s="192">
        <v>0</v>
      </c>
      <c r="AE84" s="192">
        <v>0</v>
      </c>
      <c r="AF84" s="185">
        <f t="shared" si="79"/>
        <v>0</v>
      </c>
      <c r="AG84" s="192">
        <v>0</v>
      </c>
      <c r="AH84" s="192">
        <v>0</v>
      </c>
      <c r="AI84" s="185">
        <f t="shared" si="80"/>
        <v>0</v>
      </c>
      <c r="AJ84" s="192">
        <v>0</v>
      </c>
      <c r="AK84" s="192">
        <v>0</v>
      </c>
      <c r="AL84" s="185">
        <f t="shared" si="81"/>
        <v>0</v>
      </c>
      <c r="AM84" s="192">
        <v>0</v>
      </c>
      <c r="AN84" s="192">
        <v>0</v>
      </c>
      <c r="AO84" s="185">
        <f t="shared" si="82"/>
        <v>0</v>
      </c>
      <c r="AP84" s="192">
        <v>0</v>
      </c>
      <c r="AQ84" s="192">
        <v>0</v>
      </c>
      <c r="AR84" s="185">
        <f t="shared" si="83"/>
        <v>0</v>
      </c>
      <c r="AS84" s="192">
        <v>0</v>
      </c>
      <c r="AT84" s="192">
        <v>0</v>
      </c>
      <c r="AU84" s="193">
        <v>0</v>
      </c>
      <c r="AV84" s="184">
        <f t="shared" si="84"/>
        <v>0</v>
      </c>
      <c r="AW84" s="192">
        <v>0</v>
      </c>
      <c r="AX84" s="185">
        <f t="shared" si="85"/>
        <v>0</v>
      </c>
      <c r="AY84" s="192">
        <v>0</v>
      </c>
      <c r="AZ84" s="185">
        <f t="shared" si="86"/>
        <v>0</v>
      </c>
      <c r="BA84" s="192">
        <v>0</v>
      </c>
      <c r="BB84" s="185">
        <f t="shared" si="87"/>
        <v>0</v>
      </c>
      <c r="BC84" s="192">
        <v>0</v>
      </c>
      <c r="BD84" s="185">
        <f t="shared" si="88"/>
        <v>0</v>
      </c>
      <c r="BE84" s="192">
        <v>0</v>
      </c>
      <c r="BF84" s="185">
        <f t="shared" si="89"/>
        <v>0</v>
      </c>
      <c r="BG84" s="193">
        <v>0</v>
      </c>
      <c r="BH84" s="184">
        <f t="shared" si="90"/>
        <v>300100000</v>
      </c>
      <c r="BI84" s="191">
        <v>300100000</v>
      </c>
      <c r="BJ84" s="185">
        <f t="shared" si="91"/>
        <v>52958824</v>
      </c>
      <c r="BK84" s="191">
        <v>52958824</v>
      </c>
      <c r="BL84" s="185">
        <f t="shared" si="92"/>
        <v>52958824</v>
      </c>
      <c r="BM84" s="191">
        <v>52958824</v>
      </c>
      <c r="BN84" s="185">
        <f t="shared" si="93"/>
        <v>52958824</v>
      </c>
      <c r="BO84" s="191">
        <v>52958824</v>
      </c>
      <c r="BP84" s="185">
        <f t="shared" si="94"/>
        <v>0</v>
      </c>
      <c r="BQ84" s="191">
        <v>0</v>
      </c>
      <c r="BR84" s="185">
        <f t="shared" si="95"/>
        <v>0</v>
      </c>
      <c r="BS84" s="194">
        <v>0</v>
      </c>
      <c r="BT84" s="186"/>
      <c r="BU84" s="187"/>
      <c r="BV84" s="188"/>
      <c r="BW84" s="188"/>
      <c r="BX84" s="188"/>
      <c r="BY84" s="188"/>
      <c r="BZ84" s="188"/>
      <c r="CA84" s="188"/>
      <c r="CB84" s="188"/>
      <c r="CC84" s="188"/>
      <c r="CD84" s="189"/>
      <c r="CE84" s="190" t="s">
        <v>205</v>
      </c>
      <c r="CF84" s="188" t="s">
        <v>205</v>
      </c>
      <c r="CG84" s="188" t="s">
        <v>205</v>
      </c>
      <c r="CH84" s="188" t="s">
        <v>205</v>
      </c>
      <c r="CI84" s="188" t="s">
        <v>205</v>
      </c>
      <c r="CJ84" s="188" t="s">
        <v>205</v>
      </c>
      <c r="CK84" s="188" t="s">
        <v>205</v>
      </c>
      <c r="CL84" s="188" t="s">
        <v>205</v>
      </c>
      <c r="CM84" s="188" t="s">
        <v>205</v>
      </c>
      <c r="CN84" s="189" t="s">
        <v>205</v>
      </c>
      <c r="CO84" s="190" t="s">
        <v>205</v>
      </c>
      <c r="CP84" s="188" t="s">
        <v>205</v>
      </c>
      <c r="CQ84" s="188" t="s">
        <v>205</v>
      </c>
      <c r="CR84" s="188" t="s">
        <v>205</v>
      </c>
      <c r="CS84" s="189" t="s">
        <v>205</v>
      </c>
      <c r="CT84" s="190">
        <f t="shared" ref="CT84:CT90" si="112">BH84/(BH84+BJ84)</f>
        <v>0.84999999886704436</v>
      </c>
      <c r="CU84" s="188">
        <f t="shared" si="48"/>
        <v>0.15000000113295567</v>
      </c>
      <c r="CV84" s="188">
        <f t="shared" si="49"/>
        <v>0</v>
      </c>
      <c r="CW84" s="188">
        <f t="shared" si="50"/>
        <v>0.15000000113295567</v>
      </c>
      <c r="CX84" s="189">
        <f t="shared" si="51"/>
        <v>0</v>
      </c>
    </row>
    <row r="85" spans="1:102" x14ac:dyDescent="0.35">
      <c r="A85" s="147" t="s">
        <v>121</v>
      </c>
      <c r="B85" s="148">
        <f t="shared" si="109"/>
        <v>2397547515</v>
      </c>
      <c r="C85" s="149">
        <f t="shared" si="67"/>
        <v>2003127273</v>
      </c>
      <c r="D85" s="149">
        <f t="shared" si="68"/>
        <v>394420242</v>
      </c>
      <c r="E85" s="149">
        <f t="shared" si="69"/>
        <v>381563102</v>
      </c>
      <c r="F85" s="149">
        <f t="shared" si="70"/>
        <v>359741393</v>
      </c>
      <c r="G85" s="149">
        <f t="shared" si="71"/>
        <v>21821709</v>
      </c>
      <c r="H85" s="149">
        <f t="shared" si="106"/>
        <v>12857140</v>
      </c>
      <c r="I85" s="150">
        <f t="shared" si="72"/>
        <v>0</v>
      </c>
      <c r="J85" s="151">
        <f t="shared" si="107"/>
        <v>792539103</v>
      </c>
      <c r="K85" s="149">
        <f>K86</f>
        <v>767330621</v>
      </c>
      <c r="L85" s="149">
        <f>L86</f>
        <v>25208482</v>
      </c>
      <c r="M85" s="149">
        <f t="shared" si="73"/>
        <v>177005523</v>
      </c>
      <c r="N85" s="149">
        <f>N86</f>
        <v>139192800</v>
      </c>
      <c r="O85" s="149">
        <f>O86</f>
        <v>37812723</v>
      </c>
      <c r="P85" s="149">
        <f t="shared" si="74"/>
        <v>170576953</v>
      </c>
      <c r="Q85" s="149">
        <f>Q86</f>
        <v>132764230</v>
      </c>
      <c r="R85" s="149">
        <f>R86</f>
        <v>37812723</v>
      </c>
      <c r="S85" s="149">
        <f t="shared" si="75"/>
        <v>151108185</v>
      </c>
      <c r="T85" s="149">
        <f>T86</f>
        <v>114337158</v>
      </c>
      <c r="U85" s="149">
        <f>U86</f>
        <v>36771027</v>
      </c>
      <c r="V85" s="149">
        <f t="shared" si="76"/>
        <v>19468768</v>
      </c>
      <c r="W85" s="149">
        <f>W86</f>
        <v>18427072</v>
      </c>
      <c r="X85" s="149">
        <f>X86</f>
        <v>1041696</v>
      </c>
      <c r="Y85" s="149">
        <f t="shared" si="77"/>
        <v>6428570</v>
      </c>
      <c r="Z85" s="149">
        <f>Z86</f>
        <v>6428570</v>
      </c>
      <c r="AA85" s="149">
        <f>AA86</f>
        <v>0</v>
      </c>
      <c r="AB85" s="150">
        <f>AB86</f>
        <v>0</v>
      </c>
      <c r="AC85" s="151">
        <f t="shared" si="78"/>
        <v>0</v>
      </c>
      <c r="AD85" s="149">
        <f>AD86</f>
        <v>0</v>
      </c>
      <c r="AE85" s="149">
        <f>AE86</f>
        <v>0</v>
      </c>
      <c r="AF85" s="149">
        <f t="shared" si="79"/>
        <v>0</v>
      </c>
      <c r="AG85" s="149">
        <f>AG86</f>
        <v>0</v>
      </c>
      <c r="AH85" s="149">
        <f>AH86</f>
        <v>0</v>
      </c>
      <c r="AI85" s="149">
        <f t="shared" si="80"/>
        <v>0</v>
      </c>
      <c r="AJ85" s="149">
        <f>AJ86</f>
        <v>0</v>
      </c>
      <c r="AK85" s="149">
        <f>AK86</f>
        <v>0</v>
      </c>
      <c r="AL85" s="149">
        <f t="shared" si="81"/>
        <v>0</v>
      </c>
      <c r="AM85" s="149">
        <f>AM86</f>
        <v>0</v>
      </c>
      <c r="AN85" s="149">
        <f>AN86</f>
        <v>0</v>
      </c>
      <c r="AO85" s="149">
        <f t="shared" si="82"/>
        <v>0</v>
      </c>
      <c r="AP85" s="149">
        <f>AP86</f>
        <v>0</v>
      </c>
      <c r="AQ85" s="149">
        <f>AQ86</f>
        <v>0</v>
      </c>
      <c r="AR85" s="149">
        <f t="shared" si="83"/>
        <v>0</v>
      </c>
      <c r="AS85" s="149">
        <f>AS86</f>
        <v>0</v>
      </c>
      <c r="AT85" s="149">
        <f>AT86</f>
        <v>0</v>
      </c>
      <c r="AU85" s="150">
        <f>AU86</f>
        <v>0</v>
      </c>
      <c r="AV85" s="151">
        <f t="shared" si="84"/>
        <v>0</v>
      </c>
      <c r="AW85" s="149">
        <f>AW86</f>
        <v>0</v>
      </c>
      <c r="AX85" s="149">
        <f t="shared" si="85"/>
        <v>0</v>
      </c>
      <c r="AY85" s="149">
        <f>AY86</f>
        <v>0</v>
      </c>
      <c r="AZ85" s="149">
        <f t="shared" si="86"/>
        <v>0</v>
      </c>
      <c r="BA85" s="149">
        <f>BA86</f>
        <v>0</v>
      </c>
      <c r="BB85" s="149">
        <f t="shared" si="87"/>
        <v>0</v>
      </c>
      <c r="BC85" s="149">
        <f>BC86</f>
        <v>0</v>
      </c>
      <c r="BD85" s="149">
        <f t="shared" si="88"/>
        <v>0</v>
      </c>
      <c r="BE85" s="149">
        <f>BE86</f>
        <v>0</v>
      </c>
      <c r="BF85" s="149">
        <f t="shared" si="89"/>
        <v>0</v>
      </c>
      <c r="BG85" s="150">
        <f>BG86</f>
        <v>0</v>
      </c>
      <c r="BH85" s="151">
        <f t="shared" si="90"/>
        <v>1210588170</v>
      </c>
      <c r="BI85" s="149">
        <f>BI86</f>
        <v>1210588170</v>
      </c>
      <c r="BJ85" s="149">
        <f t="shared" si="91"/>
        <v>217414719</v>
      </c>
      <c r="BK85" s="149">
        <f>BK86</f>
        <v>217414719</v>
      </c>
      <c r="BL85" s="149">
        <f t="shared" si="92"/>
        <v>210986149</v>
      </c>
      <c r="BM85" s="149">
        <f>BM86</f>
        <v>210986149</v>
      </c>
      <c r="BN85" s="149">
        <f t="shared" si="93"/>
        <v>208633208</v>
      </c>
      <c r="BO85" s="149">
        <f>BO86</f>
        <v>208633208</v>
      </c>
      <c r="BP85" s="149">
        <f t="shared" si="94"/>
        <v>2352941</v>
      </c>
      <c r="BQ85" s="149">
        <f>BQ86</f>
        <v>2352941</v>
      </c>
      <c r="BR85" s="149">
        <f t="shared" si="95"/>
        <v>6428570</v>
      </c>
      <c r="BS85" s="150">
        <f>BS86</f>
        <v>6428570</v>
      </c>
      <c r="BT85" s="152"/>
      <c r="BU85" s="153">
        <f t="shared" si="96"/>
        <v>0.84645427048486599</v>
      </c>
      <c r="BV85" s="154">
        <f t="shared" si="97"/>
        <v>0.15354572951513407</v>
      </c>
      <c r="BW85" s="154">
        <f t="shared" si="98"/>
        <v>2.147629895598693E-2</v>
      </c>
      <c r="BX85" s="154">
        <f t="shared" si="99"/>
        <v>0.1261270865719861</v>
      </c>
      <c r="BY85" s="154">
        <f t="shared" si="100"/>
        <v>7.0914549487409214E-3</v>
      </c>
      <c r="BZ85" s="154">
        <f t="shared" si="101"/>
        <v>0.4</v>
      </c>
      <c r="CA85" s="154">
        <f t="shared" si="102"/>
        <v>0.6</v>
      </c>
      <c r="CB85" s="154">
        <f t="shared" si="103"/>
        <v>1.6529293592529689E-2</v>
      </c>
      <c r="CC85" s="154">
        <f t="shared" si="104"/>
        <v>0.58347070640747034</v>
      </c>
      <c r="CD85" s="155">
        <f t="shared" si="105"/>
        <v>0</v>
      </c>
      <c r="CE85" s="156" t="s">
        <v>205</v>
      </c>
      <c r="CF85" s="154" t="s">
        <v>205</v>
      </c>
      <c r="CG85" s="154" t="s">
        <v>205</v>
      </c>
      <c r="CH85" s="154" t="s">
        <v>205</v>
      </c>
      <c r="CI85" s="154" t="s">
        <v>205</v>
      </c>
      <c r="CJ85" s="154" t="s">
        <v>205</v>
      </c>
      <c r="CK85" s="154" t="s">
        <v>205</v>
      </c>
      <c r="CL85" s="154" t="s">
        <v>205</v>
      </c>
      <c r="CM85" s="154" t="s">
        <v>205</v>
      </c>
      <c r="CN85" s="155" t="s">
        <v>205</v>
      </c>
      <c r="CO85" s="156" t="s">
        <v>205</v>
      </c>
      <c r="CP85" s="154" t="s">
        <v>205</v>
      </c>
      <c r="CQ85" s="154" t="s">
        <v>205</v>
      </c>
      <c r="CR85" s="154" t="s">
        <v>205</v>
      </c>
      <c r="CS85" s="155" t="s">
        <v>205</v>
      </c>
      <c r="CT85" s="156">
        <f t="shared" si="112"/>
        <v>0.84774910423868199</v>
      </c>
      <c r="CU85" s="154">
        <f t="shared" si="48"/>
        <v>0.15225089576131803</v>
      </c>
      <c r="CV85" s="154">
        <f t="shared" si="49"/>
        <v>1.6477144536085038E-3</v>
      </c>
      <c r="CW85" s="154">
        <f t="shared" si="50"/>
        <v>0.14610139069543576</v>
      </c>
      <c r="CX85" s="155">
        <f t="shared" si="51"/>
        <v>4.5017906122737546E-3</v>
      </c>
    </row>
    <row r="86" spans="1:102" x14ac:dyDescent="0.35">
      <c r="A86" s="158" t="s">
        <v>13</v>
      </c>
      <c r="B86" s="159">
        <f t="shared" si="109"/>
        <v>2397547515</v>
      </c>
      <c r="C86" s="160">
        <f t="shared" si="67"/>
        <v>2003127273</v>
      </c>
      <c r="D86" s="160">
        <f t="shared" si="68"/>
        <v>394420242</v>
      </c>
      <c r="E86" s="160">
        <f t="shared" si="69"/>
        <v>381563102</v>
      </c>
      <c r="F86" s="160">
        <f t="shared" si="70"/>
        <v>359741393</v>
      </c>
      <c r="G86" s="160">
        <f t="shared" si="71"/>
        <v>21821709</v>
      </c>
      <c r="H86" s="160">
        <f t="shared" si="106"/>
        <v>12857140</v>
      </c>
      <c r="I86" s="161">
        <f t="shared" si="72"/>
        <v>0</v>
      </c>
      <c r="J86" s="162">
        <f t="shared" si="107"/>
        <v>792539103</v>
      </c>
      <c r="K86" s="160">
        <f>K87+K91</f>
        <v>767330621</v>
      </c>
      <c r="L86" s="160">
        <f>L87+L91</f>
        <v>25208482</v>
      </c>
      <c r="M86" s="160">
        <f t="shared" si="73"/>
        <v>177005523</v>
      </c>
      <c r="N86" s="160">
        <f>N87+N91</f>
        <v>139192800</v>
      </c>
      <c r="O86" s="160">
        <f>O87+O91</f>
        <v>37812723</v>
      </c>
      <c r="P86" s="160">
        <f t="shared" si="74"/>
        <v>170576953</v>
      </c>
      <c r="Q86" s="160">
        <f>Q87+Q91</f>
        <v>132764230</v>
      </c>
      <c r="R86" s="160">
        <f>R87+R91</f>
        <v>37812723</v>
      </c>
      <c r="S86" s="160">
        <f t="shared" si="75"/>
        <v>151108185</v>
      </c>
      <c r="T86" s="160">
        <f>T87+T91</f>
        <v>114337158</v>
      </c>
      <c r="U86" s="160">
        <f>U87+U91</f>
        <v>36771027</v>
      </c>
      <c r="V86" s="160">
        <f t="shared" si="76"/>
        <v>19468768</v>
      </c>
      <c r="W86" s="160">
        <f>W87+W91</f>
        <v>18427072</v>
      </c>
      <c r="X86" s="160">
        <f>X87+X91</f>
        <v>1041696</v>
      </c>
      <c r="Y86" s="160">
        <f t="shared" si="77"/>
        <v>6428570</v>
      </c>
      <c r="Z86" s="160">
        <f>Z87+Z91</f>
        <v>6428570</v>
      </c>
      <c r="AA86" s="160">
        <f>AA87+AA91</f>
        <v>0</v>
      </c>
      <c r="AB86" s="161">
        <f>AB87+AB91</f>
        <v>0</v>
      </c>
      <c r="AC86" s="162">
        <f t="shared" si="78"/>
        <v>0</v>
      </c>
      <c r="AD86" s="160">
        <f>AD87+AD91</f>
        <v>0</v>
      </c>
      <c r="AE86" s="160">
        <f>AE87+AE91</f>
        <v>0</v>
      </c>
      <c r="AF86" s="160">
        <f t="shared" si="79"/>
        <v>0</v>
      </c>
      <c r="AG86" s="160">
        <f>AG87+AG91</f>
        <v>0</v>
      </c>
      <c r="AH86" s="160">
        <f>AH87+AH91</f>
        <v>0</v>
      </c>
      <c r="AI86" s="160">
        <f t="shared" si="80"/>
        <v>0</v>
      </c>
      <c r="AJ86" s="160">
        <f>AJ87+AJ91</f>
        <v>0</v>
      </c>
      <c r="AK86" s="160">
        <f>AK87+AK91</f>
        <v>0</v>
      </c>
      <c r="AL86" s="160">
        <f t="shared" si="81"/>
        <v>0</v>
      </c>
      <c r="AM86" s="160">
        <f>AM87+AM91</f>
        <v>0</v>
      </c>
      <c r="AN86" s="160">
        <f>AN87+AN91</f>
        <v>0</v>
      </c>
      <c r="AO86" s="160">
        <f t="shared" si="82"/>
        <v>0</v>
      </c>
      <c r="AP86" s="160">
        <f>AP87+AP91</f>
        <v>0</v>
      </c>
      <c r="AQ86" s="160">
        <f>AQ87+AQ91</f>
        <v>0</v>
      </c>
      <c r="AR86" s="160">
        <f t="shared" si="83"/>
        <v>0</v>
      </c>
      <c r="AS86" s="160">
        <f>AS87+AS91</f>
        <v>0</v>
      </c>
      <c r="AT86" s="160">
        <f>AT87+AT91</f>
        <v>0</v>
      </c>
      <c r="AU86" s="161">
        <f>AU87+AU91</f>
        <v>0</v>
      </c>
      <c r="AV86" s="162">
        <f t="shared" si="84"/>
        <v>0</v>
      </c>
      <c r="AW86" s="160">
        <f>AW87+AW91</f>
        <v>0</v>
      </c>
      <c r="AX86" s="160">
        <f t="shared" si="85"/>
        <v>0</v>
      </c>
      <c r="AY86" s="160">
        <f>AY87+AY91</f>
        <v>0</v>
      </c>
      <c r="AZ86" s="160">
        <f t="shared" si="86"/>
        <v>0</v>
      </c>
      <c r="BA86" s="160">
        <f>BA87+BA91</f>
        <v>0</v>
      </c>
      <c r="BB86" s="160">
        <f t="shared" si="87"/>
        <v>0</v>
      </c>
      <c r="BC86" s="160">
        <f>BC87+BC91</f>
        <v>0</v>
      </c>
      <c r="BD86" s="160">
        <f t="shared" si="88"/>
        <v>0</v>
      </c>
      <c r="BE86" s="160">
        <f>BE87+BE91</f>
        <v>0</v>
      </c>
      <c r="BF86" s="160">
        <f t="shared" si="89"/>
        <v>0</v>
      </c>
      <c r="BG86" s="161">
        <f>BG87+BG91</f>
        <v>0</v>
      </c>
      <c r="BH86" s="162">
        <f t="shared" si="90"/>
        <v>1210588170</v>
      </c>
      <c r="BI86" s="160">
        <f>BI87+BI91</f>
        <v>1210588170</v>
      </c>
      <c r="BJ86" s="160">
        <f t="shared" si="91"/>
        <v>217414719</v>
      </c>
      <c r="BK86" s="160">
        <f>BK87+BK91</f>
        <v>217414719</v>
      </c>
      <c r="BL86" s="160">
        <f t="shared" si="92"/>
        <v>210986149</v>
      </c>
      <c r="BM86" s="160">
        <f>BM87+BM91</f>
        <v>210986149</v>
      </c>
      <c r="BN86" s="160">
        <f t="shared" si="93"/>
        <v>208633208</v>
      </c>
      <c r="BO86" s="160">
        <f>BO87+BO91</f>
        <v>208633208</v>
      </c>
      <c r="BP86" s="160">
        <f t="shared" si="94"/>
        <v>2352941</v>
      </c>
      <c r="BQ86" s="160">
        <f>BQ87+BQ91</f>
        <v>2352941</v>
      </c>
      <c r="BR86" s="160">
        <f t="shared" si="95"/>
        <v>6428570</v>
      </c>
      <c r="BS86" s="161">
        <f>BS87+BS91</f>
        <v>6428570</v>
      </c>
      <c r="BT86" s="163"/>
      <c r="BU86" s="164">
        <f t="shared" si="96"/>
        <v>0.84645427048486599</v>
      </c>
      <c r="BV86" s="165">
        <f t="shared" si="97"/>
        <v>0.15354572951513407</v>
      </c>
      <c r="BW86" s="165">
        <f t="shared" si="98"/>
        <v>2.147629895598693E-2</v>
      </c>
      <c r="BX86" s="165">
        <f t="shared" si="99"/>
        <v>0.1261270865719861</v>
      </c>
      <c r="BY86" s="165">
        <f t="shared" si="100"/>
        <v>7.0914549487409214E-3</v>
      </c>
      <c r="BZ86" s="165">
        <f t="shared" si="101"/>
        <v>0.4</v>
      </c>
      <c r="CA86" s="165">
        <f t="shared" si="102"/>
        <v>0.6</v>
      </c>
      <c r="CB86" s="165">
        <f t="shared" si="103"/>
        <v>1.6529293592529689E-2</v>
      </c>
      <c r="CC86" s="165">
        <f t="shared" si="104"/>
        <v>0.58347070640747034</v>
      </c>
      <c r="CD86" s="166">
        <f t="shared" si="105"/>
        <v>0</v>
      </c>
      <c r="CE86" s="167" t="s">
        <v>205</v>
      </c>
      <c r="CF86" s="165" t="s">
        <v>205</v>
      </c>
      <c r="CG86" s="165" t="s">
        <v>205</v>
      </c>
      <c r="CH86" s="165" t="s">
        <v>205</v>
      </c>
      <c r="CI86" s="165" t="s">
        <v>205</v>
      </c>
      <c r="CJ86" s="165" t="s">
        <v>205</v>
      </c>
      <c r="CK86" s="165" t="s">
        <v>205</v>
      </c>
      <c r="CL86" s="165" t="s">
        <v>205</v>
      </c>
      <c r="CM86" s="165" t="s">
        <v>205</v>
      </c>
      <c r="CN86" s="166" t="s">
        <v>205</v>
      </c>
      <c r="CO86" s="167" t="s">
        <v>205</v>
      </c>
      <c r="CP86" s="165" t="s">
        <v>205</v>
      </c>
      <c r="CQ86" s="165" t="s">
        <v>205</v>
      </c>
      <c r="CR86" s="165" t="s">
        <v>205</v>
      </c>
      <c r="CS86" s="166" t="s">
        <v>205</v>
      </c>
      <c r="CT86" s="167">
        <f t="shared" si="112"/>
        <v>0.84774910423868199</v>
      </c>
      <c r="CU86" s="165">
        <f t="shared" si="48"/>
        <v>0.15225089576131803</v>
      </c>
      <c r="CV86" s="165">
        <f t="shared" si="49"/>
        <v>1.6477144536085038E-3</v>
      </c>
      <c r="CW86" s="165">
        <f t="shared" si="50"/>
        <v>0.14610139069543576</v>
      </c>
      <c r="CX86" s="166">
        <f t="shared" si="51"/>
        <v>4.5017906122737546E-3</v>
      </c>
    </row>
    <row r="87" spans="1:102" x14ac:dyDescent="0.35">
      <c r="A87" s="168" t="s">
        <v>276</v>
      </c>
      <c r="B87" s="169">
        <f t="shared" si="109"/>
        <v>1620532865</v>
      </c>
      <c r="C87" s="170">
        <f t="shared" si="67"/>
        <v>1351738649</v>
      </c>
      <c r="D87" s="170">
        <f t="shared" si="68"/>
        <v>268794216</v>
      </c>
      <c r="E87" s="170">
        <f t="shared" si="69"/>
        <v>262365646</v>
      </c>
      <c r="F87" s="170">
        <f t="shared" si="70"/>
        <v>260012705</v>
      </c>
      <c r="G87" s="170">
        <f t="shared" si="71"/>
        <v>2352941</v>
      </c>
      <c r="H87" s="170">
        <f t="shared" si="106"/>
        <v>6428570</v>
      </c>
      <c r="I87" s="171">
        <f t="shared" si="72"/>
        <v>0</v>
      </c>
      <c r="J87" s="172">
        <f t="shared" si="107"/>
        <v>141150479</v>
      </c>
      <c r="K87" s="170">
        <f>SUM(K88:K90)</f>
        <v>121150479</v>
      </c>
      <c r="L87" s="170">
        <f>SUM(L88:L90)</f>
        <v>20000000</v>
      </c>
      <c r="M87" s="170">
        <f t="shared" si="73"/>
        <v>51379497</v>
      </c>
      <c r="N87" s="170">
        <f>SUM(N88:N90)</f>
        <v>21379497</v>
      </c>
      <c r="O87" s="170">
        <f>SUM(O88:O90)</f>
        <v>30000000</v>
      </c>
      <c r="P87" s="170">
        <f t="shared" si="74"/>
        <v>51379497</v>
      </c>
      <c r="Q87" s="170">
        <f>SUM(Q88:Q90)</f>
        <v>21379497</v>
      </c>
      <c r="R87" s="170">
        <f>SUM(R88:R90)</f>
        <v>30000000</v>
      </c>
      <c r="S87" s="170">
        <f t="shared" si="75"/>
        <v>51379497</v>
      </c>
      <c r="T87" s="170">
        <f>SUM(T88:T90)</f>
        <v>21379497</v>
      </c>
      <c r="U87" s="170">
        <f>SUM(U88:U90)</f>
        <v>30000000</v>
      </c>
      <c r="V87" s="170">
        <f t="shared" si="76"/>
        <v>0</v>
      </c>
      <c r="W87" s="170">
        <f>SUM(W88:W90)</f>
        <v>0</v>
      </c>
      <c r="X87" s="170">
        <f>SUM(X88:X90)</f>
        <v>0</v>
      </c>
      <c r="Y87" s="170">
        <f t="shared" si="77"/>
        <v>0</v>
      </c>
      <c r="Z87" s="170">
        <f>SUM(Z88:Z90)</f>
        <v>0</v>
      </c>
      <c r="AA87" s="170">
        <f>SUM(AA88:AA90)</f>
        <v>0</v>
      </c>
      <c r="AB87" s="171">
        <f>SUM(AB88:AB90)</f>
        <v>0</v>
      </c>
      <c r="AC87" s="172">
        <f t="shared" si="78"/>
        <v>0</v>
      </c>
      <c r="AD87" s="170">
        <f>SUM(AD88:AD90)</f>
        <v>0</v>
      </c>
      <c r="AE87" s="170">
        <f>SUM(AE88:AE90)</f>
        <v>0</v>
      </c>
      <c r="AF87" s="170">
        <f t="shared" si="79"/>
        <v>0</v>
      </c>
      <c r="AG87" s="170">
        <f>SUM(AG88:AG90)</f>
        <v>0</v>
      </c>
      <c r="AH87" s="170">
        <f>SUM(AH88:AH90)</f>
        <v>0</v>
      </c>
      <c r="AI87" s="170">
        <f t="shared" si="80"/>
        <v>0</v>
      </c>
      <c r="AJ87" s="170">
        <f>SUM(AJ88:AJ90)</f>
        <v>0</v>
      </c>
      <c r="AK87" s="170">
        <f>SUM(AK88:AK90)</f>
        <v>0</v>
      </c>
      <c r="AL87" s="170">
        <f t="shared" si="81"/>
        <v>0</v>
      </c>
      <c r="AM87" s="170">
        <f>SUM(AM88:AM90)</f>
        <v>0</v>
      </c>
      <c r="AN87" s="170">
        <f>SUM(AN88:AN90)</f>
        <v>0</v>
      </c>
      <c r="AO87" s="170">
        <f t="shared" si="82"/>
        <v>0</v>
      </c>
      <c r="AP87" s="170">
        <f>SUM(AP88:AP90)</f>
        <v>0</v>
      </c>
      <c r="AQ87" s="170">
        <f>SUM(AQ88:AQ90)</f>
        <v>0</v>
      </c>
      <c r="AR87" s="170">
        <f t="shared" si="83"/>
        <v>0</v>
      </c>
      <c r="AS87" s="170">
        <f>SUM(AS88:AS90)</f>
        <v>0</v>
      </c>
      <c r="AT87" s="170">
        <f>SUM(AT88:AT90)</f>
        <v>0</v>
      </c>
      <c r="AU87" s="171">
        <f>SUM(AU88:AU90)</f>
        <v>0</v>
      </c>
      <c r="AV87" s="172">
        <f t="shared" si="84"/>
        <v>0</v>
      </c>
      <c r="AW87" s="170">
        <f>SUM(AW88:AW90)</f>
        <v>0</v>
      </c>
      <c r="AX87" s="170">
        <f t="shared" si="85"/>
        <v>0</v>
      </c>
      <c r="AY87" s="170">
        <f>SUM(AY88:AY90)</f>
        <v>0</v>
      </c>
      <c r="AZ87" s="170">
        <f t="shared" si="86"/>
        <v>0</v>
      </c>
      <c r="BA87" s="170">
        <f>SUM(BA88:BA90)</f>
        <v>0</v>
      </c>
      <c r="BB87" s="170">
        <f t="shared" si="87"/>
        <v>0</v>
      </c>
      <c r="BC87" s="170">
        <f>SUM(BC88:BC90)</f>
        <v>0</v>
      </c>
      <c r="BD87" s="170">
        <f t="shared" si="88"/>
        <v>0</v>
      </c>
      <c r="BE87" s="170">
        <f>SUM(BE88:BE90)</f>
        <v>0</v>
      </c>
      <c r="BF87" s="170">
        <f t="shared" si="89"/>
        <v>0</v>
      </c>
      <c r="BG87" s="171">
        <f>SUM(BG88:BG90)</f>
        <v>0</v>
      </c>
      <c r="BH87" s="172">
        <f t="shared" si="90"/>
        <v>1210588170</v>
      </c>
      <c r="BI87" s="170">
        <f>SUM(BI88:BI90)</f>
        <v>1210588170</v>
      </c>
      <c r="BJ87" s="170">
        <f t="shared" si="91"/>
        <v>217414719</v>
      </c>
      <c r="BK87" s="170">
        <f>SUM(BK88:BK90)</f>
        <v>217414719</v>
      </c>
      <c r="BL87" s="170">
        <f t="shared" si="92"/>
        <v>210986149</v>
      </c>
      <c r="BM87" s="170">
        <f>SUM(BM88:BM90)</f>
        <v>210986149</v>
      </c>
      <c r="BN87" s="170">
        <f t="shared" si="93"/>
        <v>208633208</v>
      </c>
      <c r="BO87" s="170">
        <f>SUM(BO88:BO90)</f>
        <v>208633208</v>
      </c>
      <c r="BP87" s="170">
        <f t="shared" si="94"/>
        <v>2352941</v>
      </c>
      <c r="BQ87" s="170">
        <f>SUM(BQ88:BQ90)</f>
        <v>2352941</v>
      </c>
      <c r="BR87" s="170">
        <f t="shared" si="95"/>
        <v>6428570</v>
      </c>
      <c r="BS87" s="171">
        <f>SUM(BS88:BS90)</f>
        <v>6428570</v>
      </c>
      <c r="BT87" s="163"/>
      <c r="BU87" s="173">
        <f t="shared" si="96"/>
        <v>0.84999999579035923</v>
      </c>
      <c r="BV87" s="174">
        <f t="shared" si="97"/>
        <v>0.1500000042096408</v>
      </c>
      <c r="BW87" s="174">
        <f t="shared" si="98"/>
        <v>0</v>
      </c>
      <c r="BX87" s="174">
        <f t="shared" si="99"/>
        <v>0.1500000042096408</v>
      </c>
      <c r="BY87" s="174">
        <f t="shared" si="100"/>
        <v>0</v>
      </c>
      <c r="BZ87" s="174">
        <f t="shared" si="101"/>
        <v>0.4</v>
      </c>
      <c r="CA87" s="174">
        <f t="shared" si="102"/>
        <v>0.6</v>
      </c>
      <c r="CB87" s="174">
        <f t="shared" si="103"/>
        <v>0</v>
      </c>
      <c r="CC87" s="174">
        <f t="shared" si="104"/>
        <v>0.6</v>
      </c>
      <c r="CD87" s="175">
        <f t="shared" si="105"/>
        <v>0</v>
      </c>
      <c r="CE87" s="176" t="s">
        <v>205</v>
      </c>
      <c r="CF87" s="174" t="s">
        <v>205</v>
      </c>
      <c r="CG87" s="174" t="s">
        <v>205</v>
      </c>
      <c r="CH87" s="174" t="s">
        <v>205</v>
      </c>
      <c r="CI87" s="174" t="s">
        <v>205</v>
      </c>
      <c r="CJ87" s="174" t="s">
        <v>205</v>
      </c>
      <c r="CK87" s="174" t="s">
        <v>205</v>
      </c>
      <c r="CL87" s="174" t="s">
        <v>205</v>
      </c>
      <c r="CM87" s="174" t="s">
        <v>205</v>
      </c>
      <c r="CN87" s="175" t="s">
        <v>205</v>
      </c>
      <c r="CO87" s="177" t="s">
        <v>205</v>
      </c>
      <c r="CP87" s="178" t="s">
        <v>205</v>
      </c>
      <c r="CQ87" s="178" t="s">
        <v>205</v>
      </c>
      <c r="CR87" s="178" t="s">
        <v>205</v>
      </c>
      <c r="CS87" s="179" t="s">
        <v>205</v>
      </c>
      <c r="CT87" s="176">
        <f t="shared" si="112"/>
        <v>0.84774910423868199</v>
      </c>
      <c r="CU87" s="174">
        <f t="shared" si="48"/>
        <v>0.15225089576131803</v>
      </c>
      <c r="CV87" s="174">
        <f t="shared" si="49"/>
        <v>1.6477144536085038E-3</v>
      </c>
      <c r="CW87" s="174">
        <f t="shared" si="50"/>
        <v>0.14610139069543576</v>
      </c>
      <c r="CX87" s="175">
        <f t="shared" si="51"/>
        <v>4.5017906122737546E-3</v>
      </c>
    </row>
    <row r="88" spans="1:102" ht="26" x14ac:dyDescent="0.35">
      <c r="A88" s="180" t="s">
        <v>277</v>
      </c>
      <c r="B88" s="181">
        <f t="shared" si="109"/>
        <v>626717354</v>
      </c>
      <c r="C88" s="182">
        <f t="shared" si="67"/>
        <v>506995465</v>
      </c>
      <c r="D88" s="182">
        <f t="shared" si="68"/>
        <v>119721889</v>
      </c>
      <c r="E88" s="182">
        <f t="shared" si="69"/>
        <v>113293319</v>
      </c>
      <c r="F88" s="182">
        <f t="shared" si="70"/>
        <v>113293319</v>
      </c>
      <c r="G88" s="182">
        <f t="shared" si="71"/>
        <v>0</v>
      </c>
      <c r="H88" s="182">
        <f t="shared" si="106"/>
        <v>6428570</v>
      </c>
      <c r="I88" s="183">
        <f t="shared" si="72"/>
        <v>0</v>
      </c>
      <c r="J88" s="184">
        <f t="shared" si="107"/>
        <v>70749479</v>
      </c>
      <c r="K88" s="191">
        <v>50749479</v>
      </c>
      <c r="L88" s="191">
        <v>20000000</v>
      </c>
      <c r="M88" s="185">
        <f t="shared" si="73"/>
        <v>38955791</v>
      </c>
      <c r="N88" s="182">
        <f t="shared" ref="N88:O90" si="113">Q88+Z88</f>
        <v>8955791</v>
      </c>
      <c r="O88" s="182">
        <f t="shared" si="113"/>
        <v>30000000</v>
      </c>
      <c r="P88" s="185">
        <f t="shared" si="74"/>
        <v>38955791</v>
      </c>
      <c r="Q88" s="182">
        <f t="shared" ref="Q88:R90" si="114">T88+W88</f>
        <v>8955791</v>
      </c>
      <c r="R88" s="182">
        <f t="shared" si="114"/>
        <v>30000000</v>
      </c>
      <c r="S88" s="185">
        <f t="shared" si="75"/>
        <v>38955791</v>
      </c>
      <c r="T88" s="191">
        <v>8955791</v>
      </c>
      <c r="U88" s="191">
        <v>30000000</v>
      </c>
      <c r="V88" s="185">
        <f t="shared" si="76"/>
        <v>0</v>
      </c>
      <c r="W88" s="191">
        <v>0</v>
      </c>
      <c r="X88" s="191">
        <v>0</v>
      </c>
      <c r="Y88" s="185">
        <f t="shared" si="77"/>
        <v>0</v>
      </c>
      <c r="Z88" s="192">
        <v>0</v>
      </c>
      <c r="AA88" s="192">
        <v>0</v>
      </c>
      <c r="AB88" s="193">
        <v>0</v>
      </c>
      <c r="AC88" s="184">
        <f t="shared" si="78"/>
        <v>0</v>
      </c>
      <c r="AD88" s="192">
        <v>0</v>
      </c>
      <c r="AE88" s="192">
        <v>0</v>
      </c>
      <c r="AF88" s="185">
        <f t="shared" si="79"/>
        <v>0</v>
      </c>
      <c r="AG88" s="192">
        <v>0</v>
      </c>
      <c r="AH88" s="192">
        <v>0</v>
      </c>
      <c r="AI88" s="185">
        <f t="shared" si="80"/>
        <v>0</v>
      </c>
      <c r="AJ88" s="192">
        <v>0</v>
      </c>
      <c r="AK88" s="192">
        <v>0</v>
      </c>
      <c r="AL88" s="185">
        <f t="shared" si="81"/>
        <v>0</v>
      </c>
      <c r="AM88" s="192">
        <v>0</v>
      </c>
      <c r="AN88" s="192">
        <v>0</v>
      </c>
      <c r="AO88" s="185">
        <f t="shared" si="82"/>
        <v>0</v>
      </c>
      <c r="AP88" s="192">
        <v>0</v>
      </c>
      <c r="AQ88" s="192">
        <v>0</v>
      </c>
      <c r="AR88" s="185">
        <f t="shared" si="83"/>
        <v>0</v>
      </c>
      <c r="AS88" s="192">
        <v>0</v>
      </c>
      <c r="AT88" s="192">
        <v>0</v>
      </c>
      <c r="AU88" s="193">
        <v>0</v>
      </c>
      <c r="AV88" s="184">
        <f t="shared" si="84"/>
        <v>0</v>
      </c>
      <c r="AW88" s="192">
        <v>0</v>
      </c>
      <c r="AX88" s="185">
        <f t="shared" si="85"/>
        <v>0</v>
      </c>
      <c r="AY88" s="192">
        <v>0</v>
      </c>
      <c r="AZ88" s="185">
        <f t="shared" si="86"/>
        <v>0</v>
      </c>
      <c r="BA88" s="192">
        <v>0</v>
      </c>
      <c r="BB88" s="185">
        <f t="shared" si="87"/>
        <v>0</v>
      </c>
      <c r="BC88" s="192">
        <v>0</v>
      </c>
      <c r="BD88" s="185">
        <f t="shared" si="88"/>
        <v>0</v>
      </c>
      <c r="BE88" s="192">
        <v>0</v>
      </c>
      <c r="BF88" s="185">
        <f t="shared" si="89"/>
        <v>0</v>
      </c>
      <c r="BG88" s="193">
        <v>0</v>
      </c>
      <c r="BH88" s="184">
        <f t="shared" si="90"/>
        <v>436245986</v>
      </c>
      <c r="BI88" s="191">
        <v>436245986</v>
      </c>
      <c r="BJ88" s="185">
        <f t="shared" si="91"/>
        <v>80766098</v>
      </c>
      <c r="BK88" s="191">
        <v>80766098</v>
      </c>
      <c r="BL88" s="185">
        <f t="shared" si="92"/>
        <v>74337528</v>
      </c>
      <c r="BM88" s="191">
        <v>74337528</v>
      </c>
      <c r="BN88" s="185">
        <f t="shared" si="93"/>
        <v>74337528</v>
      </c>
      <c r="BO88" s="191">
        <v>74337528</v>
      </c>
      <c r="BP88" s="185">
        <f t="shared" si="94"/>
        <v>0</v>
      </c>
      <c r="BQ88" s="191">
        <v>0</v>
      </c>
      <c r="BR88" s="185">
        <f t="shared" si="95"/>
        <v>6428570</v>
      </c>
      <c r="BS88" s="194">
        <v>6428570</v>
      </c>
      <c r="BT88" s="186"/>
      <c r="BU88" s="187">
        <f t="shared" si="96"/>
        <v>0.84999999162552986</v>
      </c>
      <c r="BV88" s="188">
        <f t="shared" si="97"/>
        <v>0.15000000837447014</v>
      </c>
      <c r="BW88" s="188">
        <f t="shared" si="98"/>
        <v>0</v>
      </c>
      <c r="BX88" s="188">
        <f t="shared" si="99"/>
        <v>0.15000000837447014</v>
      </c>
      <c r="BY88" s="188">
        <f t="shared" si="100"/>
        <v>0</v>
      </c>
      <c r="BZ88" s="188">
        <f t="shared" si="101"/>
        <v>0.4</v>
      </c>
      <c r="CA88" s="188">
        <f t="shared" si="102"/>
        <v>0.6</v>
      </c>
      <c r="CB88" s="188">
        <f t="shared" si="103"/>
        <v>0</v>
      </c>
      <c r="CC88" s="188">
        <f t="shared" si="104"/>
        <v>0.6</v>
      </c>
      <c r="CD88" s="189">
        <f t="shared" si="105"/>
        <v>0</v>
      </c>
      <c r="CE88" s="190" t="s">
        <v>205</v>
      </c>
      <c r="CF88" s="188" t="s">
        <v>205</v>
      </c>
      <c r="CG88" s="188" t="s">
        <v>205</v>
      </c>
      <c r="CH88" s="188" t="s">
        <v>205</v>
      </c>
      <c r="CI88" s="188" t="s">
        <v>205</v>
      </c>
      <c r="CJ88" s="188" t="s">
        <v>205</v>
      </c>
      <c r="CK88" s="188" t="s">
        <v>205</v>
      </c>
      <c r="CL88" s="188" t="s">
        <v>205</v>
      </c>
      <c r="CM88" s="188" t="s">
        <v>205</v>
      </c>
      <c r="CN88" s="189" t="s">
        <v>205</v>
      </c>
      <c r="CO88" s="190" t="s">
        <v>205</v>
      </c>
      <c r="CP88" s="188" t="s">
        <v>205</v>
      </c>
      <c r="CQ88" s="188" t="s">
        <v>205</v>
      </c>
      <c r="CR88" s="188" t="s">
        <v>205</v>
      </c>
      <c r="CS88" s="189" t="s">
        <v>205</v>
      </c>
      <c r="CT88" s="190">
        <f t="shared" si="112"/>
        <v>0.84378295885246657</v>
      </c>
      <c r="CU88" s="188">
        <f t="shared" si="48"/>
        <v>0.1562170411475334</v>
      </c>
      <c r="CV88" s="188">
        <f t="shared" si="49"/>
        <v>0</v>
      </c>
      <c r="CW88" s="188">
        <f t="shared" si="50"/>
        <v>0.14378296039981919</v>
      </c>
      <c r="CX88" s="189">
        <f t="shared" si="51"/>
        <v>1.2434080747714207E-2</v>
      </c>
    </row>
    <row r="89" spans="1:102" x14ac:dyDescent="0.35">
      <c r="A89" s="180" t="s">
        <v>278</v>
      </c>
      <c r="B89" s="181">
        <f t="shared" si="109"/>
        <v>987933158</v>
      </c>
      <c r="C89" s="182">
        <f t="shared" si="67"/>
        <v>839743184</v>
      </c>
      <c r="D89" s="182">
        <f t="shared" si="68"/>
        <v>148189974</v>
      </c>
      <c r="E89" s="182">
        <f t="shared" si="69"/>
        <v>148189974</v>
      </c>
      <c r="F89" s="182">
        <f t="shared" si="70"/>
        <v>145837033</v>
      </c>
      <c r="G89" s="182">
        <f t="shared" si="71"/>
        <v>2352941</v>
      </c>
      <c r="H89" s="182">
        <f t="shared" si="106"/>
        <v>0</v>
      </c>
      <c r="I89" s="183">
        <f t="shared" si="72"/>
        <v>0</v>
      </c>
      <c r="J89" s="184">
        <f t="shared" si="107"/>
        <v>70401000</v>
      </c>
      <c r="K89" s="191">
        <v>70401000</v>
      </c>
      <c r="L89" s="191">
        <v>0</v>
      </c>
      <c r="M89" s="185">
        <f t="shared" si="73"/>
        <v>12423706</v>
      </c>
      <c r="N89" s="182">
        <f t="shared" si="113"/>
        <v>12423706</v>
      </c>
      <c r="O89" s="182">
        <f t="shared" si="113"/>
        <v>0</v>
      </c>
      <c r="P89" s="185">
        <f t="shared" si="74"/>
        <v>12423706</v>
      </c>
      <c r="Q89" s="182">
        <f t="shared" si="114"/>
        <v>12423706</v>
      </c>
      <c r="R89" s="182">
        <f t="shared" si="114"/>
        <v>0</v>
      </c>
      <c r="S89" s="185">
        <f t="shared" si="75"/>
        <v>12423706</v>
      </c>
      <c r="T89" s="191">
        <v>12423706</v>
      </c>
      <c r="U89" s="191">
        <v>0</v>
      </c>
      <c r="V89" s="185">
        <f t="shared" si="76"/>
        <v>0</v>
      </c>
      <c r="W89" s="191">
        <v>0</v>
      </c>
      <c r="X89" s="191">
        <v>0</v>
      </c>
      <c r="Y89" s="185">
        <f t="shared" si="77"/>
        <v>0</v>
      </c>
      <c r="Z89" s="192">
        <v>0</v>
      </c>
      <c r="AA89" s="192">
        <v>0</v>
      </c>
      <c r="AB89" s="193">
        <v>0</v>
      </c>
      <c r="AC89" s="184">
        <f t="shared" si="78"/>
        <v>0</v>
      </c>
      <c r="AD89" s="192">
        <v>0</v>
      </c>
      <c r="AE89" s="192">
        <v>0</v>
      </c>
      <c r="AF89" s="185">
        <f t="shared" si="79"/>
        <v>0</v>
      </c>
      <c r="AG89" s="192">
        <v>0</v>
      </c>
      <c r="AH89" s="192">
        <v>0</v>
      </c>
      <c r="AI89" s="185">
        <f t="shared" si="80"/>
        <v>0</v>
      </c>
      <c r="AJ89" s="192">
        <v>0</v>
      </c>
      <c r="AK89" s="192">
        <v>0</v>
      </c>
      <c r="AL89" s="185">
        <f t="shared" si="81"/>
        <v>0</v>
      </c>
      <c r="AM89" s="192">
        <v>0</v>
      </c>
      <c r="AN89" s="192">
        <v>0</v>
      </c>
      <c r="AO89" s="185">
        <f t="shared" si="82"/>
        <v>0</v>
      </c>
      <c r="AP89" s="192">
        <v>0</v>
      </c>
      <c r="AQ89" s="192">
        <v>0</v>
      </c>
      <c r="AR89" s="185">
        <f t="shared" si="83"/>
        <v>0</v>
      </c>
      <c r="AS89" s="192">
        <v>0</v>
      </c>
      <c r="AT89" s="192">
        <v>0</v>
      </c>
      <c r="AU89" s="193">
        <v>0</v>
      </c>
      <c r="AV89" s="184">
        <f t="shared" si="84"/>
        <v>0</v>
      </c>
      <c r="AW89" s="192">
        <v>0</v>
      </c>
      <c r="AX89" s="185">
        <f t="shared" si="85"/>
        <v>0</v>
      </c>
      <c r="AY89" s="192">
        <v>0</v>
      </c>
      <c r="AZ89" s="185">
        <f t="shared" si="86"/>
        <v>0</v>
      </c>
      <c r="BA89" s="192">
        <v>0</v>
      </c>
      <c r="BB89" s="185">
        <f t="shared" si="87"/>
        <v>0</v>
      </c>
      <c r="BC89" s="192">
        <v>0</v>
      </c>
      <c r="BD89" s="185">
        <f t="shared" si="88"/>
        <v>0</v>
      </c>
      <c r="BE89" s="192">
        <v>0</v>
      </c>
      <c r="BF89" s="185">
        <f t="shared" si="89"/>
        <v>0</v>
      </c>
      <c r="BG89" s="193">
        <v>0</v>
      </c>
      <c r="BH89" s="184">
        <f t="shared" si="90"/>
        <v>769342184</v>
      </c>
      <c r="BI89" s="191">
        <v>769342184</v>
      </c>
      <c r="BJ89" s="185">
        <f t="shared" si="91"/>
        <v>135766268</v>
      </c>
      <c r="BK89" s="191">
        <v>135766268</v>
      </c>
      <c r="BL89" s="185">
        <f t="shared" si="92"/>
        <v>135766268</v>
      </c>
      <c r="BM89" s="191">
        <v>135766268</v>
      </c>
      <c r="BN89" s="185">
        <f t="shared" si="93"/>
        <v>133413327</v>
      </c>
      <c r="BO89" s="191">
        <v>133413327</v>
      </c>
      <c r="BP89" s="185">
        <f t="shared" si="94"/>
        <v>2352941</v>
      </c>
      <c r="BQ89" s="191">
        <v>2352941</v>
      </c>
      <c r="BR89" s="185">
        <f t="shared" si="95"/>
        <v>0</v>
      </c>
      <c r="BS89" s="194">
        <v>0</v>
      </c>
      <c r="BT89" s="186"/>
      <c r="BU89" s="187">
        <f t="shared" si="96"/>
        <v>0.84999999879263077</v>
      </c>
      <c r="BV89" s="188">
        <f t="shared" si="97"/>
        <v>0.1500000012073692</v>
      </c>
      <c r="BW89" s="188">
        <f t="shared" si="98"/>
        <v>0</v>
      </c>
      <c r="BX89" s="188">
        <f t="shared" si="99"/>
        <v>0.1500000012073692</v>
      </c>
      <c r="BY89" s="188"/>
      <c r="BZ89" s="188"/>
      <c r="CA89" s="188"/>
      <c r="CB89" s="188"/>
      <c r="CC89" s="188"/>
      <c r="CD89" s="189"/>
      <c r="CE89" s="190" t="s">
        <v>205</v>
      </c>
      <c r="CF89" s="188" t="s">
        <v>205</v>
      </c>
      <c r="CG89" s="188" t="s">
        <v>205</v>
      </c>
      <c r="CH89" s="188" t="s">
        <v>205</v>
      </c>
      <c r="CI89" s="188" t="s">
        <v>205</v>
      </c>
      <c r="CJ89" s="188" t="s">
        <v>205</v>
      </c>
      <c r="CK89" s="188" t="s">
        <v>205</v>
      </c>
      <c r="CL89" s="188" t="s">
        <v>205</v>
      </c>
      <c r="CM89" s="188" t="s">
        <v>205</v>
      </c>
      <c r="CN89" s="189" t="s">
        <v>205</v>
      </c>
      <c r="CO89" s="190" t="s">
        <v>205</v>
      </c>
      <c r="CP89" s="188" t="s">
        <v>205</v>
      </c>
      <c r="CQ89" s="188" t="s">
        <v>205</v>
      </c>
      <c r="CR89" s="188" t="s">
        <v>205</v>
      </c>
      <c r="CS89" s="189" t="s">
        <v>205</v>
      </c>
      <c r="CT89" s="190">
        <f t="shared" si="112"/>
        <v>0.84999999977903196</v>
      </c>
      <c r="CU89" s="188">
        <f t="shared" si="48"/>
        <v>0.15000000022096799</v>
      </c>
      <c r="CV89" s="188">
        <f t="shared" si="49"/>
        <v>2.5996232769683603E-3</v>
      </c>
      <c r="CW89" s="188">
        <f t="shared" si="50"/>
        <v>0.14740037694399963</v>
      </c>
      <c r="CX89" s="189">
        <f t="shared" si="51"/>
        <v>0</v>
      </c>
    </row>
    <row r="90" spans="1:102" x14ac:dyDescent="0.35">
      <c r="A90" s="180" t="s">
        <v>279</v>
      </c>
      <c r="B90" s="181">
        <f t="shared" si="109"/>
        <v>5882353</v>
      </c>
      <c r="C90" s="182">
        <f t="shared" si="67"/>
        <v>5000000</v>
      </c>
      <c r="D90" s="182">
        <f t="shared" si="68"/>
        <v>882353</v>
      </c>
      <c r="E90" s="182">
        <f t="shared" si="69"/>
        <v>882353</v>
      </c>
      <c r="F90" s="182">
        <f t="shared" si="70"/>
        <v>882353</v>
      </c>
      <c r="G90" s="182">
        <f t="shared" si="71"/>
        <v>0</v>
      </c>
      <c r="H90" s="182">
        <f t="shared" si="106"/>
        <v>0</v>
      </c>
      <c r="I90" s="183">
        <f t="shared" si="72"/>
        <v>0</v>
      </c>
      <c r="J90" s="184">
        <f t="shared" si="107"/>
        <v>0</v>
      </c>
      <c r="K90" s="191">
        <v>0</v>
      </c>
      <c r="L90" s="191">
        <v>0</v>
      </c>
      <c r="M90" s="185">
        <f t="shared" si="73"/>
        <v>0</v>
      </c>
      <c r="N90" s="182">
        <f t="shared" si="113"/>
        <v>0</v>
      </c>
      <c r="O90" s="182">
        <f t="shared" si="113"/>
        <v>0</v>
      </c>
      <c r="P90" s="185">
        <f t="shared" si="74"/>
        <v>0</v>
      </c>
      <c r="Q90" s="182">
        <f t="shared" si="114"/>
        <v>0</v>
      </c>
      <c r="R90" s="182">
        <f t="shared" si="114"/>
        <v>0</v>
      </c>
      <c r="S90" s="185">
        <f t="shared" si="75"/>
        <v>0</v>
      </c>
      <c r="T90" s="191">
        <v>0</v>
      </c>
      <c r="U90" s="191">
        <v>0</v>
      </c>
      <c r="V90" s="185">
        <f t="shared" si="76"/>
        <v>0</v>
      </c>
      <c r="W90" s="191">
        <v>0</v>
      </c>
      <c r="X90" s="191">
        <v>0</v>
      </c>
      <c r="Y90" s="185">
        <f t="shared" si="77"/>
        <v>0</v>
      </c>
      <c r="Z90" s="192">
        <v>0</v>
      </c>
      <c r="AA90" s="192">
        <v>0</v>
      </c>
      <c r="AB90" s="193">
        <v>0</v>
      </c>
      <c r="AC90" s="184">
        <f t="shared" si="78"/>
        <v>0</v>
      </c>
      <c r="AD90" s="192">
        <v>0</v>
      </c>
      <c r="AE90" s="192">
        <v>0</v>
      </c>
      <c r="AF90" s="185">
        <f t="shared" si="79"/>
        <v>0</v>
      </c>
      <c r="AG90" s="192">
        <v>0</v>
      </c>
      <c r="AH90" s="192">
        <v>0</v>
      </c>
      <c r="AI90" s="185">
        <f t="shared" si="80"/>
        <v>0</v>
      </c>
      <c r="AJ90" s="192">
        <v>0</v>
      </c>
      <c r="AK90" s="192">
        <v>0</v>
      </c>
      <c r="AL90" s="185">
        <f t="shared" si="81"/>
        <v>0</v>
      </c>
      <c r="AM90" s="192">
        <v>0</v>
      </c>
      <c r="AN90" s="192">
        <v>0</v>
      </c>
      <c r="AO90" s="185">
        <f t="shared" si="82"/>
        <v>0</v>
      </c>
      <c r="AP90" s="192">
        <v>0</v>
      </c>
      <c r="AQ90" s="192">
        <v>0</v>
      </c>
      <c r="AR90" s="185">
        <f t="shared" si="83"/>
        <v>0</v>
      </c>
      <c r="AS90" s="192">
        <v>0</v>
      </c>
      <c r="AT90" s="192">
        <v>0</v>
      </c>
      <c r="AU90" s="193">
        <v>0</v>
      </c>
      <c r="AV90" s="184">
        <f t="shared" si="84"/>
        <v>0</v>
      </c>
      <c r="AW90" s="192">
        <v>0</v>
      </c>
      <c r="AX90" s="185">
        <f t="shared" si="85"/>
        <v>0</v>
      </c>
      <c r="AY90" s="192">
        <v>0</v>
      </c>
      <c r="AZ90" s="185">
        <f t="shared" si="86"/>
        <v>0</v>
      </c>
      <c r="BA90" s="192">
        <v>0</v>
      </c>
      <c r="BB90" s="185">
        <f t="shared" si="87"/>
        <v>0</v>
      </c>
      <c r="BC90" s="192">
        <v>0</v>
      </c>
      <c r="BD90" s="185">
        <f t="shared" si="88"/>
        <v>0</v>
      </c>
      <c r="BE90" s="192">
        <v>0</v>
      </c>
      <c r="BF90" s="185">
        <f t="shared" si="89"/>
        <v>0</v>
      </c>
      <c r="BG90" s="193">
        <v>0</v>
      </c>
      <c r="BH90" s="184">
        <f t="shared" si="90"/>
        <v>5000000</v>
      </c>
      <c r="BI90" s="191">
        <v>5000000</v>
      </c>
      <c r="BJ90" s="185">
        <f t="shared" si="91"/>
        <v>882353</v>
      </c>
      <c r="BK90" s="191">
        <v>882353</v>
      </c>
      <c r="BL90" s="185">
        <f t="shared" si="92"/>
        <v>882353</v>
      </c>
      <c r="BM90" s="191">
        <v>882353</v>
      </c>
      <c r="BN90" s="185">
        <f t="shared" si="93"/>
        <v>882353</v>
      </c>
      <c r="BO90" s="191">
        <v>882353</v>
      </c>
      <c r="BP90" s="185">
        <f t="shared" si="94"/>
        <v>0</v>
      </c>
      <c r="BQ90" s="191">
        <v>0</v>
      </c>
      <c r="BR90" s="185">
        <f t="shared" si="95"/>
        <v>0</v>
      </c>
      <c r="BS90" s="194">
        <v>0</v>
      </c>
      <c r="BT90" s="186"/>
      <c r="BU90" s="187"/>
      <c r="BV90" s="188"/>
      <c r="BW90" s="188"/>
      <c r="BX90" s="188"/>
      <c r="BY90" s="188"/>
      <c r="BZ90" s="188"/>
      <c r="CA90" s="188"/>
      <c r="CB90" s="188"/>
      <c r="CC90" s="188"/>
      <c r="CD90" s="189"/>
      <c r="CE90" s="190" t="s">
        <v>205</v>
      </c>
      <c r="CF90" s="188" t="s">
        <v>205</v>
      </c>
      <c r="CG90" s="188" t="s">
        <v>205</v>
      </c>
      <c r="CH90" s="188" t="s">
        <v>205</v>
      </c>
      <c r="CI90" s="188" t="s">
        <v>205</v>
      </c>
      <c r="CJ90" s="188" t="s">
        <v>205</v>
      </c>
      <c r="CK90" s="188" t="s">
        <v>205</v>
      </c>
      <c r="CL90" s="188" t="s">
        <v>205</v>
      </c>
      <c r="CM90" s="188" t="s">
        <v>205</v>
      </c>
      <c r="CN90" s="189" t="s">
        <v>205</v>
      </c>
      <c r="CO90" s="190" t="s">
        <v>205</v>
      </c>
      <c r="CP90" s="188" t="s">
        <v>205</v>
      </c>
      <c r="CQ90" s="188" t="s">
        <v>205</v>
      </c>
      <c r="CR90" s="188" t="s">
        <v>205</v>
      </c>
      <c r="CS90" s="189" t="s">
        <v>205</v>
      </c>
      <c r="CT90" s="190">
        <f t="shared" si="112"/>
        <v>0.84999999150000005</v>
      </c>
      <c r="CU90" s="188">
        <f t="shared" si="48"/>
        <v>0.15000000849999992</v>
      </c>
      <c r="CV90" s="188">
        <f t="shared" si="49"/>
        <v>0</v>
      </c>
      <c r="CW90" s="188">
        <f t="shared" si="50"/>
        <v>0.15000000849999992</v>
      </c>
      <c r="CX90" s="189">
        <f t="shared" si="51"/>
        <v>0</v>
      </c>
    </row>
    <row r="91" spans="1:102" x14ac:dyDescent="0.35">
      <c r="A91" s="168" t="s">
        <v>280</v>
      </c>
      <c r="B91" s="169">
        <f t="shared" si="109"/>
        <v>777014650</v>
      </c>
      <c r="C91" s="170">
        <f t="shared" si="67"/>
        <v>651388624</v>
      </c>
      <c r="D91" s="170">
        <f t="shared" si="68"/>
        <v>125626026</v>
      </c>
      <c r="E91" s="170">
        <f t="shared" si="69"/>
        <v>119197456</v>
      </c>
      <c r="F91" s="170">
        <f t="shared" si="70"/>
        <v>99728688</v>
      </c>
      <c r="G91" s="170">
        <f t="shared" si="71"/>
        <v>19468768</v>
      </c>
      <c r="H91" s="170">
        <f t="shared" si="106"/>
        <v>6428570</v>
      </c>
      <c r="I91" s="171">
        <f t="shared" si="72"/>
        <v>0</v>
      </c>
      <c r="J91" s="172">
        <f t="shared" si="107"/>
        <v>651388624</v>
      </c>
      <c r="K91" s="170">
        <f>SUM(K92:K95)</f>
        <v>646180142</v>
      </c>
      <c r="L91" s="170">
        <f>SUM(L92:L95)</f>
        <v>5208482</v>
      </c>
      <c r="M91" s="170">
        <f t="shared" si="73"/>
        <v>125626026</v>
      </c>
      <c r="N91" s="170">
        <f>SUM(N92:N95)</f>
        <v>117813303</v>
      </c>
      <c r="O91" s="170">
        <f>SUM(O92:O95)</f>
        <v>7812723</v>
      </c>
      <c r="P91" s="170">
        <f t="shared" si="74"/>
        <v>119197456</v>
      </c>
      <c r="Q91" s="170">
        <f>SUM(Q92:Q95)</f>
        <v>111384733</v>
      </c>
      <c r="R91" s="170">
        <f>SUM(R92:R95)</f>
        <v>7812723</v>
      </c>
      <c r="S91" s="170">
        <f t="shared" si="75"/>
        <v>99728688</v>
      </c>
      <c r="T91" s="170">
        <f>SUM(T92:T95)</f>
        <v>92957661</v>
      </c>
      <c r="U91" s="170">
        <f>SUM(U92:U95)</f>
        <v>6771027</v>
      </c>
      <c r="V91" s="170">
        <f t="shared" si="76"/>
        <v>19468768</v>
      </c>
      <c r="W91" s="170">
        <f>SUM(W92:W95)</f>
        <v>18427072</v>
      </c>
      <c r="X91" s="170">
        <f>SUM(X92:X95)</f>
        <v>1041696</v>
      </c>
      <c r="Y91" s="170">
        <f t="shared" si="77"/>
        <v>6428570</v>
      </c>
      <c r="Z91" s="170">
        <f>SUM(Z92:Z95)</f>
        <v>6428570</v>
      </c>
      <c r="AA91" s="170">
        <f>SUM(AA92:AA95)</f>
        <v>0</v>
      </c>
      <c r="AB91" s="171">
        <f>SUM(AB92:AB95)</f>
        <v>0</v>
      </c>
      <c r="AC91" s="172">
        <f t="shared" si="78"/>
        <v>0</v>
      </c>
      <c r="AD91" s="170">
        <f>SUM(AD92:AD95)</f>
        <v>0</v>
      </c>
      <c r="AE91" s="170">
        <f>SUM(AE92:AE95)</f>
        <v>0</v>
      </c>
      <c r="AF91" s="170">
        <f t="shared" si="79"/>
        <v>0</v>
      </c>
      <c r="AG91" s="170">
        <f>SUM(AG92:AG95)</f>
        <v>0</v>
      </c>
      <c r="AH91" s="170">
        <f>SUM(AH92:AH95)</f>
        <v>0</v>
      </c>
      <c r="AI91" s="170">
        <f t="shared" si="80"/>
        <v>0</v>
      </c>
      <c r="AJ91" s="170">
        <f>SUM(AJ92:AJ95)</f>
        <v>0</v>
      </c>
      <c r="AK91" s="170">
        <f>SUM(AK92:AK95)</f>
        <v>0</v>
      </c>
      <c r="AL91" s="170">
        <f t="shared" si="81"/>
        <v>0</v>
      </c>
      <c r="AM91" s="170">
        <f>SUM(AM92:AM95)</f>
        <v>0</v>
      </c>
      <c r="AN91" s="170">
        <f>SUM(AN92:AN95)</f>
        <v>0</v>
      </c>
      <c r="AO91" s="170">
        <f t="shared" si="82"/>
        <v>0</v>
      </c>
      <c r="AP91" s="170">
        <f>SUM(AP92:AP95)</f>
        <v>0</v>
      </c>
      <c r="AQ91" s="170">
        <f>SUM(AQ92:AQ95)</f>
        <v>0</v>
      </c>
      <c r="AR91" s="170">
        <f t="shared" si="83"/>
        <v>0</v>
      </c>
      <c r="AS91" s="170">
        <f>SUM(AS92:AS95)</f>
        <v>0</v>
      </c>
      <c r="AT91" s="170">
        <f>SUM(AT92:AT95)</f>
        <v>0</v>
      </c>
      <c r="AU91" s="171">
        <f>SUM(AU92:AU95)</f>
        <v>0</v>
      </c>
      <c r="AV91" s="172">
        <f t="shared" si="84"/>
        <v>0</v>
      </c>
      <c r="AW91" s="170">
        <f>SUM(AW92:AW95)</f>
        <v>0</v>
      </c>
      <c r="AX91" s="170">
        <f t="shared" si="85"/>
        <v>0</v>
      </c>
      <c r="AY91" s="170">
        <f>SUM(AY92:AY95)</f>
        <v>0</v>
      </c>
      <c r="AZ91" s="170">
        <f t="shared" si="86"/>
        <v>0</v>
      </c>
      <c r="BA91" s="170">
        <f>SUM(BA92:BA95)</f>
        <v>0</v>
      </c>
      <c r="BB91" s="170">
        <f t="shared" si="87"/>
        <v>0</v>
      </c>
      <c r="BC91" s="170">
        <f>SUM(BC92:BC95)</f>
        <v>0</v>
      </c>
      <c r="BD91" s="170">
        <f t="shared" si="88"/>
        <v>0</v>
      </c>
      <c r="BE91" s="170">
        <f>SUM(BE92:BE95)</f>
        <v>0</v>
      </c>
      <c r="BF91" s="170">
        <f t="shared" si="89"/>
        <v>0</v>
      </c>
      <c r="BG91" s="171">
        <f>SUM(BG92:BG95)</f>
        <v>0</v>
      </c>
      <c r="BH91" s="172">
        <f t="shared" si="90"/>
        <v>0</v>
      </c>
      <c r="BI91" s="170">
        <f>SUM(BI92:BI95)</f>
        <v>0</v>
      </c>
      <c r="BJ91" s="170">
        <f t="shared" si="91"/>
        <v>0</v>
      </c>
      <c r="BK91" s="170">
        <f>SUM(BK92:BK95)</f>
        <v>0</v>
      </c>
      <c r="BL91" s="170">
        <f t="shared" si="92"/>
        <v>0</v>
      </c>
      <c r="BM91" s="170">
        <f>SUM(BM92:BM95)</f>
        <v>0</v>
      </c>
      <c r="BN91" s="170">
        <f t="shared" si="93"/>
        <v>0</v>
      </c>
      <c r="BO91" s="170">
        <f>SUM(BO92:BO95)</f>
        <v>0</v>
      </c>
      <c r="BP91" s="170">
        <f t="shared" si="94"/>
        <v>0</v>
      </c>
      <c r="BQ91" s="170">
        <f>SUM(BQ92:BQ95)</f>
        <v>0</v>
      </c>
      <c r="BR91" s="170">
        <f t="shared" si="95"/>
        <v>0</v>
      </c>
      <c r="BS91" s="171">
        <f>SUM(BS92:BS95)</f>
        <v>0</v>
      </c>
      <c r="BT91" s="163"/>
      <c r="BU91" s="173">
        <f t="shared" si="96"/>
        <v>0.84579278294724114</v>
      </c>
      <c r="BV91" s="174">
        <f t="shared" si="97"/>
        <v>0.15420721705275889</v>
      </c>
      <c r="BW91" s="174">
        <f t="shared" si="98"/>
        <v>2.5482899267545416E-2</v>
      </c>
      <c r="BX91" s="174">
        <f t="shared" si="99"/>
        <v>0.12167337509027973</v>
      </c>
      <c r="BY91" s="174">
        <f t="shared" si="100"/>
        <v>8.414430833238366E-3</v>
      </c>
      <c r="BZ91" s="174">
        <f t="shared" si="101"/>
        <v>0.4</v>
      </c>
      <c r="CA91" s="174">
        <f t="shared" si="102"/>
        <v>0.6</v>
      </c>
      <c r="CB91" s="174">
        <f t="shared" si="103"/>
        <v>7.999996928087684E-2</v>
      </c>
      <c r="CC91" s="174">
        <f t="shared" si="104"/>
        <v>0.52000003071912315</v>
      </c>
      <c r="CD91" s="175">
        <f t="shared" si="105"/>
        <v>0</v>
      </c>
      <c r="CE91" s="176" t="s">
        <v>205</v>
      </c>
      <c r="CF91" s="174" t="s">
        <v>205</v>
      </c>
      <c r="CG91" s="174" t="s">
        <v>205</v>
      </c>
      <c r="CH91" s="174" t="s">
        <v>205</v>
      </c>
      <c r="CI91" s="174" t="s">
        <v>205</v>
      </c>
      <c r="CJ91" s="174" t="s">
        <v>205</v>
      </c>
      <c r="CK91" s="174" t="s">
        <v>205</v>
      </c>
      <c r="CL91" s="174" t="s">
        <v>205</v>
      </c>
      <c r="CM91" s="174" t="s">
        <v>205</v>
      </c>
      <c r="CN91" s="175" t="s">
        <v>205</v>
      </c>
      <c r="CO91" s="177" t="s">
        <v>205</v>
      </c>
      <c r="CP91" s="178" t="s">
        <v>205</v>
      </c>
      <c r="CQ91" s="178" t="s">
        <v>205</v>
      </c>
      <c r="CR91" s="178" t="s">
        <v>205</v>
      </c>
      <c r="CS91" s="179" t="s">
        <v>205</v>
      </c>
      <c r="CT91" s="176" t="s">
        <v>205</v>
      </c>
      <c r="CU91" s="174"/>
      <c r="CV91" s="174"/>
      <c r="CW91" s="174"/>
      <c r="CX91" s="175"/>
    </row>
    <row r="92" spans="1:102" ht="39" x14ac:dyDescent="0.35">
      <c r="A92" s="180" t="s">
        <v>281</v>
      </c>
      <c r="B92" s="181">
        <f t="shared" si="109"/>
        <v>214664477</v>
      </c>
      <c r="C92" s="182">
        <f t="shared" si="67"/>
        <v>179250521</v>
      </c>
      <c r="D92" s="182">
        <f t="shared" si="68"/>
        <v>35413956</v>
      </c>
      <c r="E92" s="182">
        <f t="shared" si="69"/>
        <v>28985386</v>
      </c>
      <c r="F92" s="182">
        <f t="shared" si="70"/>
        <v>28985386</v>
      </c>
      <c r="G92" s="182">
        <f t="shared" si="71"/>
        <v>0</v>
      </c>
      <c r="H92" s="182">
        <f t="shared" si="106"/>
        <v>6428570</v>
      </c>
      <c r="I92" s="183">
        <f t="shared" si="72"/>
        <v>0</v>
      </c>
      <c r="J92" s="184">
        <f t="shared" si="107"/>
        <v>179250521</v>
      </c>
      <c r="K92" s="191">
        <v>179250521</v>
      </c>
      <c r="L92" s="191">
        <v>0</v>
      </c>
      <c r="M92" s="185">
        <f t="shared" si="73"/>
        <v>35413956</v>
      </c>
      <c r="N92" s="182">
        <f t="shared" ref="N92:O95" si="115">Q92+Z92</f>
        <v>35413956</v>
      </c>
      <c r="O92" s="182">
        <f t="shared" si="115"/>
        <v>0</v>
      </c>
      <c r="P92" s="185">
        <f t="shared" si="74"/>
        <v>28985386</v>
      </c>
      <c r="Q92" s="182">
        <f t="shared" ref="Q92:R95" si="116">T92+W92</f>
        <v>28985386</v>
      </c>
      <c r="R92" s="182">
        <f t="shared" si="116"/>
        <v>0</v>
      </c>
      <c r="S92" s="185">
        <f t="shared" si="75"/>
        <v>28985386</v>
      </c>
      <c r="T92" s="191">
        <v>28985386</v>
      </c>
      <c r="U92" s="191">
        <v>0</v>
      </c>
      <c r="V92" s="185">
        <f t="shared" si="76"/>
        <v>0</v>
      </c>
      <c r="W92" s="192">
        <v>0</v>
      </c>
      <c r="X92" s="192">
        <v>0</v>
      </c>
      <c r="Y92" s="185">
        <f t="shared" si="77"/>
        <v>6428570</v>
      </c>
      <c r="Z92" s="191">
        <v>6428570</v>
      </c>
      <c r="AA92" s="191">
        <v>0</v>
      </c>
      <c r="AB92" s="193">
        <v>0</v>
      </c>
      <c r="AC92" s="184">
        <f t="shared" si="78"/>
        <v>0</v>
      </c>
      <c r="AD92" s="192">
        <v>0</v>
      </c>
      <c r="AE92" s="192">
        <v>0</v>
      </c>
      <c r="AF92" s="185">
        <f t="shared" si="79"/>
        <v>0</v>
      </c>
      <c r="AG92" s="192">
        <v>0</v>
      </c>
      <c r="AH92" s="192">
        <v>0</v>
      </c>
      <c r="AI92" s="185">
        <f t="shared" si="80"/>
        <v>0</v>
      </c>
      <c r="AJ92" s="192">
        <v>0</v>
      </c>
      <c r="AK92" s="192">
        <v>0</v>
      </c>
      <c r="AL92" s="185">
        <f t="shared" si="81"/>
        <v>0</v>
      </c>
      <c r="AM92" s="192">
        <v>0</v>
      </c>
      <c r="AN92" s="192">
        <v>0</v>
      </c>
      <c r="AO92" s="185">
        <f t="shared" si="82"/>
        <v>0</v>
      </c>
      <c r="AP92" s="192">
        <v>0</v>
      </c>
      <c r="AQ92" s="192">
        <v>0</v>
      </c>
      <c r="AR92" s="185">
        <f t="shared" si="83"/>
        <v>0</v>
      </c>
      <c r="AS92" s="192">
        <v>0</v>
      </c>
      <c r="AT92" s="192">
        <v>0</v>
      </c>
      <c r="AU92" s="193">
        <v>0</v>
      </c>
      <c r="AV92" s="184">
        <f t="shared" si="84"/>
        <v>0</v>
      </c>
      <c r="AW92" s="192">
        <v>0</v>
      </c>
      <c r="AX92" s="185">
        <f t="shared" si="85"/>
        <v>0</v>
      </c>
      <c r="AY92" s="192">
        <v>0</v>
      </c>
      <c r="AZ92" s="185">
        <f t="shared" si="86"/>
        <v>0</v>
      </c>
      <c r="BA92" s="192">
        <v>0</v>
      </c>
      <c r="BB92" s="185">
        <f t="shared" si="87"/>
        <v>0</v>
      </c>
      <c r="BC92" s="192">
        <v>0</v>
      </c>
      <c r="BD92" s="185">
        <f t="shared" si="88"/>
        <v>0</v>
      </c>
      <c r="BE92" s="192">
        <v>0</v>
      </c>
      <c r="BF92" s="185">
        <f t="shared" si="89"/>
        <v>0</v>
      </c>
      <c r="BG92" s="193">
        <v>0</v>
      </c>
      <c r="BH92" s="184">
        <f t="shared" si="90"/>
        <v>0</v>
      </c>
      <c r="BI92" s="191">
        <v>0</v>
      </c>
      <c r="BJ92" s="185">
        <f t="shared" si="91"/>
        <v>0</v>
      </c>
      <c r="BK92" s="191">
        <v>0</v>
      </c>
      <c r="BL92" s="185">
        <f t="shared" si="92"/>
        <v>0</v>
      </c>
      <c r="BM92" s="191">
        <v>0</v>
      </c>
      <c r="BN92" s="185">
        <f t="shared" si="93"/>
        <v>0</v>
      </c>
      <c r="BO92" s="191">
        <v>0</v>
      </c>
      <c r="BP92" s="185">
        <f t="shared" si="94"/>
        <v>0</v>
      </c>
      <c r="BQ92" s="191">
        <v>0</v>
      </c>
      <c r="BR92" s="185">
        <f t="shared" si="95"/>
        <v>0</v>
      </c>
      <c r="BS92" s="194">
        <v>0</v>
      </c>
      <c r="BT92" s="186"/>
      <c r="BU92" s="187">
        <f t="shared" si="96"/>
        <v>0.83502647249828854</v>
      </c>
      <c r="BV92" s="188">
        <f t="shared" si="97"/>
        <v>0.16497352750171143</v>
      </c>
      <c r="BW92" s="188">
        <f t="shared" si="98"/>
        <v>0</v>
      </c>
      <c r="BX92" s="188">
        <f t="shared" si="99"/>
        <v>0.13502646737401269</v>
      </c>
      <c r="BY92" s="188">
        <f t="shared" si="100"/>
        <v>2.9947060127698724E-2</v>
      </c>
      <c r="BZ92" s="188"/>
      <c r="CA92" s="188"/>
      <c r="CB92" s="188"/>
      <c r="CC92" s="188"/>
      <c r="CD92" s="189"/>
      <c r="CE92" s="190" t="s">
        <v>205</v>
      </c>
      <c r="CF92" s="188" t="s">
        <v>205</v>
      </c>
      <c r="CG92" s="188" t="s">
        <v>205</v>
      </c>
      <c r="CH92" s="188" t="s">
        <v>205</v>
      </c>
      <c r="CI92" s="188" t="s">
        <v>205</v>
      </c>
      <c r="CJ92" s="188" t="s">
        <v>205</v>
      </c>
      <c r="CK92" s="188" t="s">
        <v>205</v>
      </c>
      <c r="CL92" s="188" t="s">
        <v>205</v>
      </c>
      <c r="CM92" s="188" t="s">
        <v>205</v>
      </c>
      <c r="CN92" s="189" t="s">
        <v>205</v>
      </c>
      <c r="CO92" s="190" t="s">
        <v>205</v>
      </c>
      <c r="CP92" s="188" t="s">
        <v>205</v>
      </c>
      <c r="CQ92" s="188" t="s">
        <v>205</v>
      </c>
      <c r="CR92" s="188" t="s">
        <v>205</v>
      </c>
      <c r="CS92" s="189" t="s">
        <v>205</v>
      </c>
      <c r="CT92" s="190" t="s">
        <v>205</v>
      </c>
      <c r="CU92" s="188"/>
      <c r="CV92" s="188"/>
      <c r="CW92" s="188"/>
      <c r="CX92" s="189"/>
    </row>
    <row r="93" spans="1:102" ht="26" x14ac:dyDescent="0.35">
      <c r="A93" s="180" t="s">
        <v>282</v>
      </c>
      <c r="B93" s="181">
        <f t="shared" si="109"/>
        <v>283108236</v>
      </c>
      <c r="C93" s="182">
        <f t="shared" si="67"/>
        <v>240642000</v>
      </c>
      <c r="D93" s="182">
        <f t="shared" si="68"/>
        <v>42466236</v>
      </c>
      <c r="E93" s="182">
        <f t="shared" si="69"/>
        <v>42466236</v>
      </c>
      <c r="F93" s="182">
        <f t="shared" si="70"/>
        <v>42466236</v>
      </c>
      <c r="G93" s="182">
        <f t="shared" si="71"/>
        <v>0</v>
      </c>
      <c r="H93" s="182">
        <f t="shared" si="106"/>
        <v>0</v>
      </c>
      <c r="I93" s="183">
        <f t="shared" si="72"/>
        <v>0</v>
      </c>
      <c r="J93" s="184">
        <f t="shared" si="107"/>
        <v>240642000</v>
      </c>
      <c r="K93" s="191">
        <v>240642000</v>
      </c>
      <c r="L93" s="191">
        <v>0</v>
      </c>
      <c r="M93" s="185">
        <f t="shared" si="73"/>
        <v>42466236</v>
      </c>
      <c r="N93" s="182">
        <f t="shared" si="115"/>
        <v>42466236</v>
      </c>
      <c r="O93" s="182">
        <f t="shared" si="115"/>
        <v>0</v>
      </c>
      <c r="P93" s="185">
        <f t="shared" si="74"/>
        <v>42466236</v>
      </c>
      <c r="Q93" s="182">
        <f t="shared" si="116"/>
        <v>42466236</v>
      </c>
      <c r="R93" s="182">
        <f t="shared" si="116"/>
        <v>0</v>
      </c>
      <c r="S93" s="185">
        <f t="shared" si="75"/>
        <v>42466236</v>
      </c>
      <c r="T93" s="191">
        <v>42466236</v>
      </c>
      <c r="U93" s="191">
        <v>0</v>
      </c>
      <c r="V93" s="185">
        <f t="shared" si="76"/>
        <v>0</v>
      </c>
      <c r="W93" s="192">
        <v>0</v>
      </c>
      <c r="X93" s="192">
        <v>0</v>
      </c>
      <c r="Y93" s="185">
        <f t="shared" si="77"/>
        <v>0</v>
      </c>
      <c r="Z93" s="192">
        <v>0</v>
      </c>
      <c r="AA93" s="192">
        <v>0</v>
      </c>
      <c r="AB93" s="193">
        <v>0</v>
      </c>
      <c r="AC93" s="184">
        <f t="shared" si="78"/>
        <v>0</v>
      </c>
      <c r="AD93" s="192">
        <v>0</v>
      </c>
      <c r="AE93" s="192">
        <v>0</v>
      </c>
      <c r="AF93" s="185">
        <f t="shared" si="79"/>
        <v>0</v>
      </c>
      <c r="AG93" s="192">
        <v>0</v>
      </c>
      <c r="AH93" s="192">
        <v>0</v>
      </c>
      <c r="AI93" s="185">
        <f t="shared" si="80"/>
        <v>0</v>
      </c>
      <c r="AJ93" s="192">
        <v>0</v>
      </c>
      <c r="AK93" s="192">
        <v>0</v>
      </c>
      <c r="AL93" s="185">
        <f t="shared" si="81"/>
        <v>0</v>
      </c>
      <c r="AM93" s="192">
        <v>0</v>
      </c>
      <c r="AN93" s="192">
        <v>0</v>
      </c>
      <c r="AO93" s="185">
        <f t="shared" si="82"/>
        <v>0</v>
      </c>
      <c r="AP93" s="192">
        <v>0</v>
      </c>
      <c r="AQ93" s="192">
        <v>0</v>
      </c>
      <c r="AR93" s="185">
        <f t="shared" si="83"/>
        <v>0</v>
      </c>
      <c r="AS93" s="192">
        <v>0</v>
      </c>
      <c r="AT93" s="192">
        <v>0</v>
      </c>
      <c r="AU93" s="193">
        <v>0</v>
      </c>
      <c r="AV93" s="184">
        <f t="shared" si="84"/>
        <v>0</v>
      </c>
      <c r="AW93" s="192">
        <v>0</v>
      </c>
      <c r="AX93" s="185">
        <f t="shared" si="85"/>
        <v>0</v>
      </c>
      <c r="AY93" s="192">
        <v>0</v>
      </c>
      <c r="AZ93" s="185">
        <f t="shared" si="86"/>
        <v>0</v>
      </c>
      <c r="BA93" s="192">
        <v>0</v>
      </c>
      <c r="BB93" s="185">
        <f t="shared" si="87"/>
        <v>0</v>
      </c>
      <c r="BC93" s="192">
        <v>0</v>
      </c>
      <c r="BD93" s="185">
        <f t="shared" si="88"/>
        <v>0</v>
      </c>
      <c r="BE93" s="192">
        <v>0</v>
      </c>
      <c r="BF93" s="185">
        <f t="shared" si="89"/>
        <v>0</v>
      </c>
      <c r="BG93" s="193">
        <v>0</v>
      </c>
      <c r="BH93" s="184">
        <f t="shared" si="90"/>
        <v>0</v>
      </c>
      <c r="BI93" s="191">
        <v>0</v>
      </c>
      <c r="BJ93" s="185">
        <f t="shared" si="91"/>
        <v>0</v>
      </c>
      <c r="BK93" s="191">
        <v>0</v>
      </c>
      <c r="BL93" s="185">
        <f t="shared" si="92"/>
        <v>0</v>
      </c>
      <c r="BM93" s="191">
        <v>0</v>
      </c>
      <c r="BN93" s="185">
        <f t="shared" si="93"/>
        <v>0</v>
      </c>
      <c r="BO93" s="191">
        <v>0</v>
      </c>
      <c r="BP93" s="185">
        <f t="shared" si="94"/>
        <v>0</v>
      </c>
      <c r="BQ93" s="191">
        <v>0</v>
      </c>
      <c r="BR93" s="185">
        <f t="shared" si="95"/>
        <v>0</v>
      </c>
      <c r="BS93" s="194">
        <v>0</v>
      </c>
      <c r="BT93" s="186"/>
      <c r="BU93" s="187">
        <f t="shared" si="96"/>
        <v>0.84999999788066927</v>
      </c>
      <c r="BV93" s="188">
        <f t="shared" si="97"/>
        <v>0.15000000211933079</v>
      </c>
      <c r="BW93" s="188">
        <f t="shared" si="98"/>
        <v>0</v>
      </c>
      <c r="BX93" s="188">
        <f t="shared" si="99"/>
        <v>0.15000000211933079</v>
      </c>
      <c r="BY93" s="188">
        <f t="shared" si="100"/>
        <v>0</v>
      </c>
      <c r="BZ93" s="188"/>
      <c r="CA93" s="188"/>
      <c r="CB93" s="188"/>
      <c r="CC93" s="188"/>
      <c r="CD93" s="189"/>
      <c r="CE93" s="190" t="s">
        <v>205</v>
      </c>
      <c r="CF93" s="188" t="s">
        <v>205</v>
      </c>
      <c r="CG93" s="188" t="s">
        <v>205</v>
      </c>
      <c r="CH93" s="188" t="s">
        <v>205</v>
      </c>
      <c r="CI93" s="188" t="s">
        <v>205</v>
      </c>
      <c r="CJ93" s="188" t="s">
        <v>205</v>
      </c>
      <c r="CK93" s="188" t="s">
        <v>205</v>
      </c>
      <c r="CL93" s="188" t="s">
        <v>205</v>
      </c>
      <c r="CM93" s="188" t="s">
        <v>205</v>
      </c>
      <c r="CN93" s="189" t="s">
        <v>205</v>
      </c>
      <c r="CO93" s="190" t="s">
        <v>205</v>
      </c>
      <c r="CP93" s="188" t="s">
        <v>205</v>
      </c>
      <c r="CQ93" s="188" t="s">
        <v>205</v>
      </c>
      <c r="CR93" s="188" t="s">
        <v>205</v>
      </c>
      <c r="CS93" s="189" t="s">
        <v>205</v>
      </c>
      <c r="CT93" s="190" t="s">
        <v>205</v>
      </c>
      <c r="CU93" s="188"/>
      <c r="CV93" s="188"/>
      <c r="CW93" s="188"/>
      <c r="CX93" s="189"/>
    </row>
    <row r="94" spans="1:102" ht="26" x14ac:dyDescent="0.35">
      <c r="A94" s="180" t="s">
        <v>283</v>
      </c>
      <c r="B94" s="181">
        <f t="shared" si="109"/>
        <v>206266642</v>
      </c>
      <c r="C94" s="182">
        <f t="shared" si="67"/>
        <v>169467103</v>
      </c>
      <c r="D94" s="182">
        <f t="shared" si="68"/>
        <v>36799539</v>
      </c>
      <c r="E94" s="182">
        <f t="shared" si="69"/>
        <v>36799539</v>
      </c>
      <c r="F94" s="182">
        <f t="shared" si="70"/>
        <v>22227619</v>
      </c>
      <c r="G94" s="182">
        <f t="shared" si="71"/>
        <v>14571920</v>
      </c>
      <c r="H94" s="182">
        <f t="shared" si="106"/>
        <v>0</v>
      </c>
      <c r="I94" s="183">
        <f t="shared" si="72"/>
        <v>0</v>
      </c>
      <c r="J94" s="184">
        <f t="shared" si="107"/>
        <v>169467103</v>
      </c>
      <c r="K94" s="191">
        <v>164258621</v>
      </c>
      <c r="L94" s="191">
        <v>5208482</v>
      </c>
      <c r="M94" s="185">
        <f t="shared" si="73"/>
        <v>36799539</v>
      </c>
      <c r="N94" s="182">
        <f t="shared" si="115"/>
        <v>28986816</v>
      </c>
      <c r="O94" s="182">
        <f t="shared" si="115"/>
        <v>7812723</v>
      </c>
      <c r="P94" s="185">
        <f t="shared" si="74"/>
        <v>36799539</v>
      </c>
      <c r="Q94" s="182">
        <f t="shared" si="116"/>
        <v>28986816</v>
      </c>
      <c r="R94" s="182">
        <f t="shared" si="116"/>
        <v>7812723</v>
      </c>
      <c r="S94" s="185">
        <f t="shared" si="75"/>
        <v>22227619</v>
      </c>
      <c r="T94" s="191">
        <v>15456592</v>
      </c>
      <c r="U94" s="191">
        <v>6771027</v>
      </c>
      <c r="V94" s="185">
        <f t="shared" si="76"/>
        <v>14571920</v>
      </c>
      <c r="W94" s="191">
        <v>13530224</v>
      </c>
      <c r="X94" s="191">
        <v>1041696</v>
      </c>
      <c r="Y94" s="185">
        <f t="shared" si="77"/>
        <v>0</v>
      </c>
      <c r="Z94" s="192">
        <v>0</v>
      </c>
      <c r="AA94" s="192">
        <v>0</v>
      </c>
      <c r="AB94" s="193">
        <v>0</v>
      </c>
      <c r="AC94" s="184">
        <f t="shared" si="78"/>
        <v>0</v>
      </c>
      <c r="AD94" s="192">
        <v>0</v>
      </c>
      <c r="AE94" s="192">
        <v>0</v>
      </c>
      <c r="AF94" s="185">
        <f t="shared" si="79"/>
        <v>0</v>
      </c>
      <c r="AG94" s="192">
        <v>0</v>
      </c>
      <c r="AH94" s="192">
        <v>0</v>
      </c>
      <c r="AI94" s="185">
        <f t="shared" si="80"/>
        <v>0</v>
      </c>
      <c r="AJ94" s="192">
        <v>0</v>
      </c>
      <c r="AK94" s="192">
        <v>0</v>
      </c>
      <c r="AL94" s="185">
        <f t="shared" si="81"/>
        <v>0</v>
      </c>
      <c r="AM94" s="192">
        <v>0</v>
      </c>
      <c r="AN94" s="192">
        <v>0</v>
      </c>
      <c r="AO94" s="185">
        <f t="shared" si="82"/>
        <v>0</v>
      </c>
      <c r="AP94" s="192">
        <v>0</v>
      </c>
      <c r="AQ94" s="192">
        <v>0</v>
      </c>
      <c r="AR94" s="185">
        <f t="shared" si="83"/>
        <v>0</v>
      </c>
      <c r="AS94" s="192">
        <v>0</v>
      </c>
      <c r="AT94" s="192">
        <v>0</v>
      </c>
      <c r="AU94" s="193">
        <v>0</v>
      </c>
      <c r="AV94" s="184">
        <f t="shared" si="84"/>
        <v>0</v>
      </c>
      <c r="AW94" s="192">
        <v>0</v>
      </c>
      <c r="AX94" s="185">
        <f t="shared" si="85"/>
        <v>0</v>
      </c>
      <c r="AY94" s="192">
        <v>0</v>
      </c>
      <c r="AZ94" s="185">
        <f t="shared" si="86"/>
        <v>0</v>
      </c>
      <c r="BA94" s="192">
        <v>0</v>
      </c>
      <c r="BB94" s="185">
        <f t="shared" si="87"/>
        <v>0</v>
      </c>
      <c r="BC94" s="192">
        <v>0</v>
      </c>
      <c r="BD94" s="185">
        <f t="shared" si="88"/>
        <v>0</v>
      </c>
      <c r="BE94" s="192">
        <v>0</v>
      </c>
      <c r="BF94" s="185">
        <f t="shared" si="89"/>
        <v>0</v>
      </c>
      <c r="BG94" s="193">
        <v>0</v>
      </c>
      <c r="BH94" s="184">
        <f t="shared" si="90"/>
        <v>0</v>
      </c>
      <c r="BI94" s="191">
        <v>0</v>
      </c>
      <c r="BJ94" s="185">
        <f t="shared" si="91"/>
        <v>0</v>
      </c>
      <c r="BK94" s="191">
        <v>0</v>
      </c>
      <c r="BL94" s="185">
        <f t="shared" si="92"/>
        <v>0</v>
      </c>
      <c r="BM94" s="191">
        <v>0</v>
      </c>
      <c r="BN94" s="185">
        <f t="shared" si="93"/>
        <v>0</v>
      </c>
      <c r="BO94" s="191">
        <v>0</v>
      </c>
      <c r="BP94" s="185">
        <f t="shared" si="94"/>
        <v>0</v>
      </c>
      <c r="BQ94" s="191">
        <v>0</v>
      </c>
      <c r="BR94" s="185">
        <f t="shared" si="95"/>
        <v>0</v>
      </c>
      <c r="BS94" s="194">
        <v>0</v>
      </c>
      <c r="BT94" s="186"/>
      <c r="BU94" s="187">
        <f t="shared" si="96"/>
        <v>0.84999999767135515</v>
      </c>
      <c r="BV94" s="188">
        <f t="shared" si="97"/>
        <v>0.15000000232864488</v>
      </c>
      <c r="BW94" s="188">
        <f t="shared" si="98"/>
        <v>7.5406282426218427E-2</v>
      </c>
      <c r="BX94" s="188">
        <f t="shared" si="99"/>
        <v>7.9984253392746341E-2</v>
      </c>
      <c r="BY94" s="188">
        <f t="shared" si="100"/>
        <v>0</v>
      </c>
      <c r="BZ94" s="188">
        <f t="shared" si="101"/>
        <v>0.4</v>
      </c>
      <c r="CA94" s="188">
        <f t="shared" si="102"/>
        <v>0.6</v>
      </c>
      <c r="CB94" s="188">
        <f t="shared" si="103"/>
        <v>7.999996928087684E-2</v>
      </c>
      <c r="CC94" s="188">
        <f t="shared" si="104"/>
        <v>0.52000003071912315</v>
      </c>
      <c r="CD94" s="189">
        <f t="shared" si="105"/>
        <v>0</v>
      </c>
      <c r="CE94" s="190" t="s">
        <v>205</v>
      </c>
      <c r="CF94" s="188" t="s">
        <v>205</v>
      </c>
      <c r="CG94" s="188" t="s">
        <v>205</v>
      </c>
      <c r="CH94" s="188" t="s">
        <v>205</v>
      </c>
      <c r="CI94" s="188" t="s">
        <v>205</v>
      </c>
      <c r="CJ94" s="188" t="s">
        <v>205</v>
      </c>
      <c r="CK94" s="188" t="s">
        <v>205</v>
      </c>
      <c r="CL94" s="188" t="s">
        <v>205</v>
      </c>
      <c r="CM94" s="188" t="s">
        <v>205</v>
      </c>
      <c r="CN94" s="189" t="s">
        <v>205</v>
      </c>
      <c r="CO94" s="190" t="s">
        <v>205</v>
      </c>
      <c r="CP94" s="188" t="s">
        <v>205</v>
      </c>
      <c r="CQ94" s="188" t="s">
        <v>205</v>
      </c>
      <c r="CR94" s="188" t="s">
        <v>205</v>
      </c>
      <c r="CS94" s="189" t="s">
        <v>205</v>
      </c>
      <c r="CT94" s="190" t="s">
        <v>205</v>
      </c>
      <c r="CU94" s="188"/>
      <c r="CV94" s="188"/>
      <c r="CW94" s="188"/>
      <c r="CX94" s="189"/>
    </row>
    <row r="95" spans="1:102" x14ac:dyDescent="0.35">
      <c r="A95" s="180" t="s">
        <v>284</v>
      </c>
      <c r="B95" s="181">
        <f t="shared" si="109"/>
        <v>72975295</v>
      </c>
      <c r="C95" s="182">
        <f t="shared" si="67"/>
        <v>62029000</v>
      </c>
      <c r="D95" s="182">
        <f t="shared" si="68"/>
        <v>10946295</v>
      </c>
      <c r="E95" s="182">
        <f t="shared" si="69"/>
        <v>10946295</v>
      </c>
      <c r="F95" s="182">
        <f t="shared" si="70"/>
        <v>6049447</v>
      </c>
      <c r="G95" s="182">
        <f t="shared" si="71"/>
        <v>4896848</v>
      </c>
      <c r="H95" s="182">
        <f t="shared" si="106"/>
        <v>0</v>
      </c>
      <c r="I95" s="183">
        <f t="shared" si="72"/>
        <v>0</v>
      </c>
      <c r="J95" s="184">
        <f t="shared" si="107"/>
        <v>62029000</v>
      </c>
      <c r="K95" s="191">
        <v>62029000</v>
      </c>
      <c r="L95" s="191">
        <v>0</v>
      </c>
      <c r="M95" s="185">
        <f t="shared" si="73"/>
        <v>10946295</v>
      </c>
      <c r="N95" s="182">
        <f t="shared" si="115"/>
        <v>10946295</v>
      </c>
      <c r="O95" s="182">
        <f t="shared" si="115"/>
        <v>0</v>
      </c>
      <c r="P95" s="185">
        <f t="shared" si="74"/>
        <v>10946295</v>
      </c>
      <c r="Q95" s="182">
        <f t="shared" si="116"/>
        <v>10946295</v>
      </c>
      <c r="R95" s="182">
        <f t="shared" si="116"/>
        <v>0</v>
      </c>
      <c r="S95" s="185">
        <f t="shared" si="75"/>
        <v>6049447</v>
      </c>
      <c r="T95" s="191">
        <v>6049447</v>
      </c>
      <c r="U95" s="191">
        <v>0</v>
      </c>
      <c r="V95" s="185">
        <f t="shared" si="76"/>
        <v>4896848</v>
      </c>
      <c r="W95" s="191">
        <v>4896848</v>
      </c>
      <c r="X95" s="191">
        <v>0</v>
      </c>
      <c r="Y95" s="185">
        <f t="shared" si="77"/>
        <v>0</v>
      </c>
      <c r="Z95" s="192">
        <v>0</v>
      </c>
      <c r="AA95" s="192">
        <v>0</v>
      </c>
      <c r="AB95" s="193">
        <v>0</v>
      </c>
      <c r="AC95" s="184">
        <f t="shared" si="78"/>
        <v>0</v>
      </c>
      <c r="AD95" s="192">
        <v>0</v>
      </c>
      <c r="AE95" s="192">
        <v>0</v>
      </c>
      <c r="AF95" s="185">
        <f t="shared" si="79"/>
        <v>0</v>
      </c>
      <c r="AG95" s="192">
        <v>0</v>
      </c>
      <c r="AH95" s="192">
        <v>0</v>
      </c>
      <c r="AI95" s="185">
        <f t="shared" si="80"/>
        <v>0</v>
      </c>
      <c r="AJ95" s="192">
        <v>0</v>
      </c>
      <c r="AK95" s="192">
        <v>0</v>
      </c>
      <c r="AL95" s="185">
        <f t="shared" si="81"/>
        <v>0</v>
      </c>
      <c r="AM95" s="192">
        <v>0</v>
      </c>
      <c r="AN95" s="192">
        <v>0</v>
      </c>
      <c r="AO95" s="185">
        <f t="shared" si="82"/>
        <v>0</v>
      </c>
      <c r="AP95" s="192">
        <v>0</v>
      </c>
      <c r="AQ95" s="192">
        <v>0</v>
      </c>
      <c r="AR95" s="185">
        <f t="shared" si="83"/>
        <v>0</v>
      </c>
      <c r="AS95" s="192">
        <v>0</v>
      </c>
      <c r="AT95" s="192">
        <v>0</v>
      </c>
      <c r="AU95" s="193">
        <v>0</v>
      </c>
      <c r="AV95" s="184">
        <f t="shared" si="84"/>
        <v>0</v>
      </c>
      <c r="AW95" s="192">
        <v>0</v>
      </c>
      <c r="AX95" s="185">
        <f t="shared" si="85"/>
        <v>0</v>
      </c>
      <c r="AY95" s="192">
        <v>0</v>
      </c>
      <c r="AZ95" s="185">
        <f t="shared" si="86"/>
        <v>0</v>
      </c>
      <c r="BA95" s="192">
        <v>0</v>
      </c>
      <c r="BB95" s="185">
        <f t="shared" si="87"/>
        <v>0</v>
      </c>
      <c r="BC95" s="192">
        <v>0</v>
      </c>
      <c r="BD95" s="185">
        <f t="shared" si="88"/>
        <v>0</v>
      </c>
      <c r="BE95" s="192">
        <v>0</v>
      </c>
      <c r="BF95" s="185">
        <f t="shared" si="89"/>
        <v>0</v>
      </c>
      <c r="BG95" s="193">
        <v>0</v>
      </c>
      <c r="BH95" s="184">
        <f t="shared" si="90"/>
        <v>0</v>
      </c>
      <c r="BI95" s="191">
        <v>0</v>
      </c>
      <c r="BJ95" s="185">
        <f t="shared" si="91"/>
        <v>0</v>
      </c>
      <c r="BK95" s="191">
        <v>0</v>
      </c>
      <c r="BL95" s="185">
        <f t="shared" si="92"/>
        <v>0</v>
      </c>
      <c r="BM95" s="191">
        <v>0</v>
      </c>
      <c r="BN95" s="185">
        <f t="shared" si="93"/>
        <v>0</v>
      </c>
      <c r="BO95" s="191">
        <v>0</v>
      </c>
      <c r="BP95" s="185">
        <f t="shared" si="94"/>
        <v>0</v>
      </c>
      <c r="BQ95" s="191">
        <v>0</v>
      </c>
      <c r="BR95" s="185">
        <f t="shared" si="95"/>
        <v>0</v>
      </c>
      <c r="BS95" s="194">
        <v>0</v>
      </c>
      <c r="BT95" s="186"/>
      <c r="BU95" s="187">
        <f t="shared" si="96"/>
        <v>0.84999998972254931</v>
      </c>
      <c r="BV95" s="188">
        <f t="shared" si="97"/>
        <v>0.15000001027745075</v>
      </c>
      <c r="BW95" s="188">
        <f t="shared" si="98"/>
        <v>6.7102818837525766E-2</v>
      </c>
      <c r="BX95" s="188">
        <f t="shared" si="99"/>
        <v>8.289719143992498E-2</v>
      </c>
      <c r="BY95" s="188">
        <f t="shared" si="100"/>
        <v>0</v>
      </c>
      <c r="BZ95" s="188"/>
      <c r="CA95" s="188"/>
      <c r="CB95" s="188"/>
      <c r="CC95" s="188"/>
      <c r="CD95" s="189"/>
      <c r="CE95" s="190" t="s">
        <v>205</v>
      </c>
      <c r="CF95" s="188" t="s">
        <v>205</v>
      </c>
      <c r="CG95" s="188" t="s">
        <v>205</v>
      </c>
      <c r="CH95" s="188" t="s">
        <v>205</v>
      </c>
      <c r="CI95" s="188" t="s">
        <v>205</v>
      </c>
      <c r="CJ95" s="188" t="s">
        <v>205</v>
      </c>
      <c r="CK95" s="188" t="s">
        <v>205</v>
      </c>
      <c r="CL95" s="188" t="s">
        <v>205</v>
      </c>
      <c r="CM95" s="188" t="s">
        <v>205</v>
      </c>
      <c r="CN95" s="189" t="s">
        <v>205</v>
      </c>
      <c r="CO95" s="190" t="s">
        <v>205</v>
      </c>
      <c r="CP95" s="188" t="s">
        <v>205</v>
      </c>
      <c r="CQ95" s="188" t="s">
        <v>205</v>
      </c>
      <c r="CR95" s="188" t="s">
        <v>205</v>
      </c>
      <c r="CS95" s="189" t="s">
        <v>205</v>
      </c>
      <c r="CT95" s="190" t="s">
        <v>205</v>
      </c>
      <c r="CU95" s="188"/>
      <c r="CV95" s="188"/>
      <c r="CW95" s="188"/>
      <c r="CX95" s="189"/>
    </row>
    <row r="96" spans="1:102" x14ac:dyDescent="0.35">
      <c r="A96" s="147" t="s">
        <v>124</v>
      </c>
      <c r="B96" s="148">
        <f t="shared" si="109"/>
        <v>3926430951</v>
      </c>
      <c r="C96" s="149">
        <f t="shared" si="67"/>
        <v>3251604336</v>
      </c>
      <c r="D96" s="149">
        <f t="shared" si="68"/>
        <v>674826615</v>
      </c>
      <c r="E96" s="149">
        <f t="shared" si="69"/>
        <v>674826615</v>
      </c>
      <c r="F96" s="149">
        <f t="shared" si="70"/>
        <v>597471071</v>
      </c>
      <c r="G96" s="149">
        <f t="shared" si="71"/>
        <v>77355544</v>
      </c>
      <c r="H96" s="149">
        <f t="shared" si="106"/>
        <v>0</v>
      </c>
      <c r="I96" s="150">
        <f t="shared" si="72"/>
        <v>0</v>
      </c>
      <c r="J96" s="151">
        <f t="shared" si="107"/>
        <v>979850000</v>
      </c>
      <c r="K96" s="149">
        <f>K97+K108+K115+K122+K129+K144+K149+K156</f>
        <v>941210789</v>
      </c>
      <c r="L96" s="149">
        <f>L97+L108+L115+L122+L129+L144+L149+L156</f>
        <v>38639211</v>
      </c>
      <c r="M96" s="149">
        <f t="shared" si="73"/>
        <v>224054842</v>
      </c>
      <c r="N96" s="149">
        <f>N97+N108+N115+N122+N129+N144+N149+N156</f>
        <v>166096025</v>
      </c>
      <c r="O96" s="149">
        <f>O97+O108+O115+O122+O129+O144+O149+O156</f>
        <v>57958817</v>
      </c>
      <c r="P96" s="149">
        <f t="shared" si="74"/>
        <v>224054842</v>
      </c>
      <c r="Q96" s="149">
        <f>Q97+Q108+Q115+Q122+Q129+Q144+Q149+Q156</f>
        <v>166096025</v>
      </c>
      <c r="R96" s="149">
        <f>R97+R108+R115+R122+R129+R144+R149+R156</f>
        <v>57958817</v>
      </c>
      <c r="S96" s="149">
        <f t="shared" si="75"/>
        <v>170125983</v>
      </c>
      <c r="T96" s="149">
        <f>T97+T108+T115+T122+T129+T144+T149+T156</f>
        <v>118812006</v>
      </c>
      <c r="U96" s="149">
        <f>U97+U108+U115+U122+U129+U144+U149+U156</f>
        <v>51313977</v>
      </c>
      <c r="V96" s="149">
        <f t="shared" si="76"/>
        <v>53928859</v>
      </c>
      <c r="W96" s="149">
        <f>W97+W108+W115+W122+W129+W144+W149+W156</f>
        <v>47284019</v>
      </c>
      <c r="X96" s="149">
        <f>X97+X108+X115+X122+X129+X144+X149+X156</f>
        <v>6644840</v>
      </c>
      <c r="Y96" s="149">
        <f t="shared" si="77"/>
        <v>0</v>
      </c>
      <c r="Z96" s="149">
        <f>Z97+Z108+Z115+Z122+Z129+Z144+Z149+Z156</f>
        <v>0</v>
      </c>
      <c r="AA96" s="149">
        <f>AA97+AA108+AA115+AA122+AA129+AA144+AA149+AA156</f>
        <v>0</v>
      </c>
      <c r="AB96" s="150">
        <f>AB97+AB108+AB115+AB122+AB129+AB144+AB149+AB156</f>
        <v>0</v>
      </c>
      <c r="AC96" s="151">
        <f t="shared" si="78"/>
        <v>2271754336</v>
      </c>
      <c r="AD96" s="149">
        <f>AD97+AD108+AD115+AD122+AD129+AD144+AD149+AD156</f>
        <v>2221754336</v>
      </c>
      <c r="AE96" s="149">
        <f>AE97+AE108+AE115+AE122+AE129+AE144+AE149+AE156</f>
        <v>50000000</v>
      </c>
      <c r="AF96" s="149">
        <f t="shared" si="79"/>
        <v>450771773</v>
      </c>
      <c r="AG96" s="149">
        <f>AG97+AG108+AG115+AG122+AG129+AG144+AG149+AG156</f>
        <v>379498746</v>
      </c>
      <c r="AH96" s="149">
        <f>AH97+AH108+AH115+AH122+AH129+AH144+AH149+AH156</f>
        <v>71273027</v>
      </c>
      <c r="AI96" s="149">
        <f t="shared" si="80"/>
        <v>450771773</v>
      </c>
      <c r="AJ96" s="149">
        <f>AJ97+AJ108+AJ115+AJ122+AJ129+AJ144+AJ149+AJ156</f>
        <v>379498746</v>
      </c>
      <c r="AK96" s="149">
        <f>AK97+AK108+AK115+AK122+AK129+AK144+AK149+AK156</f>
        <v>71273027</v>
      </c>
      <c r="AL96" s="149">
        <f t="shared" si="81"/>
        <v>427345088</v>
      </c>
      <c r="AM96" s="149">
        <f>AM97+AM108+AM115+AM122+AM129+AM144+AM149+AM156</f>
        <v>358441395</v>
      </c>
      <c r="AN96" s="149">
        <f>AN97+AN108+AN115+AN122+AN129+AN144+AN149+AN156</f>
        <v>68903693</v>
      </c>
      <c r="AO96" s="149">
        <f t="shared" si="82"/>
        <v>23426685</v>
      </c>
      <c r="AP96" s="149">
        <f>AP97+AP108+AP115+AP122+AP129+AP144+AP149+AP156</f>
        <v>21057351</v>
      </c>
      <c r="AQ96" s="149">
        <f>AQ97+AQ108+AQ115+AQ122+AQ129+AQ144+AQ149+AQ156</f>
        <v>2369334</v>
      </c>
      <c r="AR96" s="149">
        <f t="shared" si="83"/>
        <v>0</v>
      </c>
      <c r="AS96" s="149">
        <f>AS97+AS108+AS115+AS122+AS129+AS144+AS149+AS156</f>
        <v>0</v>
      </c>
      <c r="AT96" s="149">
        <f>AT97+AT108+AT115+AT122+AT129+AT144+AT149+AT156</f>
        <v>0</v>
      </c>
      <c r="AU96" s="150">
        <f>AU97+AU108+AU115+AU122+AU129+AU144+AU149+AU156</f>
        <v>0</v>
      </c>
      <c r="AV96" s="151">
        <f t="shared" si="84"/>
        <v>0</v>
      </c>
      <c r="AW96" s="149">
        <f>AW97+AW108+AW115+AW122+AW129+AW144+AW149+AW156</f>
        <v>0</v>
      </c>
      <c r="AX96" s="149">
        <f t="shared" si="85"/>
        <v>0</v>
      </c>
      <c r="AY96" s="149">
        <f>AY97+AY108+AY115+AY122+AY129+AY144+AY149+AY156</f>
        <v>0</v>
      </c>
      <c r="AZ96" s="149">
        <f t="shared" si="86"/>
        <v>0</v>
      </c>
      <c r="BA96" s="149">
        <f>BA97+BA108+BA115+BA122+BA129+BA144+BA149+BA156</f>
        <v>0</v>
      </c>
      <c r="BB96" s="149">
        <f t="shared" si="87"/>
        <v>0</v>
      </c>
      <c r="BC96" s="149">
        <f>BC97+BC108+BC115+BC122+BC129+BC144+BC149+BC156</f>
        <v>0</v>
      </c>
      <c r="BD96" s="149">
        <f t="shared" si="88"/>
        <v>0</v>
      </c>
      <c r="BE96" s="149">
        <f>BE97+BE108+BE115+BE122+BE129+BE144+BE149+BE156</f>
        <v>0</v>
      </c>
      <c r="BF96" s="149">
        <f t="shared" si="89"/>
        <v>0</v>
      </c>
      <c r="BG96" s="150">
        <f>BG97+BG108+BG115+BG122+BG129+BG144+BG149+BG156</f>
        <v>0</v>
      </c>
      <c r="BH96" s="151">
        <f t="shared" si="90"/>
        <v>0</v>
      </c>
      <c r="BI96" s="149">
        <f>BI97+BI108+BI115+BI122+BI129+BI144+BI149+BI156</f>
        <v>0</v>
      </c>
      <c r="BJ96" s="149">
        <f t="shared" si="91"/>
        <v>0</v>
      </c>
      <c r="BK96" s="149">
        <f>BK97+BK108+BK115+BK122+BK129+BK144+BK149+BK156</f>
        <v>0</v>
      </c>
      <c r="BL96" s="149">
        <f t="shared" si="92"/>
        <v>0</v>
      </c>
      <c r="BM96" s="149">
        <f>BM97+BM108+BM115+BM122+BM129+BM144+BM149+BM156</f>
        <v>0</v>
      </c>
      <c r="BN96" s="149">
        <f t="shared" si="93"/>
        <v>0</v>
      </c>
      <c r="BO96" s="149">
        <f>BO97+BO108+BO115+BO122+BO129+BO144+BO149+BO156</f>
        <v>0</v>
      </c>
      <c r="BP96" s="149">
        <f t="shared" si="94"/>
        <v>0</v>
      </c>
      <c r="BQ96" s="149">
        <f>BQ97+BQ108+BQ115+BQ122+BQ129+BQ144+BQ149+BQ156</f>
        <v>0</v>
      </c>
      <c r="BR96" s="149">
        <f t="shared" si="95"/>
        <v>0</v>
      </c>
      <c r="BS96" s="150">
        <f>BS97+BS108+BS115+BS122+BS129+BS144+BS149+BS156</f>
        <v>0</v>
      </c>
      <c r="BT96" s="152"/>
      <c r="BU96" s="153">
        <f t="shared" si="96"/>
        <v>0.84999999738103305</v>
      </c>
      <c r="BV96" s="154">
        <f t="shared" si="97"/>
        <v>0.15000000261896698</v>
      </c>
      <c r="BW96" s="154">
        <f t="shared" si="98"/>
        <v>4.8702724771636778E-2</v>
      </c>
      <c r="BX96" s="154">
        <f t="shared" si="99"/>
        <v>0.10729818014106432</v>
      </c>
      <c r="BY96" s="154">
        <f t="shared" si="100"/>
        <v>0</v>
      </c>
      <c r="BZ96" s="154">
        <f t="shared" si="101"/>
        <v>0.39999999792956437</v>
      </c>
      <c r="CA96" s="154">
        <f t="shared" si="102"/>
        <v>0.60000000207043569</v>
      </c>
      <c r="CB96" s="154">
        <f t="shared" si="103"/>
        <v>6.8788567816311944E-2</v>
      </c>
      <c r="CC96" s="154">
        <f t="shared" si="104"/>
        <v>0.53121143425412365</v>
      </c>
      <c r="CD96" s="155">
        <f t="shared" si="105"/>
        <v>0</v>
      </c>
      <c r="CE96" s="156">
        <f>AD96/(AD96+AG96)</f>
        <v>0.85410925656329506</v>
      </c>
      <c r="CF96" s="154">
        <f>AG96/(AD96+AG96)</f>
        <v>0.14589074343670494</v>
      </c>
      <c r="CG96" s="154">
        <f>AP96/(AD96+AG96)</f>
        <v>8.0950796928262892E-3</v>
      </c>
      <c r="CH96" s="154">
        <f>AM96/(AD96+AG96)</f>
        <v>0.13779566374387864</v>
      </c>
      <c r="CI96" s="154">
        <f>AS96/(AD96+AG96)</f>
        <v>0</v>
      </c>
      <c r="CJ96" s="154">
        <f>AE96/(AE96+AH96)</f>
        <v>0.4122928340858516</v>
      </c>
      <c r="CK96" s="154">
        <f>AH96/(AE96+AH96)</f>
        <v>0.5877071659141484</v>
      </c>
      <c r="CL96" s="154">
        <f>AQ96/(AE96+AH96)</f>
        <v>1.9537188595119343E-2</v>
      </c>
      <c r="CM96" s="154">
        <f>AN96/(AE96+AH96)</f>
        <v>0.56816997731902907</v>
      </c>
      <c r="CN96" s="155">
        <f>AT96/(AE96+AH96)</f>
        <v>0</v>
      </c>
      <c r="CO96" s="156" t="s">
        <v>205</v>
      </c>
      <c r="CP96" s="154" t="s">
        <v>205</v>
      </c>
      <c r="CQ96" s="154" t="s">
        <v>205</v>
      </c>
      <c r="CR96" s="154" t="s">
        <v>205</v>
      </c>
      <c r="CS96" s="155" t="s">
        <v>205</v>
      </c>
      <c r="CT96" s="156" t="s">
        <v>205</v>
      </c>
      <c r="CU96" s="154"/>
      <c r="CV96" s="154"/>
      <c r="CW96" s="154"/>
      <c r="CX96" s="155"/>
    </row>
    <row r="97" spans="1:102" x14ac:dyDescent="0.35">
      <c r="A97" s="158" t="s">
        <v>14</v>
      </c>
      <c r="B97" s="159">
        <f t="shared" si="109"/>
        <v>712508390</v>
      </c>
      <c r="C97" s="160">
        <f t="shared" si="67"/>
        <v>589497494</v>
      </c>
      <c r="D97" s="160">
        <f t="shared" si="68"/>
        <v>123010896</v>
      </c>
      <c r="E97" s="160">
        <f t="shared" si="69"/>
        <v>123010896</v>
      </c>
      <c r="F97" s="160">
        <f t="shared" si="70"/>
        <v>120205660</v>
      </c>
      <c r="G97" s="160">
        <f t="shared" si="71"/>
        <v>2805236</v>
      </c>
      <c r="H97" s="160">
        <f t="shared" si="106"/>
        <v>0</v>
      </c>
      <c r="I97" s="161">
        <f t="shared" si="72"/>
        <v>0</v>
      </c>
      <c r="J97" s="162">
        <f t="shared" si="107"/>
        <v>58206450</v>
      </c>
      <c r="K97" s="160">
        <f>K106</f>
        <v>56143552</v>
      </c>
      <c r="L97" s="160">
        <f>L106</f>
        <v>2062898</v>
      </c>
      <c r="M97" s="160">
        <f t="shared" si="73"/>
        <v>13002033</v>
      </c>
      <c r="N97" s="160">
        <f>N106</f>
        <v>9907686</v>
      </c>
      <c r="O97" s="160">
        <f>O106</f>
        <v>3094347</v>
      </c>
      <c r="P97" s="160">
        <f t="shared" si="74"/>
        <v>13002033</v>
      </c>
      <c r="Q97" s="160">
        <f>Q106</f>
        <v>9907686</v>
      </c>
      <c r="R97" s="160">
        <f>R106</f>
        <v>3094347</v>
      </c>
      <c r="S97" s="160">
        <f t="shared" si="75"/>
        <v>10196797</v>
      </c>
      <c r="T97" s="160">
        <f>T106</f>
        <v>7447450</v>
      </c>
      <c r="U97" s="160">
        <f>U106</f>
        <v>2749347</v>
      </c>
      <c r="V97" s="160">
        <f t="shared" si="76"/>
        <v>2805236</v>
      </c>
      <c r="W97" s="160">
        <f>W106</f>
        <v>2460236</v>
      </c>
      <c r="X97" s="160">
        <f>X106</f>
        <v>345000</v>
      </c>
      <c r="Y97" s="160">
        <f t="shared" si="77"/>
        <v>0</v>
      </c>
      <c r="Z97" s="160">
        <f>Z106</f>
        <v>0</v>
      </c>
      <c r="AA97" s="160">
        <f>AA106</f>
        <v>0</v>
      </c>
      <c r="AB97" s="161">
        <f>AB106</f>
        <v>0</v>
      </c>
      <c r="AC97" s="162">
        <f t="shared" si="78"/>
        <v>531291044</v>
      </c>
      <c r="AD97" s="160">
        <f>AD98+AD100+AD102+AD104</f>
        <v>519012044</v>
      </c>
      <c r="AE97" s="160">
        <f>AE98+AE100+AE102+AE104</f>
        <v>12279000</v>
      </c>
      <c r="AF97" s="160">
        <f t="shared" si="79"/>
        <v>110008863</v>
      </c>
      <c r="AG97" s="160">
        <f>AG98+AG100+AG102+AG104</f>
        <v>91590363</v>
      </c>
      <c r="AH97" s="160">
        <f>AH98+AH100+AH102+AH104</f>
        <v>18418500</v>
      </c>
      <c r="AI97" s="160">
        <f t="shared" si="80"/>
        <v>110008863</v>
      </c>
      <c r="AJ97" s="160">
        <f>AJ98+AJ100+AJ102+AJ104</f>
        <v>91590363</v>
      </c>
      <c r="AK97" s="160">
        <f>AK98+AK100+AK102+AK104</f>
        <v>18418500</v>
      </c>
      <c r="AL97" s="160">
        <f t="shared" si="81"/>
        <v>110008863</v>
      </c>
      <c r="AM97" s="160">
        <f>AM98+AM100+AM102+AM104</f>
        <v>91590363</v>
      </c>
      <c r="AN97" s="160">
        <f>AN98+AN100+AN102+AN104</f>
        <v>18418500</v>
      </c>
      <c r="AO97" s="160">
        <f t="shared" si="82"/>
        <v>0</v>
      </c>
      <c r="AP97" s="160">
        <f>AP98+AP100+AP102+AP104</f>
        <v>0</v>
      </c>
      <c r="AQ97" s="160">
        <f>AQ98+AQ100+AQ102+AQ104</f>
        <v>0</v>
      </c>
      <c r="AR97" s="160">
        <f t="shared" si="83"/>
        <v>0</v>
      </c>
      <c r="AS97" s="160">
        <f>AS98+AS100+AS102+AS104</f>
        <v>0</v>
      </c>
      <c r="AT97" s="160">
        <f>AT98+AT100+AT102+AT104</f>
        <v>0</v>
      </c>
      <c r="AU97" s="161">
        <f>AU98+AU100+AU102+AU104</f>
        <v>0</v>
      </c>
      <c r="AV97" s="162">
        <f t="shared" si="84"/>
        <v>0</v>
      </c>
      <c r="AW97" s="160">
        <f>AW98+AW100+AW102+AW104</f>
        <v>0</v>
      </c>
      <c r="AX97" s="160">
        <f t="shared" si="85"/>
        <v>0</v>
      </c>
      <c r="AY97" s="160">
        <f>AY98+AY100+AY102+AY104</f>
        <v>0</v>
      </c>
      <c r="AZ97" s="160">
        <f t="shared" si="86"/>
        <v>0</v>
      </c>
      <c r="BA97" s="160">
        <f>BA98+BA100+BA102+BA104</f>
        <v>0</v>
      </c>
      <c r="BB97" s="160">
        <f t="shared" si="87"/>
        <v>0</v>
      </c>
      <c r="BC97" s="160">
        <f>BC98+BC100+BC102+BC104</f>
        <v>0</v>
      </c>
      <c r="BD97" s="160">
        <f t="shared" si="88"/>
        <v>0</v>
      </c>
      <c r="BE97" s="160">
        <f>BE98+BE100+BE102+BE104</f>
        <v>0</v>
      </c>
      <c r="BF97" s="160">
        <f t="shared" si="89"/>
        <v>0</v>
      </c>
      <c r="BG97" s="161">
        <f>BG98+BG100+BG102+BG104</f>
        <v>0</v>
      </c>
      <c r="BH97" s="162">
        <f t="shared" si="90"/>
        <v>0</v>
      </c>
      <c r="BI97" s="160">
        <f>BI98+BI100+BI102+BI104</f>
        <v>0</v>
      </c>
      <c r="BJ97" s="160">
        <f t="shared" si="91"/>
        <v>0</v>
      </c>
      <c r="BK97" s="160">
        <f>BK98+BK100+BK102+BK104</f>
        <v>0</v>
      </c>
      <c r="BL97" s="160">
        <f t="shared" si="92"/>
        <v>0</v>
      </c>
      <c r="BM97" s="160">
        <f>BM98+BM100+BM102+BM104</f>
        <v>0</v>
      </c>
      <c r="BN97" s="160">
        <f t="shared" si="93"/>
        <v>0</v>
      </c>
      <c r="BO97" s="160">
        <f>BO98+BO100+BO102+BO104</f>
        <v>0</v>
      </c>
      <c r="BP97" s="160">
        <f t="shared" si="94"/>
        <v>0</v>
      </c>
      <c r="BQ97" s="160">
        <f>BQ98+BQ100+BQ102+BQ104</f>
        <v>0</v>
      </c>
      <c r="BR97" s="160">
        <f t="shared" si="95"/>
        <v>0</v>
      </c>
      <c r="BS97" s="161">
        <f>BS98+BS100+BS102+BS104</f>
        <v>0</v>
      </c>
      <c r="BT97" s="163"/>
      <c r="BU97" s="164">
        <f t="shared" si="96"/>
        <v>0.84999999545807148</v>
      </c>
      <c r="BV97" s="165">
        <f t="shared" si="97"/>
        <v>0.15000000454192849</v>
      </c>
      <c r="BW97" s="165">
        <f t="shared" si="98"/>
        <v>4.2470604411684154E-2</v>
      </c>
      <c r="BX97" s="165">
        <f t="shared" si="99"/>
        <v>0.11275261789945557</v>
      </c>
      <c r="BY97" s="165">
        <f t="shared" si="100"/>
        <v>0</v>
      </c>
      <c r="BZ97" s="165">
        <f t="shared" si="101"/>
        <v>0.4</v>
      </c>
      <c r="CA97" s="165">
        <f t="shared" si="102"/>
        <v>0.6</v>
      </c>
      <c r="CB97" s="165">
        <f t="shared" si="103"/>
        <v>6.689618197312712E-2</v>
      </c>
      <c r="CC97" s="165">
        <f t="shared" si="104"/>
        <v>0.5331038180268729</v>
      </c>
      <c r="CD97" s="166">
        <f t="shared" si="105"/>
        <v>0</v>
      </c>
      <c r="CE97" s="167">
        <f>AD97/(AD97+AG97)</f>
        <v>0.84999999680643246</v>
      </c>
      <c r="CF97" s="165">
        <f t="shared" ref="CF97:CF160" si="117">AG97/(AD97+AG97)</f>
        <v>0.15000000319356749</v>
      </c>
      <c r="CG97" s="165">
        <f t="shared" ref="CG97:CG160" si="118">AP97/(AD97+AG97)</f>
        <v>0</v>
      </c>
      <c r="CH97" s="165">
        <f t="shared" ref="CH97:CH160" si="119">AM97/(AD97+AG97)</f>
        <v>0.15000000319356749</v>
      </c>
      <c r="CI97" s="165">
        <f t="shared" ref="CI97:CI160" si="120">AS97/(AD97+AG97)</f>
        <v>0</v>
      </c>
      <c r="CJ97" s="165">
        <f t="shared" ref="CJ97:CJ100" si="121">AE97/(AE97+AH97)</f>
        <v>0.4</v>
      </c>
      <c r="CK97" s="165">
        <f t="shared" ref="CK97:CK100" si="122">AH97/(AE97+AH97)</f>
        <v>0.6</v>
      </c>
      <c r="CL97" s="165">
        <f t="shared" ref="CL97:CL100" si="123">AQ97/(AE97+AH97)</f>
        <v>0</v>
      </c>
      <c r="CM97" s="165">
        <f t="shared" ref="CM97:CM100" si="124">AN97/(AE97+AH97)</f>
        <v>0.6</v>
      </c>
      <c r="CN97" s="166">
        <f t="shared" ref="CN97:CN100" si="125">AT97/(AE97+AH97)</f>
        <v>0</v>
      </c>
      <c r="CO97" s="167" t="s">
        <v>205</v>
      </c>
      <c r="CP97" s="165" t="s">
        <v>205</v>
      </c>
      <c r="CQ97" s="165" t="s">
        <v>205</v>
      </c>
      <c r="CR97" s="165" t="s">
        <v>205</v>
      </c>
      <c r="CS97" s="166" t="s">
        <v>205</v>
      </c>
      <c r="CT97" s="167" t="s">
        <v>205</v>
      </c>
      <c r="CU97" s="165"/>
      <c r="CV97" s="165"/>
      <c r="CW97" s="165"/>
      <c r="CX97" s="166"/>
    </row>
    <row r="98" spans="1:102" ht="52" x14ac:dyDescent="0.35">
      <c r="A98" s="168" t="s">
        <v>285</v>
      </c>
      <c r="B98" s="169">
        <f t="shared" si="109"/>
        <v>499294170</v>
      </c>
      <c r="C98" s="170">
        <f t="shared" si="67"/>
        <v>416525044</v>
      </c>
      <c r="D98" s="170">
        <f t="shared" si="68"/>
        <v>82769126</v>
      </c>
      <c r="E98" s="170">
        <f t="shared" si="69"/>
        <v>82769126</v>
      </c>
      <c r="F98" s="170">
        <f t="shared" si="70"/>
        <v>82769126</v>
      </c>
      <c r="G98" s="170">
        <f t="shared" si="71"/>
        <v>0</v>
      </c>
      <c r="H98" s="170">
        <f t="shared" si="106"/>
        <v>0</v>
      </c>
      <c r="I98" s="171">
        <f t="shared" si="72"/>
        <v>0</v>
      </c>
      <c r="J98" s="172">
        <f t="shared" si="107"/>
        <v>0</v>
      </c>
      <c r="K98" s="170">
        <v>0</v>
      </c>
      <c r="L98" s="170">
        <v>0</v>
      </c>
      <c r="M98" s="170">
        <f t="shared" si="73"/>
        <v>0</v>
      </c>
      <c r="N98" s="170">
        <v>0</v>
      </c>
      <c r="O98" s="170">
        <v>0</v>
      </c>
      <c r="P98" s="170">
        <f t="shared" si="74"/>
        <v>0</v>
      </c>
      <c r="Q98" s="170">
        <v>0</v>
      </c>
      <c r="R98" s="170">
        <v>0</v>
      </c>
      <c r="S98" s="170">
        <f t="shared" si="75"/>
        <v>0</v>
      </c>
      <c r="T98" s="170">
        <v>0</v>
      </c>
      <c r="U98" s="170">
        <v>0</v>
      </c>
      <c r="V98" s="170">
        <f t="shared" si="76"/>
        <v>0</v>
      </c>
      <c r="W98" s="170">
        <v>0</v>
      </c>
      <c r="X98" s="170">
        <v>0</v>
      </c>
      <c r="Y98" s="170">
        <f t="shared" si="77"/>
        <v>0</v>
      </c>
      <c r="Z98" s="170">
        <v>0</v>
      </c>
      <c r="AA98" s="170">
        <v>0</v>
      </c>
      <c r="AB98" s="171">
        <v>0</v>
      </c>
      <c r="AC98" s="172">
        <f t="shared" si="78"/>
        <v>416525044</v>
      </c>
      <c r="AD98" s="170">
        <f>AD99</f>
        <v>409525044</v>
      </c>
      <c r="AE98" s="170">
        <f>AE99</f>
        <v>7000000</v>
      </c>
      <c r="AF98" s="170">
        <f t="shared" si="79"/>
        <v>82769126</v>
      </c>
      <c r="AG98" s="170">
        <f>AG99</f>
        <v>72269126</v>
      </c>
      <c r="AH98" s="170">
        <f>AH99</f>
        <v>10500000</v>
      </c>
      <c r="AI98" s="170">
        <f t="shared" si="80"/>
        <v>82769126</v>
      </c>
      <c r="AJ98" s="170">
        <f>AJ99</f>
        <v>72269126</v>
      </c>
      <c r="AK98" s="170">
        <f>AK99</f>
        <v>10500000</v>
      </c>
      <c r="AL98" s="170">
        <f t="shared" si="81"/>
        <v>82769126</v>
      </c>
      <c r="AM98" s="170">
        <f>AM99</f>
        <v>72269126</v>
      </c>
      <c r="AN98" s="170">
        <f>AN99</f>
        <v>10500000</v>
      </c>
      <c r="AO98" s="170">
        <f t="shared" si="82"/>
        <v>0</v>
      </c>
      <c r="AP98" s="170">
        <f>AP99</f>
        <v>0</v>
      </c>
      <c r="AQ98" s="170">
        <f>AQ99</f>
        <v>0</v>
      </c>
      <c r="AR98" s="170">
        <f t="shared" si="83"/>
        <v>0</v>
      </c>
      <c r="AS98" s="170">
        <f>AS99</f>
        <v>0</v>
      </c>
      <c r="AT98" s="170">
        <f>AT99</f>
        <v>0</v>
      </c>
      <c r="AU98" s="171">
        <f>AU99</f>
        <v>0</v>
      </c>
      <c r="AV98" s="172">
        <f t="shared" si="84"/>
        <v>0</v>
      </c>
      <c r="AW98" s="170">
        <f>AW99</f>
        <v>0</v>
      </c>
      <c r="AX98" s="170">
        <f t="shared" si="85"/>
        <v>0</v>
      </c>
      <c r="AY98" s="170">
        <f>AY99</f>
        <v>0</v>
      </c>
      <c r="AZ98" s="170">
        <f t="shared" si="86"/>
        <v>0</v>
      </c>
      <c r="BA98" s="170">
        <f>BA99</f>
        <v>0</v>
      </c>
      <c r="BB98" s="170">
        <f t="shared" si="87"/>
        <v>0</v>
      </c>
      <c r="BC98" s="170">
        <f>BC99</f>
        <v>0</v>
      </c>
      <c r="BD98" s="170">
        <f t="shared" si="88"/>
        <v>0</v>
      </c>
      <c r="BE98" s="170">
        <f>BE99</f>
        <v>0</v>
      </c>
      <c r="BF98" s="170">
        <f t="shared" si="89"/>
        <v>0</v>
      </c>
      <c r="BG98" s="171">
        <f>BG99</f>
        <v>0</v>
      </c>
      <c r="BH98" s="172">
        <f t="shared" si="90"/>
        <v>0</v>
      </c>
      <c r="BI98" s="170">
        <f>BI99</f>
        <v>0</v>
      </c>
      <c r="BJ98" s="170">
        <f t="shared" si="91"/>
        <v>0</v>
      </c>
      <c r="BK98" s="170">
        <f>BK99</f>
        <v>0</v>
      </c>
      <c r="BL98" s="170">
        <f t="shared" si="92"/>
        <v>0</v>
      </c>
      <c r="BM98" s="170">
        <f>BM99</f>
        <v>0</v>
      </c>
      <c r="BN98" s="170">
        <f t="shared" si="93"/>
        <v>0</v>
      </c>
      <c r="BO98" s="170">
        <f>BO99</f>
        <v>0</v>
      </c>
      <c r="BP98" s="170">
        <f t="shared" si="94"/>
        <v>0</v>
      </c>
      <c r="BQ98" s="170">
        <f>BQ99</f>
        <v>0</v>
      </c>
      <c r="BR98" s="170">
        <f t="shared" si="95"/>
        <v>0</v>
      </c>
      <c r="BS98" s="171">
        <f>BS99</f>
        <v>0</v>
      </c>
      <c r="BT98" s="163"/>
      <c r="BU98" s="173"/>
      <c r="BV98" s="174"/>
      <c r="BW98" s="174"/>
      <c r="BX98" s="174"/>
      <c r="BY98" s="174"/>
      <c r="BZ98" s="174"/>
      <c r="CA98" s="174"/>
      <c r="CB98" s="174"/>
      <c r="CC98" s="174"/>
      <c r="CD98" s="175"/>
      <c r="CE98" s="176">
        <f t="shared" ref="CE98:CE161" si="126">AD98/(AD98+AG98)</f>
        <v>0.84999999896221246</v>
      </c>
      <c r="CF98" s="174">
        <f t="shared" si="117"/>
        <v>0.15000000103778757</v>
      </c>
      <c r="CG98" s="174">
        <f t="shared" si="118"/>
        <v>0</v>
      </c>
      <c r="CH98" s="174">
        <f t="shared" si="119"/>
        <v>0.15000000103778757</v>
      </c>
      <c r="CI98" s="174">
        <f t="shared" si="120"/>
        <v>0</v>
      </c>
      <c r="CJ98" s="174">
        <f t="shared" si="121"/>
        <v>0.4</v>
      </c>
      <c r="CK98" s="174">
        <f t="shared" si="122"/>
        <v>0.6</v>
      </c>
      <c r="CL98" s="174">
        <f t="shared" si="123"/>
        <v>0</v>
      </c>
      <c r="CM98" s="174">
        <f t="shared" si="124"/>
        <v>0.6</v>
      </c>
      <c r="CN98" s="175">
        <f t="shared" si="125"/>
        <v>0</v>
      </c>
      <c r="CO98" s="177" t="s">
        <v>205</v>
      </c>
      <c r="CP98" s="178" t="s">
        <v>205</v>
      </c>
      <c r="CQ98" s="178" t="s">
        <v>205</v>
      </c>
      <c r="CR98" s="178" t="s">
        <v>205</v>
      </c>
      <c r="CS98" s="179" t="s">
        <v>205</v>
      </c>
      <c r="CT98" s="176" t="s">
        <v>205</v>
      </c>
      <c r="CU98" s="174"/>
      <c r="CV98" s="174"/>
      <c r="CW98" s="174"/>
      <c r="CX98" s="175"/>
    </row>
    <row r="99" spans="1:102" x14ac:dyDescent="0.35">
      <c r="A99" s="180"/>
      <c r="B99" s="181">
        <f t="shared" si="109"/>
        <v>499294170</v>
      </c>
      <c r="C99" s="182">
        <f t="shared" si="67"/>
        <v>416525044</v>
      </c>
      <c r="D99" s="182">
        <f t="shared" si="68"/>
        <v>82769126</v>
      </c>
      <c r="E99" s="182">
        <f t="shared" si="69"/>
        <v>82769126</v>
      </c>
      <c r="F99" s="182">
        <f t="shared" si="70"/>
        <v>82769126</v>
      </c>
      <c r="G99" s="182">
        <f t="shared" si="71"/>
        <v>0</v>
      </c>
      <c r="H99" s="182">
        <f t="shared" si="106"/>
        <v>0</v>
      </c>
      <c r="I99" s="183">
        <f t="shared" si="72"/>
        <v>0</v>
      </c>
      <c r="J99" s="184">
        <f t="shared" si="107"/>
        <v>0</v>
      </c>
      <c r="K99" s="192">
        <v>0</v>
      </c>
      <c r="L99" s="192">
        <v>0</v>
      </c>
      <c r="M99" s="185">
        <f t="shared" si="73"/>
        <v>0</v>
      </c>
      <c r="N99" s="182">
        <f>Q99+Z99</f>
        <v>0</v>
      </c>
      <c r="O99" s="182">
        <f>R99+AA99</f>
        <v>0</v>
      </c>
      <c r="P99" s="185">
        <f t="shared" si="74"/>
        <v>0</v>
      </c>
      <c r="Q99" s="182">
        <f>T99+W99</f>
        <v>0</v>
      </c>
      <c r="R99" s="182">
        <f>U99+X99</f>
        <v>0</v>
      </c>
      <c r="S99" s="185">
        <f t="shared" si="75"/>
        <v>0</v>
      </c>
      <c r="T99" s="192">
        <v>0</v>
      </c>
      <c r="U99" s="192">
        <v>0</v>
      </c>
      <c r="V99" s="185">
        <f t="shared" si="76"/>
        <v>0</v>
      </c>
      <c r="W99" s="192">
        <v>0</v>
      </c>
      <c r="X99" s="192">
        <v>0</v>
      </c>
      <c r="Y99" s="185">
        <f t="shared" si="77"/>
        <v>0</v>
      </c>
      <c r="Z99" s="192">
        <v>0</v>
      </c>
      <c r="AA99" s="192">
        <v>0</v>
      </c>
      <c r="AB99" s="193">
        <v>0</v>
      </c>
      <c r="AC99" s="184">
        <f t="shared" si="78"/>
        <v>416525044</v>
      </c>
      <c r="AD99" s="182">
        <v>409525044</v>
      </c>
      <c r="AE99" s="182">
        <v>7000000</v>
      </c>
      <c r="AF99" s="185">
        <f t="shared" si="79"/>
        <v>82769126</v>
      </c>
      <c r="AG99" s="182">
        <f>AJ99+AS99</f>
        <v>72269126</v>
      </c>
      <c r="AH99" s="182">
        <f>AK99+AT99</f>
        <v>10500000</v>
      </c>
      <c r="AI99" s="185">
        <f t="shared" si="80"/>
        <v>82769126</v>
      </c>
      <c r="AJ99" s="182">
        <f>AM99+AP99</f>
        <v>72269126</v>
      </c>
      <c r="AK99" s="182">
        <f>AN99+AQ99</f>
        <v>10500000</v>
      </c>
      <c r="AL99" s="185">
        <f t="shared" si="81"/>
        <v>82769126</v>
      </c>
      <c r="AM99" s="182">
        <v>72269126</v>
      </c>
      <c r="AN99" s="182">
        <v>10500000</v>
      </c>
      <c r="AO99" s="185">
        <f t="shared" si="82"/>
        <v>0</v>
      </c>
      <c r="AP99" s="182">
        <v>0</v>
      </c>
      <c r="AQ99" s="182">
        <v>0</v>
      </c>
      <c r="AR99" s="185">
        <f t="shared" si="83"/>
        <v>0</v>
      </c>
      <c r="AS99" s="182">
        <v>0</v>
      </c>
      <c r="AT99" s="182">
        <v>0</v>
      </c>
      <c r="AU99" s="183">
        <v>0</v>
      </c>
      <c r="AV99" s="184">
        <f t="shared" si="84"/>
        <v>0</v>
      </c>
      <c r="AW99" s="182">
        <v>0</v>
      </c>
      <c r="AX99" s="185">
        <f t="shared" si="85"/>
        <v>0</v>
      </c>
      <c r="AY99" s="182">
        <v>0</v>
      </c>
      <c r="AZ99" s="185">
        <f t="shared" si="86"/>
        <v>0</v>
      </c>
      <c r="BA99" s="182">
        <v>0</v>
      </c>
      <c r="BB99" s="185">
        <f t="shared" si="87"/>
        <v>0</v>
      </c>
      <c r="BC99" s="182">
        <v>0</v>
      </c>
      <c r="BD99" s="185">
        <f t="shared" si="88"/>
        <v>0</v>
      </c>
      <c r="BE99" s="182">
        <v>0</v>
      </c>
      <c r="BF99" s="185">
        <f t="shared" si="89"/>
        <v>0</v>
      </c>
      <c r="BG99" s="183">
        <v>0</v>
      </c>
      <c r="BH99" s="184">
        <f t="shared" si="90"/>
        <v>0</v>
      </c>
      <c r="BI99" s="182">
        <v>0</v>
      </c>
      <c r="BJ99" s="185">
        <f t="shared" si="91"/>
        <v>0</v>
      </c>
      <c r="BK99" s="182">
        <v>0</v>
      </c>
      <c r="BL99" s="185">
        <f t="shared" si="92"/>
        <v>0</v>
      </c>
      <c r="BM99" s="182">
        <v>0</v>
      </c>
      <c r="BN99" s="185">
        <f t="shared" si="93"/>
        <v>0</v>
      </c>
      <c r="BO99" s="182">
        <v>0</v>
      </c>
      <c r="BP99" s="185">
        <f t="shared" si="94"/>
        <v>0</v>
      </c>
      <c r="BQ99" s="182">
        <v>0</v>
      </c>
      <c r="BR99" s="185">
        <f t="shared" si="95"/>
        <v>0</v>
      </c>
      <c r="BS99" s="183">
        <v>0</v>
      </c>
      <c r="BT99" s="186"/>
      <c r="BU99" s="187"/>
      <c r="BV99" s="188"/>
      <c r="BW99" s="188"/>
      <c r="BX99" s="188"/>
      <c r="BY99" s="188"/>
      <c r="BZ99" s="188"/>
      <c r="CA99" s="188"/>
      <c r="CB99" s="188"/>
      <c r="CC99" s="188"/>
      <c r="CD99" s="189"/>
      <c r="CE99" s="190">
        <f t="shared" si="126"/>
        <v>0.84999999896221246</v>
      </c>
      <c r="CF99" s="188">
        <f t="shared" si="117"/>
        <v>0.15000000103778757</v>
      </c>
      <c r="CG99" s="188">
        <f t="shared" si="118"/>
        <v>0</v>
      </c>
      <c r="CH99" s="188">
        <f t="shared" si="119"/>
        <v>0.15000000103778757</v>
      </c>
      <c r="CI99" s="188">
        <f t="shared" si="120"/>
        <v>0</v>
      </c>
      <c r="CJ99" s="188">
        <f t="shared" si="121"/>
        <v>0.4</v>
      </c>
      <c r="CK99" s="188">
        <f t="shared" si="122"/>
        <v>0.6</v>
      </c>
      <c r="CL99" s="188">
        <f t="shared" si="123"/>
        <v>0</v>
      </c>
      <c r="CM99" s="188">
        <f t="shared" si="124"/>
        <v>0.6</v>
      </c>
      <c r="CN99" s="189">
        <f t="shared" si="125"/>
        <v>0</v>
      </c>
      <c r="CO99" s="190" t="s">
        <v>205</v>
      </c>
      <c r="CP99" s="188" t="s">
        <v>205</v>
      </c>
      <c r="CQ99" s="188" t="s">
        <v>205</v>
      </c>
      <c r="CR99" s="188" t="s">
        <v>205</v>
      </c>
      <c r="CS99" s="189" t="s">
        <v>205</v>
      </c>
      <c r="CT99" s="190" t="s">
        <v>205</v>
      </c>
      <c r="CU99" s="188"/>
      <c r="CV99" s="188"/>
      <c r="CW99" s="188"/>
      <c r="CX99" s="189"/>
    </row>
    <row r="100" spans="1:102" ht="39" x14ac:dyDescent="0.35">
      <c r="A100" s="168" t="s">
        <v>286</v>
      </c>
      <c r="B100" s="169">
        <f t="shared" si="109"/>
        <v>48705883</v>
      </c>
      <c r="C100" s="170">
        <f t="shared" si="67"/>
        <v>41400000</v>
      </c>
      <c r="D100" s="170">
        <f t="shared" si="68"/>
        <v>7305883</v>
      </c>
      <c r="E100" s="170">
        <f t="shared" si="69"/>
        <v>7305883</v>
      </c>
      <c r="F100" s="170">
        <f t="shared" si="70"/>
        <v>7305883</v>
      </c>
      <c r="G100" s="170">
        <f t="shared" si="71"/>
        <v>0</v>
      </c>
      <c r="H100" s="170">
        <f t="shared" si="106"/>
        <v>0</v>
      </c>
      <c r="I100" s="171">
        <f t="shared" si="72"/>
        <v>0</v>
      </c>
      <c r="J100" s="172">
        <f t="shared" si="107"/>
        <v>0</v>
      </c>
      <c r="K100" s="170">
        <v>0</v>
      </c>
      <c r="L100" s="170">
        <v>0</v>
      </c>
      <c r="M100" s="170">
        <f t="shared" si="73"/>
        <v>0</v>
      </c>
      <c r="N100" s="170">
        <v>0</v>
      </c>
      <c r="O100" s="170">
        <v>0</v>
      </c>
      <c r="P100" s="170">
        <f t="shared" si="74"/>
        <v>0</v>
      </c>
      <c r="Q100" s="170">
        <v>0</v>
      </c>
      <c r="R100" s="170">
        <v>0</v>
      </c>
      <c r="S100" s="170">
        <f t="shared" si="75"/>
        <v>0</v>
      </c>
      <c r="T100" s="170">
        <v>0</v>
      </c>
      <c r="U100" s="170">
        <v>0</v>
      </c>
      <c r="V100" s="170">
        <f t="shared" si="76"/>
        <v>0</v>
      </c>
      <c r="W100" s="170">
        <v>0</v>
      </c>
      <c r="X100" s="170">
        <v>0</v>
      </c>
      <c r="Y100" s="170">
        <f t="shared" si="77"/>
        <v>0</v>
      </c>
      <c r="Z100" s="170">
        <v>0</v>
      </c>
      <c r="AA100" s="170">
        <v>0</v>
      </c>
      <c r="AB100" s="171">
        <v>0</v>
      </c>
      <c r="AC100" s="172">
        <f t="shared" si="78"/>
        <v>41400000</v>
      </c>
      <c r="AD100" s="170">
        <f>AD101</f>
        <v>41400000</v>
      </c>
      <c r="AE100" s="170">
        <f>AE101</f>
        <v>0</v>
      </c>
      <c r="AF100" s="170">
        <f t="shared" si="79"/>
        <v>7305883</v>
      </c>
      <c r="AG100" s="170">
        <f>AG101</f>
        <v>7305883</v>
      </c>
      <c r="AH100" s="170">
        <f>AH101</f>
        <v>0</v>
      </c>
      <c r="AI100" s="170">
        <f t="shared" si="80"/>
        <v>7305883</v>
      </c>
      <c r="AJ100" s="170">
        <f>AJ101</f>
        <v>7305883</v>
      </c>
      <c r="AK100" s="170">
        <f>AK101</f>
        <v>0</v>
      </c>
      <c r="AL100" s="170">
        <f t="shared" si="81"/>
        <v>7305883</v>
      </c>
      <c r="AM100" s="170">
        <f>AM101</f>
        <v>7305883</v>
      </c>
      <c r="AN100" s="170">
        <f>AN101</f>
        <v>0</v>
      </c>
      <c r="AO100" s="170">
        <f t="shared" si="82"/>
        <v>0</v>
      </c>
      <c r="AP100" s="170">
        <f>AP101</f>
        <v>0</v>
      </c>
      <c r="AQ100" s="170">
        <f>AQ101</f>
        <v>0</v>
      </c>
      <c r="AR100" s="170">
        <f t="shared" si="83"/>
        <v>0</v>
      </c>
      <c r="AS100" s="170">
        <f>AS101</f>
        <v>0</v>
      </c>
      <c r="AT100" s="170">
        <f>AT101</f>
        <v>0</v>
      </c>
      <c r="AU100" s="171">
        <f>AU101</f>
        <v>0</v>
      </c>
      <c r="AV100" s="172">
        <f t="shared" si="84"/>
        <v>0</v>
      </c>
      <c r="AW100" s="170">
        <f>AW101</f>
        <v>0</v>
      </c>
      <c r="AX100" s="170">
        <f t="shared" si="85"/>
        <v>0</v>
      </c>
      <c r="AY100" s="170">
        <f>AY101</f>
        <v>0</v>
      </c>
      <c r="AZ100" s="170">
        <f t="shared" si="86"/>
        <v>0</v>
      </c>
      <c r="BA100" s="170">
        <f>BA101</f>
        <v>0</v>
      </c>
      <c r="BB100" s="170">
        <f t="shared" si="87"/>
        <v>0</v>
      </c>
      <c r="BC100" s="170">
        <f>BC101</f>
        <v>0</v>
      </c>
      <c r="BD100" s="170">
        <f t="shared" si="88"/>
        <v>0</v>
      </c>
      <c r="BE100" s="170">
        <f>BE101</f>
        <v>0</v>
      </c>
      <c r="BF100" s="170">
        <f t="shared" si="89"/>
        <v>0</v>
      </c>
      <c r="BG100" s="171">
        <f>BG101</f>
        <v>0</v>
      </c>
      <c r="BH100" s="172">
        <f t="shared" si="90"/>
        <v>0</v>
      </c>
      <c r="BI100" s="170">
        <f>BI101</f>
        <v>0</v>
      </c>
      <c r="BJ100" s="170">
        <f t="shared" si="91"/>
        <v>0</v>
      </c>
      <c r="BK100" s="170">
        <f>BK101</f>
        <v>0</v>
      </c>
      <c r="BL100" s="170">
        <f t="shared" si="92"/>
        <v>0</v>
      </c>
      <c r="BM100" s="170">
        <f>BM101</f>
        <v>0</v>
      </c>
      <c r="BN100" s="170">
        <f t="shared" si="93"/>
        <v>0</v>
      </c>
      <c r="BO100" s="170">
        <f>BO101</f>
        <v>0</v>
      </c>
      <c r="BP100" s="170">
        <f t="shared" si="94"/>
        <v>0</v>
      </c>
      <c r="BQ100" s="170">
        <f>BQ101</f>
        <v>0</v>
      </c>
      <c r="BR100" s="170">
        <f t="shared" si="95"/>
        <v>0</v>
      </c>
      <c r="BS100" s="171">
        <f>BS101</f>
        <v>0</v>
      </c>
      <c r="BT100" s="163"/>
      <c r="BU100" s="173"/>
      <c r="BV100" s="174"/>
      <c r="BW100" s="174"/>
      <c r="BX100" s="174"/>
      <c r="BY100" s="174"/>
      <c r="BZ100" s="174"/>
      <c r="CA100" s="174"/>
      <c r="CB100" s="174"/>
      <c r="CC100" s="174"/>
      <c r="CD100" s="175"/>
      <c r="CE100" s="176">
        <f t="shared" si="126"/>
        <v>0.84999998870772964</v>
      </c>
      <c r="CF100" s="174">
        <f t="shared" si="117"/>
        <v>0.15000001129227039</v>
      </c>
      <c r="CG100" s="174">
        <f t="shared" si="118"/>
        <v>0</v>
      </c>
      <c r="CH100" s="174">
        <f t="shared" si="119"/>
        <v>0.15000001129227039</v>
      </c>
      <c r="CI100" s="174">
        <f t="shared" si="120"/>
        <v>0</v>
      </c>
      <c r="CJ100" s="174"/>
      <c r="CK100" s="174"/>
      <c r="CL100" s="174"/>
      <c r="CM100" s="174"/>
      <c r="CN100" s="175"/>
      <c r="CO100" s="177" t="s">
        <v>205</v>
      </c>
      <c r="CP100" s="178" t="s">
        <v>205</v>
      </c>
      <c r="CQ100" s="178" t="s">
        <v>205</v>
      </c>
      <c r="CR100" s="178" t="s">
        <v>205</v>
      </c>
      <c r="CS100" s="179" t="s">
        <v>205</v>
      </c>
      <c r="CT100" s="176" t="s">
        <v>205</v>
      </c>
      <c r="CU100" s="174"/>
      <c r="CV100" s="174"/>
      <c r="CW100" s="174"/>
      <c r="CX100" s="175"/>
    </row>
    <row r="101" spans="1:102" x14ac:dyDescent="0.35">
      <c r="A101" s="180"/>
      <c r="B101" s="181">
        <f t="shared" si="109"/>
        <v>48705883</v>
      </c>
      <c r="C101" s="182">
        <f t="shared" si="67"/>
        <v>41400000</v>
      </c>
      <c r="D101" s="182">
        <f t="shared" si="68"/>
        <v>7305883</v>
      </c>
      <c r="E101" s="182">
        <f t="shared" si="69"/>
        <v>7305883</v>
      </c>
      <c r="F101" s="182">
        <f t="shared" si="70"/>
        <v>7305883</v>
      </c>
      <c r="G101" s="182">
        <f t="shared" si="71"/>
        <v>0</v>
      </c>
      <c r="H101" s="182">
        <f t="shared" si="106"/>
        <v>0</v>
      </c>
      <c r="I101" s="183">
        <f t="shared" si="72"/>
        <v>0</v>
      </c>
      <c r="J101" s="184">
        <f t="shared" si="107"/>
        <v>0</v>
      </c>
      <c r="K101" s="192">
        <v>0</v>
      </c>
      <c r="L101" s="192">
        <v>0</v>
      </c>
      <c r="M101" s="185">
        <f t="shared" si="73"/>
        <v>0</v>
      </c>
      <c r="N101" s="182">
        <f>Q101+Z101</f>
        <v>0</v>
      </c>
      <c r="O101" s="182">
        <f>R101+AA101</f>
        <v>0</v>
      </c>
      <c r="P101" s="185">
        <f t="shared" si="74"/>
        <v>0</v>
      </c>
      <c r="Q101" s="182">
        <f>T101+W101</f>
        <v>0</v>
      </c>
      <c r="R101" s="182">
        <f>U101+X101</f>
        <v>0</v>
      </c>
      <c r="S101" s="185">
        <f t="shared" si="75"/>
        <v>0</v>
      </c>
      <c r="T101" s="192">
        <v>0</v>
      </c>
      <c r="U101" s="192">
        <v>0</v>
      </c>
      <c r="V101" s="185">
        <f t="shared" si="76"/>
        <v>0</v>
      </c>
      <c r="W101" s="192">
        <v>0</v>
      </c>
      <c r="X101" s="192">
        <v>0</v>
      </c>
      <c r="Y101" s="185">
        <f t="shared" si="77"/>
        <v>0</v>
      </c>
      <c r="Z101" s="192">
        <v>0</v>
      </c>
      <c r="AA101" s="192">
        <v>0</v>
      </c>
      <c r="AB101" s="193">
        <v>0</v>
      </c>
      <c r="AC101" s="184">
        <f t="shared" si="78"/>
        <v>41400000</v>
      </c>
      <c r="AD101" s="182">
        <v>41400000</v>
      </c>
      <c r="AE101" s="182">
        <v>0</v>
      </c>
      <c r="AF101" s="185">
        <f t="shared" si="79"/>
        <v>7305883</v>
      </c>
      <c r="AG101" s="182">
        <f>AJ101+AS101</f>
        <v>7305883</v>
      </c>
      <c r="AH101" s="182">
        <f>AK101+AT101</f>
        <v>0</v>
      </c>
      <c r="AI101" s="185">
        <f t="shared" si="80"/>
        <v>7305883</v>
      </c>
      <c r="AJ101" s="182">
        <f>AM101+AP101</f>
        <v>7305883</v>
      </c>
      <c r="AK101" s="182">
        <f>AN101+AQ101</f>
        <v>0</v>
      </c>
      <c r="AL101" s="185">
        <f t="shared" si="81"/>
        <v>7305883</v>
      </c>
      <c r="AM101" s="182">
        <v>7305883</v>
      </c>
      <c r="AN101" s="182">
        <v>0</v>
      </c>
      <c r="AO101" s="185">
        <f t="shared" si="82"/>
        <v>0</v>
      </c>
      <c r="AP101" s="182">
        <v>0</v>
      </c>
      <c r="AQ101" s="182">
        <v>0</v>
      </c>
      <c r="AR101" s="185">
        <f t="shared" si="83"/>
        <v>0</v>
      </c>
      <c r="AS101" s="182">
        <v>0</v>
      </c>
      <c r="AT101" s="182">
        <v>0</v>
      </c>
      <c r="AU101" s="183">
        <v>0</v>
      </c>
      <c r="AV101" s="184">
        <f t="shared" si="84"/>
        <v>0</v>
      </c>
      <c r="AW101" s="182">
        <v>0</v>
      </c>
      <c r="AX101" s="185">
        <f t="shared" si="85"/>
        <v>0</v>
      </c>
      <c r="AY101" s="182">
        <v>0</v>
      </c>
      <c r="AZ101" s="185">
        <f t="shared" si="86"/>
        <v>0</v>
      </c>
      <c r="BA101" s="182">
        <v>0</v>
      </c>
      <c r="BB101" s="185">
        <f t="shared" si="87"/>
        <v>0</v>
      </c>
      <c r="BC101" s="182">
        <v>0</v>
      </c>
      <c r="BD101" s="185">
        <f t="shared" si="88"/>
        <v>0</v>
      </c>
      <c r="BE101" s="182">
        <v>0</v>
      </c>
      <c r="BF101" s="185">
        <f t="shared" si="89"/>
        <v>0</v>
      </c>
      <c r="BG101" s="183">
        <v>0</v>
      </c>
      <c r="BH101" s="184">
        <f t="shared" si="90"/>
        <v>0</v>
      </c>
      <c r="BI101" s="182">
        <v>0</v>
      </c>
      <c r="BJ101" s="185">
        <f t="shared" si="91"/>
        <v>0</v>
      </c>
      <c r="BK101" s="182">
        <v>0</v>
      </c>
      <c r="BL101" s="185">
        <f t="shared" si="92"/>
        <v>0</v>
      </c>
      <c r="BM101" s="182">
        <v>0</v>
      </c>
      <c r="BN101" s="185">
        <f t="shared" si="93"/>
        <v>0</v>
      </c>
      <c r="BO101" s="182">
        <v>0</v>
      </c>
      <c r="BP101" s="185">
        <f t="shared" si="94"/>
        <v>0</v>
      </c>
      <c r="BQ101" s="182">
        <v>0</v>
      </c>
      <c r="BR101" s="185">
        <f t="shared" si="95"/>
        <v>0</v>
      </c>
      <c r="BS101" s="183">
        <v>0</v>
      </c>
      <c r="BT101" s="186"/>
      <c r="BU101" s="187"/>
      <c r="BV101" s="188"/>
      <c r="BW101" s="188"/>
      <c r="BX101" s="188"/>
      <c r="BY101" s="188"/>
      <c r="BZ101" s="188"/>
      <c r="CA101" s="188"/>
      <c r="CB101" s="188"/>
      <c r="CC101" s="188"/>
      <c r="CD101" s="189"/>
      <c r="CE101" s="190">
        <f t="shared" si="126"/>
        <v>0.84999998870772964</v>
      </c>
      <c r="CF101" s="188">
        <f t="shared" si="117"/>
        <v>0.15000001129227039</v>
      </c>
      <c r="CG101" s="188">
        <f t="shared" si="118"/>
        <v>0</v>
      </c>
      <c r="CH101" s="188">
        <f t="shared" si="119"/>
        <v>0.15000001129227039</v>
      </c>
      <c r="CI101" s="188">
        <f t="shared" si="120"/>
        <v>0</v>
      </c>
      <c r="CJ101" s="188"/>
      <c r="CK101" s="188"/>
      <c r="CL101" s="188"/>
      <c r="CM101" s="188"/>
      <c r="CN101" s="189"/>
      <c r="CO101" s="190" t="s">
        <v>205</v>
      </c>
      <c r="CP101" s="188" t="s">
        <v>205</v>
      </c>
      <c r="CQ101" s="188" t="s">
        <v>205</v>
      </c>
      <c r="CR101" s="188" t="s">
        <v>205</v>
      </c>
      <c r="CS101" s="189" t="s">
        <v>205</v>
      </c>
      <c r="CT101" s="190" t="s">
        <v>205</v>
      </c>
      <c r="CU101" s="188"/>
      <c r="CV101" s="188"/>
      <c r="CW101" s="188"/>
      <c r="CX101" s="189"/>
    </row>
    <row r="102" spans="1:102" ht="26" x14ac:dyDescent="0.35">
      <c r="A102" s="168" t="s">
        <v>287</v>
      </c>
      <c r="B102" s="169">
        <f t="shared" si="109"/>
        <v>77386618</v>
      </c>
      <c r="C102" s="170">
        <f t="shared" si="67"/>
        <v>60121000</v>
      </c>
      <c r="D102" s="170">
        <f t="shared" si="68"/>
        <v>17265618</v>
      </c>
      <c r="E102" s="170">
        <f t="shared" si="69"/>
        <v>17265618</v>
      </c>
      <c r="F102" s="170">
        <f t="shared" si="70"/>
        <v>17265618</v>
      </c>
      <c r="G102" s="170">
        <f t="shared" si="71"/>
        <v>0</v>
      </c>
      <c r="H102" s="170">
        <f t="shared" si="106"/>
        <v>0</v>
      </c>
      <c r="I102" s="171">
        <f t="shared" si="72"/>
        <v>0</v>
      </c>
      <c r="J102" s="172">
        <f t="shared" si="107"/>
        <v>0</v>
      </c>
      <c r="K102" s="170">
        <v>0</v>
      </c>
      <c r="L102" s="170">
        <v>0</v>
      </c>
      <c r="M102" s="170">
        <f t="shared" si="73"/>
        <v>0</v>
      </c>
      <c r="N102" s="170">
        <v>0</v>
      </c>
      <c r="O102" s="170">
        <v>0</v>
      </c>
      <c r="P102" s="170">
        <f t="shared" si="74"/>
        <v>0</v>
      </c>
      <c r="Q102" s="170">
        <v>0</v>
      </c>
      <c r="R102" s="170">
        <v>0</v>
      </c>
      <c r="S102" s="170">
        <f t="shared" si="75"/>
        <v>0</v>
      </c>
      <c r="T102" s="170">
        <v>0</v>
      </c>
      <c r="U102" s="170">
        <v>0</v>
      </c>
      <c r="V102" s="170">
        <f t="shared" si="76"/>
        <v>0</v>
      </c>
      <c r="W102" s="170">
        <v>0</v>
      </c>
      <c r="X102" s="170">
        <v>0</v>
      </c>
      <c r="Y102" s="170">
        <f t="shared" si="77"/>
        <v>0</v>
      </c>
      <c r="Z102" s="170">
        <v>0</v>
      </c>
      <c r="AA102" s="170">
        <v>0</v>
      </c>
      <c r="AB102" s="171">
        <v>0</v>
      </c>
      <c r="AC102" s="172">
        <f t="shared" si="78"/>
        <v>60121000</v>
      </c>
      <c r="AD102" s="170">
        <f>AD103</f>
        <v>55092000</v>
      </c>
      <c r="AE102" s="170">
        <f>AE103</f>
        <v>5029000</v>
      </c>
      <c r="AF102" s="170">
        <f t="shared" si="79"/>
        <v>17265618</v>
      </c>
      <c r="AG102" s="170">
        <f>AG103</f>
        <v>9722118</v>
      </c>
      <c r="AH102" s="170">
        <f>AH103</f>
        <v>7543500</v>
      </c>
      <c r="AI102" s="170">
        <f t="shared" si="80"/>
        <v>17265618</v>
      </c>
      <c r="AJ102" s="170">
        <f>AJ103</f>
        <v>9722118</v>
      </c>
      <c r="AK102" s="170">
        <f>AK103</f>
        <v>7543500</v>
      </c>
      <c r="AL102" s="170">
        <f t="shared" si="81"/>
        <v>17265618</v>
      </c>
      <c r="AM102" s="170">
        <f>AM103</f>
        <v>9722118</v>
      </c>
      <c r="AN102" s="170">
        <f>AN103</f>
        <v>7543500</v>
      </c>
      <c r="AO102" s="170">
        <f t="shared" si="82"/>
        <v>0</v>
      </c>
      <c r="AP102" s="170">
        <f>AP103</f>
        <v>0</v>
      </c>
      <c r="AQ102" s="170">
        <f>AQ103</f>
        <v>0</v>
      </c>
      <c r="AR102" s="170">
        <f t="shared" si="83"/>
        <v>0</v>
      </c>
      <c r="AS102" s="170">
        <f>AS103</f>
        <v>0</v>
      </c>
      <c r="AT102" s="170">
        <f>AT103</f>
        <v>0</v>
      </c>
      <c r="AU102" s="171">
        <f>AU103</f>
        <v>0</v>
      </c>
      <c r="AV102" s="172">
        <f t="shared" si="84"/>
        <v>0</v>
      </c>
      <c r="AW102" s="170">
        <f>AW103</f>
        <v>0</v>
      </c>
      <c r="AX102" s="170">
        <f t="shared" si="85"/>
        <v>0</v>
      </c>
      <c r="AY102" s="170">
        <f>AY103</f>
        <v>0</v>
      </c>
      <c r="AZ102" s="170">
        <f t="shared" si="86"/>
        <v>0</v>
      </c>
      <c r="BA102" s="170">
        <f>BA103</f>
        <v>0</v>
      </c>
      <c r="BB102" s="170">
        <f t="shared" si="87"/>
        <v>0</v>
      </c>
      <c r="BC102" s="170">
        <f>BC103</f>
        <v>0</v>
      </c>
      <c r="BD102" s="170">
        <f t="shared" si="88"/>
        <v>0</v>
      </c>
      <c r="BE102" s="170">
        <f>BE103</f>
        <v>0</v>
      </c>
      <c r="BF102" s="170">
        <f t="shared" si="89"/>
        <v>0</v>
      </c>
      <c r="BG102" s="171">
        <f>BG103</f>
        <v>0</v>
      </c>
      <c r="BH102" s="172">
        <f t="shared" si="90"/>
        <v>0</v>
      </c>
      <c r="BI102" s="170">
        <f>BI103</f>
        <v>0</v>
      </c>
      <c r="BJ102" s="170">
        <f t="shared" si="91"/>
        <v>0</v>
      </c>
      <c r="BK102" s="170">
        <f>BK103</f>
        <v>0</v>
      </c>
      <c r="BL102" s="170">
        <f t="shared" si="92"/>
        <v>0</v>
      </c>
      <c r="BM102" s="170">
        <f>BM103</f>
        <v>0</v>
      </c>
      <c r="BN102" s="170">
        <f t="shared" si="93"/>
        <v>0</v>
      </c>
      <c r="BO102" s="170">
        <f>BO103</f>
        <v>0</v>
      </c>
      <c r="BP102" s="170">
        <f t="shared" si="94"/>
        <v>0</v>
      </c>
      <c r="BQ102" s="170">
        <f>BQ103</f>
        <v>0</v>
      </c>
      <c r="BR102" s="170">
        <f t="shared" si="95"/>
        <v>0</v>
      </c>
      <c r="BS102" s="171">
        <f>BS103</f>
        <v>0</v>
      </c>
      <c r="BT102" s="163"/>
      <c r="BU102" s="173"/>
      <c r="BV102" s="174"/>
      <c r="BW102" s="174"/>
      <c r="BX102" s="174"/>
      <c r="BY102" s="174"/>
      <c r="BZ102" s="174"/>
      <c r="CA102" s="174"/>
      <c r="CB102" s="174"/>
      <c r="CC102" s="174"/>
      <c r="CD102" s="175"/>
      <c r="CE102" s="176">
        <f t="shared" si="126"/>
        <v>0.84999999537137882</v>
      </c>
      <c r="CF102" s="174">
        <f t="shared" si="117"/>
        <v>0.1500000046286212</v>
      </c>
      <c r="CG102" s="174">
        <f t="shared" si="118"/>
        <v>0</v>
      </c>
      <c r="CH102" s="174">
        <f t="shared" si="119"/>
        <v>0.1500000046286212</v>
      </c>
      <c r="CI102" s="174">
        <f t="shared" si="120"/>
        <v>0</v>
      </c>
      <c r="CJ102" s="174">
        <f t="shared" ref="CJ102:CJ165" si="127">AE102/(AE102+AH102)</f>
        <v>0.4</v>
      </c>
      <c r="CK102" s="174">
        <f t="shared" ref="CK102:CK165" si="128">AH102/(AE102+AH102)</f>
        <v>0.6</v>
      </c>
      <c r="CL102" s="174">
        <f t="shared" ref="CL102:CL165" si="129">AQ102/(AE102+AH102)</f>
        <v>0</v>
      </c>
      <c r="CM102" s="174">
        <f t="shared" ref="CM102:CM165" si="130">AN102/(AE102+AH102)</f>
        <v>0.6</v>
      </c>
      <c r="CN102" s="175">
        <f t="shared" ref="CN102:CN165" si="131">AT102/(AE102+AH102)</f>
        <v>0</v>
      </c>
      <c r="CO102" s="177" t="s">
        <v>205</v>
      </c>
      <c r="CP102" s="178" t="s">
        <v>205</v>
      </c>
      <c r="CQ102" s="178" t="s">
        <v>205</v>
      </c>
      <c r="CR102" s="178" t="s">
        <v>205</v>
      </c>
      <c r="CS102" s="179" t="s">
        <v>205</v>
      </c>
      <c r="CT102" s="176" t="s">
        <v>205</v>
      </c>
      <c r="CU102" s="174"/>
      <c r="CV102" s="174"/>
      <c r="CW102" s="174"/>
      <c r="CX102" s="175"/>
    </row>
    <row r="103" spans="1:102" x14ac:dyDescent="0.35">
      <c r="A103" s="180"/>
      <c r="B103" s="181">
        <f t="shared" si="109"/>
        <v>77386618</v>
      </c>
      <c r="C103" s="182">
        <f t="shared" si="67"/>
        <v>60121000</v>
      </c>
      <c r="D103" s="182">
        <f t="shared" si="68"/>
        <v>17265618</v>
      </c>
      <c r="E103" s="182">
        <f t="shared" si="69"/>
        <v>17265618</v>
      </c>
      <c r="F103" s="182">
        <f t="shared" si="70"/>
        <v>17265618</v>
      </c>
      <c r="G103" s="182">
        <f t="shared" si="71"/>
        <v>0</v>
      </c>
      <c r="H103" s="182">
        <f t="shared" si="106"/>
        <v>0</v>
      </c>
      <c r="I103" s="183">
        <f t="shared" si="72"/>
        <v>0</v>
      </c>
      <c r="J103" s="184">
        <f t="shared" si="107"/>
        <v>0</v>
      </c>
      <c r="K103" s="192">
        <v>0</v>
      </c>
      <c r="L103" s="192">
        <v>0</v>
      </c>
      <c r="M103" s="185">
        <f t="shared" si="73"/>
        <v>0</v>
      </c>
      <c r="N103" s="182">
        <f>Q103+Z103</f>
        <v>0</v>
      </c>
      <c r="O103" s="182">
        <f>R103+AA103</f>
        <v>0</v>
      </c>
      <c r="P103" s="185">
        <f t="shared" si="74"/>
        <v>0</v>
      </c>
      <c r="Q103" s="182">
        <f>T103+W103</f>
        <v>0</v>
      </c>
      <c r="R103" s="182">
        <f>U103+X103</f>
        <v>0</v>
      </c>
      <c r="S103" s="185">
        <f t="shared" si="75"/>
        <v>0</v>
      </c>
      <c r="T103" s="192">
        <v>0</v>
      </c>
      <c r="U103" s="192">
        <v>0</v>
      </c>
      <c r="V103" s="185">
        <f t="shared" si="76"/>
        <v>0</v>
      </c>
      <c r="W103" s="192">
        <v>0</v>
      </c>
      <c r="X103" s="192">
        <v>0</v>
      </c>
      <c r="Y103" s="185">
        <f t="shared" si="77"/>
        <v>0</v>
      </c>
      <c r="Z103" s="192">
        <v>0</v>
      </c>
      <c r="AA103" s="192">
        <v>0</v>
      </c>
      <c r="AB103" s="193">
        <v>0</v>
      </c>
      <c r="AC103" s="184">
        <f t="shared" si="78"/>
        <v>60121000</v>
      </c>
      <c r="AD103" s="182">
        <v>55092000</v>
      </c>
      <c r="AE103" s="182">
        <v>5029000</v>
      </c>
      <c r="AF103" s="185">
        <f t="shared" si="79"/>
        <v>17265618</v>
      </c>
      <c r="AG103" s="182">
        <f>AJ103+AS103</f>
        <v>9722118</v>
      </c>
      <c r="AH103" s="182">
        <f>AK103+AT103</f>
        <v>7543500</v>
      </c>
      <c r="AI103" s="185">
        <f t="shared" si="80"/>
        <v>17265618</v>
      </c>
      <c r="AJ103" s="182">
        <f>AM103+AP103</f>
        <v>9722118</v>
      </c>
      <c r="AK103" s="182">
        <f>AN103+AQ103</f>
        <v>7543500</v>
      </c>
      <c r="AL103" s="185">
        <f t="shared" si="81"/>
        <v>17265618</v>
      </c>
      <c r="AM103" s="182">
        <v>9722118</v>
      </c>
      <c r="AN103" s="182">
        <v>7543500</v>
      </c>
      <c r="AO103" s="185">
        <f t="shared" si="82"/>
        <v>0</v>
      </c>
      <c r="AP103" s="182">
        <v>0</v>
      </c>
      <c r="AQ103" s="182">
        <v>0</v>
      </c>
      <c r="AR103" s="185">
        <f t="shared" si="83"/>
        <v>0</v>
      </c>
      <c r="AS103" s="182">
        <v>0</v>
      </c>
      <c r="AT103" s="182">
        <v>0</v>
      </c>
      <c r="AU103" s="183">
        <v>0</v>
      </c>
      <c r="AV103" s="184">
        <f t="shared" si="84"/>
        <v>0</v>
      </c>
      <c r="AW103" s="182">
        <v>0</v>
      </c>
      <c r="AX103" s="185">
        <f t="shared" si="85"/>
        <v>0</v>
      </c>
      <c r="AY103" s="182">
        <v>0</v>
      </c>
      <c r="AZ103" s="185">
        <f t="shared" si="86"/>
        <v>0</v>
      </c>
      <c r="BA103" s="182">
        <v>0</v>
      </c>
      <c r="BB103" s="185">
        <f t="shared" si="87"/>
        <v>0</v>
      </c>
      <c r="BC103" s="182">
        <v>0</v>
      </c>
      <c r="BD103" s="185">
        <f t="shared" si="88"/>
        <v>0</v>
      </c>
      <c r="BE103" s="182">
        <v>0</v>
      </c>
      <c r="BF103" s="185">
        <f t="shared" si="89"/>
        <v>0</v>
      </c>
      <c r="BG103" s="183">
        <v>0</v>
      </c>
      <c r="BH103" s="184">
        <f t="shared" si="90"/>
        <v>0</v>
      </c>
      <c r="BI103" s="182">
        <v>0</v>
      </c>
      <c r="BJ103" s="185">
        <f t="shared" si="91"/>
        <v>0</v>
      </c>
      <c r="BK103" s="182">
        <v>0</v>
      </c>
      <c r="BL103" s="185">
        <f t="shared" si="92"/>
        <v>0</v>
      </c>
      <c r="BM103" s="182">
        <v>0</v>
      </c>
      <c r="BN103" s="185">
        <f t="shared" si="93"/>
        <v>0</v>
      </c>
      <c r="BO103" s="182">
        <v>0</v>
      </c>
      <c r="BP103" s="185">
        <f t="shared" si="94"/>
        <v>0</v>
      </c>
      <c r="BQ103" s="182">
        <v>0</v>
      </c>
      <c r="BR103" s="185">
        <f t="shared" si="95"/>
        <v>0</v>
      </c>
      <c r="BS103" s="183">
        <v>0</v>
      </c>
      <c r="BT103" s="186"/>
      <c r="BU103" s="187"/>
      <c r="BV103" s="188"/>
      <c r="BW103" s="188"/>
      <c r="BX103" s="188"/>
      <c r="BY103" s="188"/>
      <c r="BZ103" s="188"/>
      <c r="CA103" s="188"/>
      <c r="CB103" s="188"/>
      <c r="CC103" s="188"/>
      <c r="CD103" s="189"/>
      <c r="CE103" s="190">
        <f t="shared" si="126"/>
        <v>0.84999999537137882</v>
      </c>
      <c r="CF103" s="188">
        <f t="shared" si="117"/>
        <v>0.1500000046286212</v>
      </c>
      <c r="CG103" s="188">
        <f t="shared" si="118"/>
        <v>0</v>
      </c>
      <c r="CH103" s="188">
        <f t="shared" si="119"/>
        <v>0.1500000046286212</v>
      </c>
      <c r="CI103" s="188">
        <f t="shared" si="120"/>
        <v>0</v>
      </c>
      <c r="CJ103" s="188">
        <f t="shared" si="127"/>
        <v>0.4</v>
      </c>
      <c r="CK103" s="188">
        <f t="shared" si="128"/>
        <v>0.6</v>
      </c>
      <c r="CL103" s="188">
        <f t="shared" si="129"/>
        <v>0</v>
      </c>
      <c r="CM103" s="188">
        <f t="shared" si="130"/>
        <v>0.6</v>
      </c>
      <c r="CN103" s="189">
        <f t="shared" si="131"/>
        <v>0</v>
      </c>
      <c r="CO103" s="190" t="s">
        <v>205</v>
      </c>
      <c r="CP103" s="188" t="s">
        <v>205</v>
      </c>
      <c r="CQ103" s="188" t="s">
        <v>205</v>
      </c>
      <c r="CR103" s="188" t="s">
        <v>205</v>
      </c>
      <c r="CS103" s="189" t="s">
        <v>205</v>
      </c>
      <c r="CT103" s="190" t="s">
        <v>205</v>
      </c>
      <c r="CU103" s="188"/>
      <c r="CV103" s="188"/>
      <c r="CW103" s="188"/>
      <c r="CX103" s="189"/>
    </row>
    <row r="104" spans="1:102" ht="26" x14ac:dyDescent="0.35">
      <c r="A104" s="168" t="s">
        <v>288</v>
      </c>
      <c r="B104" s="169">
        <f t="shared" si="109"/>
        <v>15913236</v>
      </c>
      <c r="C104" s="170">
        <f t="shared" si="67"/>
        <v>13245000</v>
      </c>
      <c r="D104" s="170">
        <f t="shared" si="68"/>
        <v>2668236</v>
      </c>
      <c r="E104" s="170">
        <f t="shared" si="69"/>
        <v>2668236</v>
      </c>
      <c r="F104" s="170">
        <f t="shared" si="70"/>
        <v>2668236</v>
      </c>
      <c r="G104" s="170">
        <f t="shared" si="71"/>
        <v>0</v>
      </c>
      <c r="H104" s="170">
        <f t="shared" si="106"/>
        <v>0</v>
      </c>
      <c r="I104" s="171">
        <f t="shared" si="72"/>
        <v>0</v>
      </c>
      <c r="J104" s="172">
        <f t="shared" si="107"/>
        <v>0</v>
      </c>
      <c r="K104" s="170">
        <v>0</v>
      </c>
      <c r="L104" s="170">
        <v>0</v>
      </c>
      <c r="M104" s="170">
        <f t="shared" si="73"/>
        <v>0</v>
      </c>
      <c r="N104" s="170">
        <v>0</v>
      </c>
      <c r="O104" s="170">
        <v>0</v>
      </c>
      <c r="P104" s="170">
        <f t="shared" si="74"/>
        <v>0</v>
      </c>
      <c r="Q104" s="170">
        <v>0</v>
      </c>
      <c r="R104" s="170">
        <v>0</v>
      </c>
      <c r="S104" s="170">
        <f t="shared" si="75"/>
        <v>0</v>
      </c>
      <c r="T104" s="170">
        <v>0</v>
      </c>
      <c r="U104" s="170">
        <v>0</v>
      </c>
      <c r="V104" s="170">
        <f t="shared" si="76"/>
        <v>0</v>
      </c>
      <c r="W104" s="170">
        <v>0</v>
      </c>
      <c r="X104" s="170">
        <v>0</v>
      </c>
      <c r="Y104" s="170">
        <f t="shared" si="77"/>
        <v>0</v>
      </c>
      <c r="Z104" s="170">
        <v>0</v>
      </c>
      <c r="AA104" s="170">
        <v>0</v>
      </c>
      <c r="AB104" s="171">
        <v>0</v>
      </c>
      <c r="AC104" s="172">
        <f t="shared" si="78"/>
        <v>13245000</v>
      </c>
      <c r="AD104" s="170">
        <f>AD105</f>
        <v>12995000</v>
      </c>
      <c r="AE104" s="170">
        <f>AE105</f>
        <v>250000</v>
      </c>
      <c r="AF104" s="170">
        <f t="shared" si="79"/>
        <v>2668236</v>
      </c>
      <c r="AG104" s="170">
        <f>AG105</f>
        <v>2293236</v>
      </c>
      <c r="AH104" s="170">
        <f>AH105</f>
        <v>375000</v>
      </c>
      <c r="AI104" s="170">
        <f t="shared" si="80"/>
        <v>2668236</v>
      </c>
      <c r="AJ104" s="170">
        <f>AJ105</f>
        <v>2293236</v>
      </c>
      <c r="AK104" s="170">
        <f>AK105</f>
        <v>375000</v>
      </c>
      <c r="AL104" s="170">
        <f t="shared" si="81"/>
        <v>2668236</v>
      </c>
      <c r="AM104" s="170">
        <f>AM105</f>
        <v>2293236</v>
      </c>
      <c r="AN104" s="170">
        <f>AN105</f>
        <v>375000</v>
      </c>
      <c r="AO104" s="170">
        <f t="shared" si="82"/>
        <v>0</v>
      </c>
      <c r="AP104" s="170">
        <f>AP105</f>
        <v>0</v>
      </c>
      <c r="AQ104" s="170">
        <f>AQ105</f>
        <v>0</v>
      </c>
      <c r="AR104" s="170">
        <f t="shared" si="83"/>
        <v>0</v>
      </c>
      <c r="AS104" s="170">
        <f>AS105</f>
        <v>0</v>
      </c>
      <c r="AT104" s="170">
        <f>AT105</f>
        <v>0</v>
      </c>
      <c r="AU104" s="171">
        <f>AU105</f>
        <v>0</v>
      </c>
      <c r="AV104" s="172">
        <f t="shared" si="84"/>
        <v>0</v>
      </c>
      <c r="AW104" s="170">
        <f>AW105</f>
        <v>0</v>
      </c>
      <c r="AX104" s="170">
        <f t="shared" si="85"/>
        <v>0</v>
      </c>
      <c r="AY104" s="170">
        <f>AY105</f>
        <v>0</v>
      </c>
      <c r="AZ104" s="170">
        <f t="shared" si="86"/>
        <v>0</v>
      </c>
      <c r="BA104" s="170">
        <f>BA105</f>
        <v>0</v>
      </c>
      <c r="BB104" s="170">
        <f t="shared" si="87"/>
        <v>0</v>
      </c>
      <c r="BC104" s="170">
        <f>BC105</f>
        <v>0</v>
      </c>
      <c r="BD104" s="170">
        <f t="shared" si="88"/>
        <v>0</v>
      </c>
      <c r="BE104" s="170">
        <f>BE105</f>
        <v>0</v>
      </c>
      <c r="BF104" s="170">
        <f t="shared" si="89"/>
        <v>0</v>
      </c>
      <c r="BG104" s="171">
        <f>BG105</f>
        <v>0</v>
      </c>
      <c r="BH104" s="172">
        <f t="shared" si="90"/>
        <v>0</v>
      </c>
      <c r="BI104" s="170">
        <f>BI105</f>
        <v>0</v>
      </c>
      <c r="BJ104" s="170">
        <f t="shared" si="91"/>
        <v>0</v>
      </c>
      <c r="BK104" s="170">
        <f>BK105</f>
        <v>0</v>
      </c>
      <c r="BL104" s="170">
        <f t="shared" si="92"/>
        <v>0</v>
      </c>
      <c r="BM104" s="170">
        <f>BM105</f>
        <v>0</v>
      </c>
      <c r="BN104" s="170">
        <f t="shared" si="93"/>
        <v>0</v>
      </c>
      <c r="BO104" s="170">
        <f>BO105</f>
        <v>0</v>
      </c>
      <c r="BP104" s="170">
        <f t="shared" si="94"/>
        <v>0</v>
      </c>
      <c r="BQ104" s="170">
        <f>BQ105</f>
        <v>0</v>
      </c>
      <c r="BR104" s="170">
        <f t="shared" si="95"/>
        <v>0</v>
      </c>
      <c r="BS104" s="171">
        <f>BS105</f>
        <v>0</v>
      </c>
      <c r="BT104" s="163"/>
      <c r="BU104" s="173"/>
      <c r="BV104" s="174"/>
      <c r="BW104" s="174"/>
      <c r="BX104" s="174"/>
      <c r="BY104" s="174"/>
      <c r="BZ104" s="174"/>
      <c r="CA104" s="174"/>
      <c r="CB104" s="174"/>
      <c r="CC104" s="174"/>
      <c r="CD104" s="175"/>
      <c r="CE104" s="176">
        <f t="shared" si="126"/>
        <v>0.84999996075413797</v>
      </c>
      <c r="CF104" s="174">
        <f t="shared" si="117"/>
        <v>0.15000003924586197</v>
      </c>
      <c r="CG104" s="174">
        <f t="shared" si="118"/>
        <v>0</v>
      </c>
      <c r="CH104" s="174">
        <f t="shared" si="119"/>
        <v>0.15000003924586197</v>
      </c>
      <c r="CI104" s="174">
        <f t="shared" si="120"/>
        <v>0</v>
      </c>
      <c r="CJ104" s="174">
        <f t="shared" si="127"/>
        <v>0.4</v>
      </c>
      <c r="CK104" s="174">
        <f t="shared" si="128"/>
        <v>0.6</v>
      </c>
      <c r="CL104" s="174">
        <f t="shared" si="129"/>
        <v>0</v>
      </c>
      <c r="CM104" s="174">
        <f t="shared" si="130"/>
        <v>0.6</v>
      </c>
      <c r="CN104" s="175">
        <f t="shared" si="131"/>
        <v>0</v>
      </c>
      <c r="CO104" s="177" t="s">
        <v>205</v>
      </c>
      <c r="CP104" s="178" t="s">
        <v>205</v>
      </c>
      <c r="CQ104" s="178" t="s">
        <v>205</v>
      </c>
      <c r="CR104" s="178" t="s">
        <v>205</v>
      </c>
      <c r="CS104" s="179" t="s">
        <v>205</v>
      </c>
      <c r="CT104" s="176" t="s">
        <v>205</v>
      </c>
      <c r="CU104" s="174"/>
      <c r="CV104" s="174"/>
      <c r="CW104" s="174"/>
      <c r="CX104" s="175"/>
    </row>
    <row r="105" spans="1:102" x14ac:dyDescent="0.35">
      <c r="A105" s="180"/>
      <c r="B105" s="181">
        <f t="shared" si="109"/>
        <v>15913236</v>
      </c>
      <c r="C105" s="182">
        <f t="shared" si="67"/>
        <v>13245000</v>
      </c>
      <c r="D105" s="182">
        <f t="shared" si="68"/>
        <v>2668236</v>
      </c>
      <c r="E105" s="182">
        <f t="shared" si="69"/>
        <v>2668236</v>
      </c>
      <c r="F105" s="182">
        <f t="shared" si="70"/>
        <v>2668236</v>
      </c>
      <c r="G105" s="182">
        <f t="shared" si="71"/>
        <v>0</v>
      </c>
      <c r="H105" s="182">
        <f t="shared" si="106"/>
        <v>0</v>
      </c>
      <c r="I105" s="183">
        <f t="shared" si="72"/>
        <v>0</v>
      </c>
      <c r="J105" s="184">
        <f t="shared" si="107"/>
        <v>0</v>
      </c>
      <c r="K105" s="192">
        <v>0</v>
      </c>
      <c r="L105" s="192">
        <v>0</v>
      </c>
      <c r="M105" s="185">
        <f t="shared" si="73"/>
        <v>0</v>
      </c>
      <c r="N105" s="182">
        <f>Q105+Z105</f>
        <v>0</v>
      </c>
      <c r="O105" s="182">
        <f>R105+AA105</f>
        <v>0</v>
      </c>
      <c r="P105" s="185">
        <f t="shared" si="74"/>
        <v>0</v>
      </c>
      <c r="Q105" s="192">
        <v>0</v>
      </c>
      <c r="R105" s="192">
        <v>0</v>
      </c>
      <c r="S105" s="185">
        <f t="shared" si="75"/>
        <v>0</v>
      </c>
      <c r="T105" s="192">
        <v>0</v>
      </c>
      <c r="U105" s="192">
        <v>0</v>
      </c>
      <c r="V105" s="185">
        <f t="shared" si="76"/>
        <v>0</v>
      </c>
      <c r="W105" s="192">
        <v>0</v>
      </c>
      <c r="X105" s="192">
        <v>0</v>
      </c>
      <c r="Y105" s="185">
        <f t="shared" si="77"/>
        <v>0</v>
      </c>
      <c r="Z105" s="192">
        <v>0</v>
      </c>
      <c r="AA105" s="192">
        <v>0</v>
      </c>
      <c r="AB105" s="193">
        <v>0</v>
      </c>
      <c r="AC105" s="184">
        <f t="shared" si="78"/>
        <v>13245000</v>
      </c>
      <c r="AD105" s="182">
        <v>12995000</v>
      </c>
      <c r="AE105" s="182">
        <v>250000</v>
      </c>
      <c r="AF105" s="185">
        <f t="shared" si="79"/>
        <v>2668236</v>
      </c>
      <c r="AG105" s="182">
        <f>AJ105+AS105</f>
        <v>2293236</v>
      </c>
      <c r="AH105" s="182">
        <f>AK105+AT105</f>
        <v>375000</v>
      </c>
      <c r="AI105" s="185">
        <f t="shared" si="80"/>
        <v>2668236</v>
      </c>
      <c r="AJ105" s="182">
        <f>AM105+AP105</f>
        <v>2293236</v>
      </c>
      <c r="AK105" s="182">
        <f>AN105+AQ105</f>
        <v>375000</v>
      </c>
      <c r="AL105" s="185">
        <f t="shared" si="81"/>
        <v>2668236</v>
      </c>
      <c r="AM105" s="182">
        <v>2293236</v>
      </c>
      <c r="AN105" s="182">
        <v>375000</v>
      </c>
      <c r="AO105" s="185">
        <f t="shared" si="82"/>
        <v>0</v>
      </c>
      <c r="AP105" s="182">
        <v>0</v>
      </c>
      <c r="AQ105" s="182">
        <v>0</v>
      </c>
      <c r="AR105" s="185">
        <f t="shared" si="83"/>
        <v>0</v>
      </c>
      <c r="AS105" s="182">
        <v>0</v>
      </c>
      <c r="AT105" s="182">
        <v>0</v>
      </c>
      <c r="AU105" s="183">
        <v>0</v>
      </c>
      <c r="AV105" s="184">
        <f t="shared" si="84"/>
        <v>0</v>
      </c>
      <c r="AW105" s="182">
        <v>0</v>
      </c>
      <c r="AX105" s="185">
        <f t="shared" si="85"/>
        <v>0</v>
      </c>
      <c r="AY105" s="182">
        <v>0</v>
      </c>
      <c r="AZ105" s="185">
        <f t="shared" si="86"/>
        <v>0</v>
      </c>
      <c r="BA105" s="182">
        <v>0</v>
      </c>
      <c r="BB105" s="185">
        <f t="shared" si="87"/>
        <v>0</v>
      </c>
      <c r="BC105" s="182">
        <v>0</v>
      </c>
      <c r="BD105" s="185">
        <f t="shared" si="88"/>
        <v>0</v>
      </c>
      <c r="BE105" s="182">
        <v>0</v>
      </c>
      <c r="BF105" s="185">
        <f t="shared" si="89"/>
        <v>0</v>
      </c>
      <c r="BG105" s="183">
        <v>0</v>
      </c>
      <c r="BH105" s="184">
        <f t="shared" si="90"/>
        <v>0</v>
      </c>
      <c r="BI105" s="182">
        <v>0</v>
      </c>
      <c r="BJ105" s="185">
        <f t="shared" si="91"/>
        <v>0</v>
      </c>
      <c r="BK105" s="182">
        <v>0</v>
      </c>
      <c r="BL105" s="185">
        <f t="shared" si="92"/>
        <v>0</v>
      </c>
      <c r="BM105" s="182">
        <v>0</v>
      </c>
      <c r="BN105" s="185">
        <f t="shared" si="93"/>
        <v>0</v>
      </c>
      <c r="BO105" s="182">
        <v>0</v>
      </c>
      <c r="BP105" s="185">
        <f t="shared" si="94"/>
        <v>0</v>
      </c>
      <c r="BQ105" s="182">
        <v>0</v>
      </c>
      <c r="BR105" s="185">
        <f t="shared" si="95"/>
        <v>0</v>
      </c>
      <c r="BS105" s="183">
        <v>0</v>
      </c>
      <c r="BT105" s="186"/>
      <c r="BU105" s="187"/>
      <c r="BV105" s="188"/>
      <c r="BW105" s="188"/>
      <c r="BX105" s="188"/>
      <c r="BY105" s="188"/>
      <c r="BZ105" s="188"/>
      <c r="CA105" s="188"/>
      <c r="CB105" s="188"/>
      <c r="CC105" s="188"/>
      <c r="CD105" s="189"/>
      <c r="CE105" s="190">
        <f t="shared" si="126"/>
        <v>0.84999996075413797</v>
      </c>
      <c r="CF105" s="188">
        <f t="shared" si="117"/>
        <v>0.15000003924586197</v>
      </c>
      <c r="CG105" s="188">
        <f t="shared" si="118"/>
        <v>0</v>
      </c>
      <c r="CH105" s="188">
        <f t="shared" si="119"/>
        <v>0.15000003924586197</v>
      </c>
      <c r="CI105" s="188">
        <f t="shared" si="120"/>
        <v>0</v>
      </c>
      <c r="CJ105" s="188">
        <f t="shared" si="127"/>
        <v>0.4</v>
      </c>
      <c r="CK105" s="188">
        <f t="shared" si="128"/>
        <v>0.6</v>
      </c>
      <c r="CL105" s="188">
        <f t="shared" si="129"/>
        <v>0</v>
      </c>
      <c r="CM105" s="188">
        <f t="shared" si="130"/>
        <v>0.6</v>
      </c>
      <c r="CN105" s="189">
        <f t="shared" si="131"/>
        <v>0</v>
      </c>
      <c r="CO105" s="190" t="s">
        <v>205</v>
      </c>
      <c r="CP105" s="188" t="s">
        <v>205</v>
      </c>
      <c r="CQ105" s="188" t="s">
        <v>205</v>
      </c>
      <c r="CR105" s="188" t="s">
        <v>205</v>
      </c>
      <c r="CS105" s="189" t="s">
        <v>205</v>
      </c>
      <c r="CT105" s="190" t="s">
        <v>205</v>
      </c>
      <c r="CU105" s="188"/>
      <c r="CV105" s="188"/>
      <c r="CW105" s="188"/>
      <c r="CX105" s="189"/>
    </row>
    <row r="106" spans="1:102" ht="26" x14ac:dyDescent="0.35">
      <c r="A106" s="168" t="s">
        <v>289</v>
      </c>
      <c r="B106" s="169">
        <f t="shared" si="109"/>
        <v>71208483</v>
      </c>
      <c r="C106" s="170">
        <f t="shared" si="67"/>
        <v>58206450</v>
      </c>
      <c r="D106" s="170">
        <f t="shared" si="68"/>
        <v>13002033</v>
      </c>
      <c r="E106" s="170">
        <f t="shared" si="69"/>
        <v>13002033</v>
      </c>
      <c r="F106" s="170">
        <f t="shared" si="70"/>
        <v>10196797</v>
      </c>
      <c r="G106" s="170">
        <f t="shared" si="71"/>
        <v>2805236</v>
      </c>
      <c r="H106" s="170">
        <f t="shared" si="106"/>
        <v>0</v>
      </c>
      <c r="I106" s="171">
        <f t="shared" si="72"/>
        <v>0</v>
      </c>
      <c r="J106" s="172">
        <f t="shared" si="107"/>
        <v>58206450</v>
      </c>
      <c r="K106" s="170">
        <f>K107</f>
        <v>56143552</v>
      </c>
      <c r="L106" s="170">
        <f>L107</f>
        <v>2062898</v>
      </c>
      <c r="M106" s="170">
        <f t="shared" si="73"/>
        <v>13002033</v>
      </c>
      <c r="N106" s="170">
        <f>N107</f>
        <v>9907686</v>
      </c>
      <c r="O106" s="170">
        <f>O107</f>
        <v>3094347</v>
      </c>
      <c r="P106" s="170">
        <f t="shared" si="74"/>
        <v>13002033</v>
      </c>
      <c r="Q106" s="170">
        <f>Q107</f>
        <v>9907686</v>
      </c>
      <c r="R106" s="170">
        <f>R107</f>
        <v>3094347</v>
      </c>
      <c r="S106" s="170">
        <f t="shared" si="75"/>
        <v>10196797</v>
      </c>
      <c r="T106" s="170">
        <f>T107</f>
        <v>7447450</v>
      </c>
      <c r="U106" s="170">
        <f>U107</f>
        <v>2749347</v>
      </c>
      <c r="V106" s="170">
        <f t="shared" si="76"/>
        <v>2805236</v>
      </c>
      <c r="W106" s="170">
        <f>W107</f>
        <v>2460236</v>
      </c>
      <c r="X106" s="170">
        <f>X107</f>
        <v>345000</v>
      </c>
      <c r="Y106" s="170">
        <f t="shared" si="77"/>
        <v>0</v>
      </c>
      <c r="Z106" s="170">
        <f>Z107</f>
        <v>0</v>
      </c>
      <c r="AA106" s="170">
        <f>AA107</f>
        <v>0</v>
      </c>
      <c r="AB106" s="171">
        <f>AB107</f>
        <v>0</v>
      </c>
      <c r="AC106" s="172">
        <f t="shared" si="78"/>
        <v>0</v>
      </c>
      <c r="AD106" s="170">
        <v>0</v>
      </c>
      <c r="AE106" s="170">
        <v>0</v>
      </c>
      <c r="AF106" s="170">
        <f t="shared" si="79"/>
        <v>0</v>
      </c>
      <c r="AG106" s="170">
        <v>0</v>
      </c>
      <c r="AH106" s="170">
        <v>0</v>
      </c>
      <c r="AI106" s="170">
        <f t="shared" si="80"/>
        <v>0</v>
      </c>
      <c r="AJ106" s="170">
        <v>0</v>
      </c>
      <c r="AK106" s="170">
        <v>0</v>
      </c>
      <c r="AL106" s="170">
        <f t="shared" si="81"/>
        <v>0</v>
      </c>
      <c r="AM106" s="170">
        <v>0</v>
      </c>
      <c r="AN106" s="170">
        <v>0</v>
      </c>
      <c r="AO106" s="170">
        <f t="shared" si="82"/>
        <v>0</v>
      </c>
      <c r="AP106" s="170">
        <v>0</v>
      </c>
      <c r="AQ106" s="170">
        <v>0</v>
      </c>
      <c r="AR106" s="170">
        <f t="shared" si="83"/>
        <v>0</v>
      </c>
      <c r="AS106" s="170">
        <v>0</v>
      </c>
      <c r="AT106" s="170">
        <v>0</v>
      </c>
      <c r="AU106" s="171">
        <v>0</v>
      </c>
      <c r="AV106" s="172">
        <f t="shared" si="84"/>
        <v>0</v>
      </c>
      <c r="AW106" s="170">
        <v>0</v>
      </c>
      <c r="AX106" s="170">
        <f t="shared" si="85"/>
        <v>0</v>
      </c>
      <c r="AY106" s="170">
        <v>0</v>
      </c>
      <c r="AZ106" s="170">
        <f t="shared" si="86"/>
        <v>0</v>
      </c>
      <c r="BA106" s="170">
        <v>0</v>
      </c>
      <c r="BB106" s="170">
        <f t="shared" si="87"/>
        <v>0</v>
      </c>
      <c r="BC106" s="170">
        <v>0</v>
      </c>
      <c r="BD106" s="170">
        <f t="shared" si="88"/>
        <v>0</v>
      </c>
      <c r="BE106" s="170">
        <v>0</v>
      </c>
      <c r="BF106" s="170">
        <f t="shared" si="89"/>
        <v>0</v>
      </c>
      <c r="BG106" s="171">
        <v>0</v>
      </c>
      <c r="BH106" s="172">
        <f t="shared" si="90"/>
        <v>0</v>
      </c>
      <c r="BI106" s="170">
        <v>0</v>
      </c>
      <c r="BJ106" s="170">
        <f t="shared" si="91"/>
        <v>0</v>
      </c>
      <c r="BK106" s="170">
        <v>0</v>
      </c>
      <c r="BL106" s="170">
        <f t="shared" si="92"/>
        <v>0</v>
      </c>
      <c r="BM106" s="170">
        <v>0</v>
      </c>
      <c r="BN106" s="170">
        <f t="shared" si="93"/>
        <v>0</v>
      </c>
      <c r="BO106" s="170">
        <v>0</v>
      </c>
      <c r="BP106" s="170">
        <f t="shared" si="94"/>
        <v>0</v>
      </c>
      <c r="BQ106" s="170">
        <v>0</v>
      </c>
      <c r="BR106" s="170">
        <f t="shared" si="95"/>
        <v>0</v>
      </c>
      <c r="BS106" s="171">
        <v>0</v>
      </c>
      <c r="BT106" s="163"/>
      <c r="BU106" s="173">
        <f t="shared" si="96"/>
        <v>0.84999999545807148</v>
      </c>
      <c r="BV106" s="174">
        <f t="shared" si="97"/>
        <v>0.15000000454192849</v>
      </c>
      <c r="BW106" s="174">
        <f t="shared" si="98"/>
        <v>4.2470604411684154E-2</v>
      </c>
      <c r="BX106" s="174">
        <f t="shared" si="99"/>
        <v>0.11275261789945557</v>
      </c>
      <c r="BY106" s="174">
        <f t="shared" si="100"/>
        <v>0</v>
      </c>
      <c r="BZ106" s="174">
        <f t="shared" si="101"/>
        <v>0.4</v>
      </c>
      <c r="CA106" s="174">
        <f t="shared" si="102"/>
        <v>0.6</v>
      </c>
      <c r="CB106" s="174">
        <f t="shared" si="103"/>
        <v>6.689618197312712E-2</v>
      </c>
      <c r="CC106" s="174">
        <f t="shared" si="104"/>
        <v>0.5331038180268729</v>
      </c>
      <c r="CD106" s="175">
        <f t="shared" si="105"/>
        <v>0</v>
      </c>
      <c r="CE106" s="176"/>
      <c r="CF106" s="174"/>
      <c r="CG106" s="174"/>
      <c r="CH106" s="174"/>
      <c r="CI106" s="174"/>
      <c r="CJ106" s="174"/>
      <c r="CK106" s="174"/>
      <c r="CL106" s="174"/>
      <c r="CM106" s="174"/>
      <c r="CN106" s="175"/>
      <c r="CO106" s="177" t="s">
        <v>205</v>
      </c>
      <c r="CP106" s="178" t="s">
        <v>205</v>
      </c>
      <c r="CQ106" s="178" t="s">
        <v>205</v>
      </c>
      <c r="CR106" s="178" t="s">
        <v>205</v>
      </c>
      <c r="CS106" s="179" t="s">
        <v>205</v>
      </c>
      <c r="CT106" s="176" t="s">
        <v>205</v>
      </c>
      <c r="CU106" s="174"/>
      <c r="CV106" s="174"/>
      <c r="CW106" s="174"/>
      <c r="CX106" s="175"/>
    </row>
    <row r="107" spans="1:102" x14ac:dyDescent="0.35">
      <c r="A107" s="180"/>
      <c r="B107" s="181">
        <f t="shared" si="109"/>
        <v>71208483</v>
      </c>
      <c r="C107" s="182">
        <f t="shared" si="67"/>
        <v>58206450</v>
      </c>
      <c r="D107" s="182">
        <f t="shared" si="68"/>
        <v>13002033</v>
      </c>
      <c r="E107" s="182">
        <f t="shared" si="69"/>
        <v>13002033</v>
      </c>
      <c r="F107" s="182">
        <f t="shared" si="70"/>
        <v>10196797</v>
      </c>
      <c r="G107" s="182">
        <f t="shared" si="71"/>
        <v>2805236</v>
      </c>
      <c r="H107" s="182">
        <f t="shared" si="106"/>
        <v>0</v>
      </c>
      <c r="I107" s="183">
        <f t="shared" si="72"/>
        <v>0</v>
      </c>
      <c r="J107" s="184">
        <f t="shared" si="107"/>
        <v>58206450</v>
      </c>
      <c r="K107" s="191">
        <v>56143552</v>
      </c>
      <c r="L107" s="191">
        <v>2062898</v>
      </c>
      <c r="M107" s="185">
        <f t="shared" si="73"/>
        <v>13002033</v>
      </c>
      <c r="N107" s="182">
        <f>Q107+Z107</f>
        <v>9907686</v>
      </c>
      <c r="O107" s="182">
        <f>R107+AA107</f>
        <v>3094347</v>
      </c>
      <c r="P107" s="185">
        <f t="shared" si="74"/>
        <v>13002033</v>
      </c>
      <c r="Q107" s="182">
        <f>T107+W107</f>
        <v>9907686</v>
      </c>
      <c r="R107" s="182">
        <f>U107+X107</f>
        <v>3094347</v>
      </c>
      <c r="S107" s="185">
        <f t="shared" si="75"/>
        <v>10196797</v>
      </c>
      <c r="T107" s="191">
        <v>7447450</v>
      </c>
      <c r="U107" s="191">
        <v>2749347</v>
      </c>
      <c r="V107" s="185">
        <f t="shared" si="76"/>
        <v>2805236</v>
      </c>
      <c r="W107" s="191">
        <v>2460236</v>
      </c>
      <c r="X107" s="191">
        <v>345000</v>
      </c>
      <c r="Y107" s="185">
        <f t="shared" si="77"/>
        <v>0</v>
      </c>
      <c r="Z107" s="192">
        <v>0</v>
      </c>
      <c r="AA107" s="192">
        <v>0</v>
      </c>
      <c r="AB107" s="193">
        <v>0</v>
      </c>
      <c r="AC107" s="184">
        <f t="shared" si="78"/>
        <v>0</v>
      </c>
      <c r="AD107" s="182">
        <v>0</v>
      </c>
      <c r="AE107" s="182">
        <v>0</v>
      </c>
      <c r="AF107" s="185">
        <f t="shared" si="79"/>
        <v>0</v>
      </c>
      <c r="AG107" s="182">
        <v>0</v>
      </c>
      <c r="AH107" s="182">
        <v>0</v>
      </c>
      <c r="AI107" s="185">
        <f t="shared" si="80"/>
        <v>0</v>
      </c>
      <c r="AJ107" s="182">
        <v>0</v>
      </c>
      <c r="AK107" s="182">
        <v>0</v>
      </c>
      <c r="AL107" s="185">
        <f t="shared" si="81"/>
        <v>0</v>
      </c>
      <c r="AM107" s="182">
        <v>0</v>
      </c>
      <c r="AN107" s="182">
        <v>0</v>
      </c>
      <c r="AO107" s="185">
        <f t="shared" si="82"/>
        <v>0</v>
      </c>
      <c r="AP107" s="182">
        <v>0</v>
      </c>
      <c r="AQ107" s="182">
        <v>0</v>
      </c>
      <c r="AR107" s="185">
        <f t="shared" si="83"/>
        <v>0</v>
      </c>
      <c r="AS107" s="182">
        <v>0</v>
      </c>
      <c r="AT107" s="182">
        <v>0</v>
      </c>
      <c r="AU107" s="183">
        <v>0</v>
      </c>
      <c r="AV107" s="184">
        <f t="shared" si="84"/>
        <v>0</v>
      </c>
      <c r="AW107" s="182">
        <v>0</v>
      </c>
      <c r="AX107" s="185">
        <f t="shared" si="85"/>
        <v>0</v>
      </c>
      <c r="AY107" s="182">
        <v>0</v>
      </c>
      <c r="AZ107" s="185">
        <f t="shared" si="86"/>
        <v>0</v>
      </c>
      <c r="BA107" s="182">
        <v>0</v>
      </c>
      <c r="BB107" s="185">
        <f t="shared" si="87"/>
        <v>0</v>
      </c>
      <c r="BC107" s="182">
        <v>0</v>
      </c>
      <c r="BD107" s="185">
        <f t="shared" si="88"/>
        <v>0</v>
      </c>
      <c r="BE107" s="182">
        <v>0</v>
      </c>
      <c r="BF107" s="185">
        <f t="shared" si="89"/>
        <v>0</v>
      </c>
      <c r="BG107" s="183">
        <v>0</v>
      </c>
      <c r="BH107" s="184">
        <f t="shared" si="90"/>
        <v>0</v>
      </c>
      <c r="BI107" s="182">
        <v>0</v>
      </c>
      <c r="BJ107" s="185">
        <f t="shared" si="91"/>
        <v>0</v>
      </c>
      <c r="BK107" s="182">
        <v>0</v>
      </c>
      <c r="BL107" s="185">
        <f t="shared" si="92"/>
        <v>0</v>
      </c>
      <c r="BM107" s="182">
        <v>0</v>
      </c>
      <c r="BN107" s="185">
        <f t="shared" si="93"/>
        <v>0</v>
      </c>
      <c r="BO107" s="182">
        <v>0</v>
      </c>
      <c r="BP107" s="185">
        <f t="shared" si="94"/>
        <v>0</v>
      </c>
      <c r="BQ107" s="182">
        <v>0</v>
      </c>
      <c r="BR107" s="185">
        <f t="shared" si="95"/>
        <v>0</v>
      </c>
      <c r="BS107" s="183">
        <v>0</v>
      </c>
      <c r="BT107" s="186"/>
      <c r="BU107" s="187">
        <f t="shared" si="96"/>
        <v>0.84999999545807148</v>
      </c>
      <c r="BV107" s="188">
        <f t="shared" si="97"/>
        <v>0.15000000454192849</v>
      </c>
      <c r="BW107" s="188">
        <f t="shared" si="98"/>
        <v>4.2470604411684154E-2</v>
      </c>
      <c r="BX107" s="188">
        <f t="shared" si="99"/>
        <v>0.11275261789945557</v>
      </c>
      <c r="BY107" s="188">
        <f t="shared" si="100"/>
        <v>0</v>
      </c>
      <c r="BZ107" s="188">
        <f t="shared" si="101"/>
        <v>0.4</v>
      </c>
      <c r="CA107" s="188">
        <f t="shared" si="102"/>
        <v>0.6</v>
      </c>
      <c r="CB107" s="188">
        <f t="shared" si="103"/>
        <v>6.689618197312712E-2</v>
      </c>
      <c r="CC107" s="188">
        <f t="shared" si="104"/>
        <v>0.5331038180268729</v>
      </c>
      <c r="CD107" s="189">
        <f t="shared" si="105"/>
        <v>0</v>
      </c>
      <c r="CE107" s="190"/>
      <c r="CF107" s="188"/>
      <c r="CG107" s="188"/>
      <c r="CH107" s="188"/>
      <c r="CI107" s="188"/>
      <c r="CJ107" s="188"/>
      <c r="CK107" s="188"/>
      <c r="CL107" s="188"/>
      <c r="CM107" s="188"/>
      <c r="CN107" s="189"/>
      <c r="CO107" s="190" t="s">
        <v>205</v>
      </c>
      <c r="CP107" s="188" t="s">
        <v>205</v>
      </c>
      <c r="CQ107" s="188" t="s">
        <v>205</v>
      </c>
      <c r="CR107" s="188" t="s">
        <v>205</v>
      </c>
      <c r="CS107" s="189" t="s">
        <v>205</v>
      </c>
      <c r="CT107" s="190" t="s">
        <v>205</v>
      </c>
      <c r="CU107" s="188"/>
      <c r="CV107" s="188"/>
      <c r="CW107" s="188"/>
      <c r="CX107" s="189"/>
    </row>
    <row r="108" spans="1:102" x14ac:dyDescent="0.35">
      <c r="A108" s="196" t="s">
        <v>16</v>
      </c>
      <c r="B108" s="159">
        <f t="shared" si="109"/>
        <v>747221386</v>
      </c>
      <c r="C108" s="160">
        <f t="shared" si="67"/>
        <v>609293550</v>
      </c>
      <c r="D108" s="160">
        <f t="shared" si="68"/>
        <v>137927836</v>
      </c>
      <c r="E108" s="160">
        <f t="shared" si="69"/>
        <v>137927836</v>
      </c>
      <c r="F108" s="160">
        <f t="shared" si="70"/>
        <v>114454699</v>
      </c>
      <c r="G108" s="160">
        <f t="shared" si="71"/>
        <v>23473137</v>
      </c>
      <c r="H108" s="160">
        <f t="shared" si="106"/>
        <v>0</v>
      </c>
      <c r="I108" s="161">
        <f t="shared" si="72"/>
        <v>0</v>
      </c>
      <c r="J108" s="162">
        <f t="shared" si="107"/>
        <v>255893550</v>
      </c>
      <c r="K108" s="160">
        <f>K113</f>
        <v>239667237</v>
      </c>
      <c r="L108" s="160">
        <f>L113</f>
        <v>16226313</v>
      </c>
      <c r="M108" s="160">
        <f t="shared" si="73"/>
        <v>66633689</v>
      </c>
      <c r="N108" s="160">
        <f>N113</f>
        <v>42294219</v>
      </c>
      <c r="O108" s="160">
        <f>O113</f>
        <v>24339470</v>
      </c>
      <c r="P108" s="160">
        <f t="shared" si="74"/>
        <v>66633689</v>
      </c>
      <c r="Q108" s="160">
        <f>Q113</f>
        <v>42294219</v>
      </c>
      <c r="R108" s="160">
        <f>R113</f>
        <v>24339470</v>
      </c>
      <c r="S108" s="160">
        <f t="shared" si="75"/>
        <v>44313908</v>
      </c>
      <c r="T108" s="160">
        <f>T113</f>
        <v>21975171</v>
      </c>
      <c r="U108" s="160">
        <f>U113</f>
        <v>22338737</v>
      </c>
      <c r="V108" s="160">
        <f t="shared" si="76"/>
        <v>22319781</v>
      </c>
      <c r="W108" s="160">
        <f>W113</f>
        <v>20319048</v>
      </c>
      <c r="X108" s="160">
        <f>X113</f>
        <v>2000733</v>
      </c>
      <c r="Y108" s="160">
        <f t="shared" si="77"/>
        <v>0</v>
      </c>
      <c r="Z108" s="160">
        <f>Z113</f>
        <v>0</v>
      </c>
      <c r="AA108" s="160">
        <f>AA113</f>
        <v>0</v>
      </c>
      <c r="AB108" s="161">
        <f>AB113</f>
        <v>0</v>
      </c>
      <c r="AC108" s="162">
        <f t="shared" si="78"/>
        <v>353400000</v>
      </c>
      <c r="AD108" s="160">
        <f>AD109+AD111</f>
        <v>346653312</v>
      </c>
      <c r="AE108" s="160">
        <f>AE109+AE111</f>
        <v>6746688</v>
      </c>
      <c r="AF108" s="160">
        <f t="shared" si="79"/>
        <v>71294147</v>
      </c>
      <c r="AG108" s="160">
        <f>AG109+AG111</f>
        <v>61174115</v>
      </c>
      <c r="AH108" s="160">
        <f>AH109+AH111</f>
        <v>10120032</v>
      </c>
      <c r="AI108" s="160">
        <f t="shared" si="80"/>
        <v>71294147</v>
      </c>
      <c r="AJ108" s="160">
        <f>AJ109+AJ111</f>
        <v>61174115</v>
      </c>
      <c r="AK108" s="160">
        <f>AK109+AK111</f>
        <v>10120032</v>
      </c>
      <c r="AL108" s="160">
        <f t="shared" si="81"/>
        <v>70140791</v>
      </c>
      <c r="AM108" s="160">
        <f>AM109+AM111</f>
        <v>60163014</v>
      </c>
      <c r="AN108" s="160">
        <f>AN109+AN111</f>
        <v>9977777</v>
      </c>
      <c r="AO108" s="160">
        <f t="shared" si="82"/>
        <v>1153356</v>
      </c>
      <c r="AP108" s="160">
        <f>AP109+AP111</f>
        <v>1011101</v>
      </c>
      <c r="AQ108" s="160">
        <f>AQ109+AQ111</f>
        <v>142255</v>
      </c>
      <c r="AR108" s="160">
        <f t="shared" si="83"/>
        <v>0</v>
      </c>
      <c r="AS108" s="160">
        <f>AS109+AS111</f>
        <v>0</v>
      </c>
      <c r="AT108" s="160">
        <f>AT109+AT111</f>
        <v>0</v>
      </c>
      <c r="AU108" s="161">
        <f>AU109+AU111</f>
        <v>0</v>
      </c>
      <c r="AV108" s="162">
        <f t="shared" si="84"/>
        <v>0</v>
      </c>
      <c r="AW108" s="160">
        <f>AW109+AW111</f>
        <v>0</v>
      </c>
      <c r="AX108" s="160">
        <f>AY108</f>
        <v>0</v>
      </c>
      <c r="AY108" s="160">
        <f>AY109+AY111</f>
        <v>0</v>
      </c>
      <c r="AZ108" s="160">
        <f>BA108</f>
        <v>0</v>
      </c>
      <c r="BA108" s="160">
        <f>BA109+BA111</f>
        <v>0</v>
      </c>
      <c r="BB108" s="160">
        <f>BC108</f>
        <v>0</v>
      </c>
      <c r="BC108" s="160">
        <f>BC109+BC111</f>
        <v>0</v>
      </c>
      <c r="BD108" s="160">
        <f>BE108</f>
        <v>0</v>
      </c>
      <c r="BE108" s="160">
        <f>BE109+BE111</f>
        <v>0</v>
      </c>
      <c r="BF108" s="160">
        <f>BG108</f>
        <v>0</v>
      </c>
      <c r="BG108" s="161">
        <f>BG109+BG111</f>
        <v>0</v>
      </c>
      <c r="BH108" s="162">
        <f>BI108</f>
        <v>0</v>
      </c>
      <c r="BI108" s="160">
        <f>BI109+BI111</f>
        <v>0</v>
      </c>
      <c r="BJ108" s="160">
        <f>BK108</f>
        <v>0</v>
      </c>
      <c r="BK108" s="160">
        <f>BK109+BK111</f>
        <v>0</v>
      </c>
      <c r="BL108" s="160">
        <f>BM108</f>
        <v>0</v>
      </c>
      <c r="BM108" s="160">
        <f>BM109+BM111</f>
        <v>0</v>
      </c>
      <c r="BN108" s="160">
        <f>BO108</f>
        <v>0</v>
      </c>
      <c r="BO108" s="160">
        <f>BO109+BO111</f>
        <v>0</v>
      </c>
      <c r="BP108" s="160">
        <f>BQ108</f>
        <v>0</v>
      </c>
      <c r="BQ108" s="160">
        <f>BQ109+BQ111</f>
        <v>0</v>
      </c>
      <c r="BR108" s="160">
        <f>BS108</f>
        <v>0</v>
      </c>
      <c r="BS108" s="161">
        <f>BS109+BS111</f>
        <v>0</v>
      </c>
      <c r="BT108" s="163"/>
      <c r="BU108" s="164">
        <f t="shared" si="96"/>
        <v>0.84999999787204961</v>
      </c>
      <c r="BV108" s="165">
        <f t="shared" si="97"/>
        <v>0.15000000212795042</v>
      </c>
      <c r="BW108" s="165">
        <f t="shared" si="98"/>
        <v>7.9158979091099604E-2</v>
      </c>
      <c r="BX108" s="165">
        <f t="shared" si="99"/>
        <v>7.7936790764763259E-2</v>
      </c>
      <c r="BY108" s="165">
        <f t="shared" si="100"/>
        <v>0</v>
      </c>
      <c r="BZ108" s="165">
        <f t="shared" si="101"/>
        <v>0.39999999506973649</v>
      </c>
      <c r="CA108" s="165">
        <f t="shared" si="102"/>
        <v>0.60000000493026351</v>
      </c>
      <c r="CB108" s="165">
        <f t="shared" si="103"/>
        <v>4.932070459480592E-2</v>
      </c>
      <c r="CC108" s="165">
        <f t="shared" si="104"/>
        <v>0.55067930033545764</v>
      </c>
      <c r="CD108" s="166">
        <f t="shared" si="105"/>
        <v>0</v>
      </c>
      <c r="CE108" s="167">
        <f t="shared" si="126"/>
        <v>0.84999999767058332</v>
      </c>
      <c r="CF108" s="165">
        <f t="shared" si="117"/>
        <v>0.15000000232941665</v>
      </c>
      <c r="CG108" s="165">
        <f t="shared" si="118"/>
        <v>2.4792373760580844E-3</v>
      </c>
      <c r="CH108" s="165">
        <f t="shared" si="119"/>
        <v>0.14752076495335856</v>
      </c>
      <c r="CI108" s="165">
        <f t="shared" si="120"/>
        <v>0</v>
      </c>
      <c r="CJ108" s="165">
        <f t="shared" si="127"/>
        <v>0.4</v>
      </c>
      <c r="CK108" s="165">
        <f t="shared" si="128"/>
        <v>0.6</v>
      </c>
      <c r="CL108" s="165">
        <f t="shared" si="129"/>
        <v>8.4340642401130751E-3</v>
      </c>
      <c r="CM108" s="165">
        <f t="shared" si="130"/>
        <v>0.59156593575988692</v>
      </c>
      <c r="CN108" s="166">
        <f t="shared" si="131"/>
        <v>0</v>
      </c>
      <c r="CO108" s="167" t="s">
        <v>205</v>
      </c>
      <c r="CP108" s="165" t="s">
        <v>205</v>
      </c>
      <c r="CQ108" s="165" t="s">
        <v>205</v>
      </c>
      <c r="CR108" s="165" t="s">
        <v>205</v>
      </c>
      <c r="CS108" s="166" t="s">
        <v>205</v>
      </c>
      <c r="CT108" s="167" t="s">
        <v>205</v>
      </c>
      <c r="CU108" s="165"/>
      <c r="CV108" s="165"/>
      <c r="CW108" s="165"/>
      <c r="CX108" s="166"/>
    </row>
    <row r="109" spans="1:102" ht="52" x14ac:dyDescent="0.35">
      <c r="A109" s="168" t="s">
        <v>290</v>
      </c>
      <c r="B109" s="169">
        <f t="shared" si="109"/>
        <v>174017676</v>
      </c>
      <c r="C109" s="170">
        <f t="shared" si="67"/>
        <v>143700000</v>
      </c>
      <c r="D109" s="170">
        <f t="shared" si="68"/>
        <v>30317676</v>
      </c>
      <c r="E109" s="170">
        <f t="shared" si="69"/>
        <v>30317676</v>
      </c>
      <c r="F109" s="170">
        <f t="shared" si="70"/>
        <v>30253046</v>
      </c>
      <c r="G109" s="170">
        <f t="shared" si="71"/>
        <v>64630</v>
      </c>
      <c r="H109" s="170">
        <f t="shared" si="106"/>
        <v>0</v>
      </c>
      <c r="I109" s="171">
        <f t="shared" si="72"/>
        <v>0</v>
      </c>
      <c r="J109" s="172">
        <f t="shared" si="107"/>
        <v>0</v>
      </c>
      <c r="K109" s="170">
        <v>0</v>
      </c>
      <c r="L109" s="170">
        <v>0</v>
      </c>
      <c r="M109" s="170">
        <f t="shared" si="73"/>
        <v>0</v>
      </c>
      <c r="N109" s="170">
        <v>0</v>
      </c>
      <c r="O109" s="170">
        <v>0</v>
      </c>
      <c r="P109" s="170">
        <f t="shared" si="74"/>
        <v>0</v>
      </c>
      <c r="Q109" s="170">
        <v>0</v>
      </c>
      <c r="R109" s="170">
        <v>0</v>
      </c>
      <c r="S109" s="170">
        <f t="shared" si="75"/>
        <v>0</v>
      </c>
      <c r="T109" s="170">
        <v>0</v>
      </c>
      <c r="U109" s="170">
        <v>0</v>
      </c>
      <c r="V109" s="170">
        <f t="shared" si="76"/>
        <v>0</v>
      </c>
      <c r="W109" s="170">
        <v>0</v>
      </c>
      <c r="X109" s="170">
        <v>0</v>
      </c>
      <c r="Y109" s="170">
        <f t="shared" si="77"/>
        <v>0</v>
      </c>
      <c r="Z109" s="170">
        <v>0</v>
      </c>
      <c r="AA109" s="170">
        <v>0</v>
      </c>
      <c r="AB109" s="171">
        <v>0</v>
      </c>
      <c r="AC109" s="172">
        <f t="shared" si="78"/>
        <v>143700000</v>
      </c>
      <c r="AD109" s="170">
        <f>AD110</f>
        <v>139953312</v>
      </c>
      <c r="AE109" s="170">
        <f>AE110</f>
        <v>3746688</v>
      </c>
      <c r="AF109" s="170">
        <f t="shared" si="79"/>
        <v>30317676</v>
      </c>
      <c r="AG109" s="170">
        <f>AG110</f>
        <v>24697644</v>
      </c>
      <c r="AH109" s="170">
        <f>AH110</f>
        <v>5620032</v>
      </c>
      <c r="AI109" s="170">
        <f t="shared" si="80"/>
        <v>30317676</v>
      </c>
      <c r="AJ109" s="170">
        <f>AJ110</f>
        <v>24697644</v>
      </c>
      <c r="AK109" s="170">
        <f>AK110</f>
        <v>5620032</v>
      </c>
      <c r="AL109" s="170">
        <f t="shared" si="81"/>
        <v>30253046</v>
      </c>
      <c r="AM109" s="170">
        <v>24697644</v>
      </c>
      <c r="AN109" s="170">
        <f>AN110</f>
        <v>5555402</v>
      </c>
      <c r="AO109" s="170">
        <f t="shared" si="82"/>
        <v>64630</v>
      </c>
      <c r="AP109" s="170">
        <v>0</v>
      </c>
      <c r="AQ109" s="170">
        <f>AQ110</f>
        <v>64630</v>
      </c>
      <c r="AR109" s="170">
        <f t="shared" si="83"/>
        <v>0</v>
      </c>
      <c r="AS109" s="170">
        <f>AS110</f>
        <v>0</v>
      </c>
      <c r="AT109" s="170">
        <f>AT110</f>
        <v>0</v>
      </c>
      <c r="AU109" s="171">
        <f>AU110</f>
        <v>0</v>
      </c>
      <c r="AV109" s="172">
        <f t="shared" si="84"/>
        <v>0</v>
      </c>
      <c r="AW109" s="170">
        <f>AW110</f>
        <v>0</v>
      </c>
      <c r="AX109" s="170">
        <f t="shared" ref="AX109:AX136" si="132">AY109</f>
        <v>0</v>
      </c>
      <c r="AY109" s="170">
        <f>AY110</f>
        <v>0</v>
      </c>
      <c r="AZ109" s="170">
        <f t="shared" ref="AZ109:AZ158" si="133">BA109</f>
        <v>0</v>
      </c>
      <c r="BA109" s="170">
        <f>BA110</f>
        <v>0</v>
      </c>
      <c r="BB109" s="170">
        <f t="shared" ref="BB109:BB158" si="134">BC109</f>
        <v>0</v>
      </c>
      <c r="BC109" s="170">
        <f>BC110</f>
        <v>0</v>
      </c>
      <c r="BD109" s="170">
        <f t="shared" ref="BD109:BD158" si="135">BE109</f>
        <v>0</v>
      </c>
      <c r="BE109" s="170">
        <f>BE110</f>
        <v>0</v>
      </c>
      <c r="BF109" s="170">
        <f t="shared" ref="BF109:BF158" si="136">BG109</f>
        <v>0</v>
      </c>
      <c r="BG109" s="171">
        <f>BG110</f>
        <v>0</v>
      </c>
      <c r="BH109" s="172">
        <f t="shared" ref="BH109:BH158" si="137">BI109</f>
        <v>0</v>
      </c>
      <c r="BI109" s="170">
        <f>BI110</f>
        <v>0</v>
      </c>
      <c r="BJ109" s="170">
        <f t="shared" ref="BJ109:BJ158" si="138">BK109</f>
        <v>0</v>
      </c>
      <c r="BK109" s="170">
        <f>BK110</f>
        <v>0</v>
      </c>
      <c r="BL109" s="170">
        <f t="shared" ref="BL109:BL158" si="139">BM109</f>
        <v>0</v>
      </c>
      <c r="BM109" s="170">
        <f>BM110</f>
        <v>0</v>
      </c>
      <c r="BN109" s="170">
        <f t="shared" ref="BN109:BN158" si="140">BO109</f>
        <v>0</v>
      </c>
      <c r="BO109" s="170">
        <f>BO110</f>
        <v>0</v>
      </c>
      <c r="BP109" s="170">
        <f t="shared" ref="BP109:BP158" si="141">BQ109</f>
        <v>0</v>
      </c>
      <c r="BQ109" s="170">
        <f>BQ110</f>
        <v>0</v>
      </c>
      <c r="BR109" s="170">
        <f t="shared" ref="BR109:BR158" si="142">BS109</f>
        <v>0</v>
      </c>
      <c r="BS109" s="171">
        <f>BS110</f>
        <v>0</v>
      </c>
      <c r="BT109" s="163"/>
      <c r="BU109" s="173"/>
      <c r="BV109" s="174"/>
      <c r="BW109" s="174"/>
      <c r="BX109" s="174"/>
      <c r="BY109" s="174"/>
      <c r="BZ109" s="174"/>
      <c r="CA109" s="174"/>
      <c r="CB109" s="174"/>
      <c r="CC109" s="174"/>
      <c r="CD109" s="175"/>
      <c r="CE109" s="176">
        <f t="shared" si="126"/>
        <v>0.8499999963559276</v>
      </c>
      <c r="CF109" s="174">
        <f t="shared" si="117"/>
        <v>0.15000000364407237</v>
      </c>
      <c r="CG109" s="174">
        <f t="shared" si="118"/>
        <v>0</v>
      </c>
      <c r="CH109" s="174">
        <f t="shared" si="119"/>
        <v>0.15000000364407237</v>
      </c>
      <c r="CI109" s="174">
        <f t="shared" si="120"/>
        <v>0</v>
      </c>
      <c r="CJ109" s="174">
        <f t="shared" si="127"/>
        <v>0.4</v>
      </c>
      <c r="CK109" s="174">
        <f t="shared" si="128"/>
        <v>0.6</v>
      </c>
      <c r="CL109" s="174">
        <f t="shared" si="129"/>
        <v>6.8999607119674764E-3</v>
      </c>
      <c r="CM109" s="174">
        <f t="shared" si="130"/>
        <v>0.59310003928803257</v>
      </c>
      <c r="CN109" s="175">
        <f t="shared" si="131"/>
        <v>0</v>
      </c>
      <c r="CO109" s="177" t="s">
        <v>205</v>
      </c>
      <c r="CP109" s="178" t="s">
        <v>205</v>
      </c>
      <c r="CQ109" s="178" t="s">
        <v>205</v>
      </c>
      <c r="CR109" s="178" t="s">
        <v>205</v>
      </c>
      <c r="CS109" s="179" t="s">
        <v>205</v>
      </c>
      <c r="CT109" s="176" t="s">
        <v>205</v>
      </c>
      <c r="CU109" s="174"/>
      <c r="CV109" s="174"/>
      <c r="CW109" s="174"/>
      <c r="CX109" s="175"/>
    </row>
    <row r="110" spans="1:102" x14ac:dyDescent="0.35">
      <c r="A110" s="180"/>
      <c r="B110" s="181">
        <f t="shared" si="109"/>
        <v>174017676</v>
      </c>
      <c r="C110" s="182">
        <f t="shared" si="67"/>
        <v>143700000</v>
      </c>
      <c r="D110" s="182">
        <f t="shared" si="68"/>
        <v>30317676</v>
      </c>
      <c r="E110" s="182">
        <f t="shared" si="69"/>
        <v>30317676</v>
      </c>
      <c r="F110" s="182">
        <f t="shared" si="70"/>
        <v>30253046</v>
      </c>
      <c r="G110" s="182">
        <f t="shared" si="71"/>
        <v>64630</v>
      </c>
      <c r="H110" s="182">
        <f t="shared" si="106"/>
        <v>0</v>
      </c>
      <c r="I110" s="183">
        <f t="shared" si="72"/>
        <v>0</v>
      </c>
      <c r="J110" s="184">
        <f t="shared" si="107"/>
        <v>0</v>
      </c>
      <c r="K110" s="192">
        <v>0</v>
      </c>
      <c r="L110" s="192">
        <v>0</v>
      </c>
      <c r="M110" s="185">
        <f t="shared" si="73"/>
        <v>0</v>
      </c>
      <c r="N110" s="182">
        <f>Q110+Z110</f>
        <v>0</v>
      </c>
      <c r="O110" s="182">
        <f>R110+AA110</f>
        <v>0</v>
      </c>
      <c r="P110" s="185">
        <f t="shared" si="74"/>
        <v>0</v>
      </c>
      <c r="Q110" s="182">
        <f>T110+W110</f>
        <v>0</v>
      </c>
      <c r="R110" s="182">
        <f>U110+X110</f>
        <v>0</v>
      </c>
      <c r="S110" s="185">
        <f t="shared" si="75"/>
        <v>0</v>
      </c>
      <c r="T110" s="192">
        <v>0</v>
      </c>
      <c r="U110" s="192">
        <v>0</v>
      </c>
      <c r="V110" s="185">
        <f t="shared" si="76"/>
        <v>0</v>
      </c>
      <c r="W110" s="192">
        <v>0</v>
      </c>
      <c r="X110" s="192">
        <v>0</v>
      </c>
      <c r="Y110" s="185">
        <f t="shared" si="77"/>
        <v>0</v>
      </c>
      <c r="Z110" s="192">
        <v>0</v>
      </c>
      <c r="AA110" s="192">
        <v>0</v>
      </c>
      <c r="AB110" s="193">
        <v>0</v>
      </c>
      <c r="AC110" s="184">
        <f t="shared" si="78"/>
        <v>143700000</v>
      </c>
      <c r="AD110" s="191">
        <v>139953312</v>
      </c>
      <c r="AE110" s="191">
        <v>3746688</v>
      </c>
      <c r="AF110" s="185">
        <f t="shared" si="79"/>
        <v>30317676</v>
      </c>
      <c r="AG110" s="182">
        <f>AJ110+AS110</f>
        <v>24697644</v>
      </c>
      <c r="AH110" s="182">
        <f>AK110+AT110</f>
        <v>5620032</v>
      </c>
      <c r="AI110" s="185">
        <f t="shared" si="80"/>
        <v>30317676</v>
      </c>
      <c r="AJ110" s="182">
        <f>AM110+AP110</f>
        <v>24697644</v>
      </c>
      <c r="AK110" s="182">
        <f>AN110+AQ110</f>
        <v>5620032</v>
      </c>
      <c r="AL110" s="185">
        <f t="shared" si="81"/>
        <v>30253046</v>
      </c>
      <c r="AM110" s="191">
        <v>24697644</v>
      </c>
      <c r="AN110" s="191">
        <v>5555402</v>
      </c>
      <c r="AO110" s="185">
        <f t="shared" si="82"/>
        <v>64630</v>
      </c>
      <c r="AP110" s="191">
        <v>0</v>
      </c>
      <c r="AQ110" s="191">
        <v>64630</v>
      </c>
      <c r="AR110" s="185">
        <f t="shared" si="83"/>
        <v>0</v>
      </c>
      <c r="AS110" s="192">
        <v>0</v>
      </c>
      <c r="AT110" s="192">
        <v>0</v>
      </c>
      <c r="AU110" s="193">
        <v>0</v>
      </c>
      <c r="AV110" s="184">
        <f t="shared" si="84"/>
        <v>0</v>
      </c>
      <c r="AW110" s="192">
        <v>0</v>
      </c>
      <c r="AX110" s="185">
        <f t="shared" si="132"/>
        <v>0</v>
      </c>
      <c r="AY110" s="192">
        <v>0</v>
      </c>
      <c r="AZ110" s="185">
        <f t="shared" si="133"/>
        <v>0</v>
      </c>
      <c r="BA110" s="192">
        <v>0</v>
      </c>
      <c r="BB110" s="185">
        <f t="shared" si="134"/>
        <v>0</v>
      </c>
      <c r="BC110" s="192">
        <v>0</v>
      </c>
      <c r="BD110" s="185">
        <f t="shared" si="135"/>
        <v>0</v>
      </c>
      <c r="BE110" s="192">
        <v>0</v>
      </c>
      <c r="BF110" s="185">
        <f t="shared" si="136"/>
        <v>0</v>
      </c>
      <c r="BG110" s="193">
        <v>0</v>
      </c>
      <c r="BH110" s="184">
        <f t="shared" si="137"/>
        <v>0</v>
      </c>
      <c r="BI110" s="192">
        <v>0</v>
      </c>
      <c r="BJ110" s="185">
        <f t="shared" si="138"/>
        <v>0</v>
      </c>
      <c r="BK110" s="192">
        <v>0</v>
      </c>
      <c r="BL110" s="185">
        <f t="shared" si="139"/>
        <v>0</v>
      </c>
      <c r="BM110" s="192">
        <v>0</v>
      </c>
      <c r="BN110" s="185">
        <f t="shared" si="140"/>
        <v>0</v>
      </c>
      <c r="BO110" s="192">
        <v>0</v>
      </c>
      <c r="BP110" s="185">
        <f t="shared" si="141"/>
        <v>0</v>
      </c>
      <c r="BQ110" s="192">
        <v>0</v>
      </c>
      <c r="BR110" s="185">
        <f t="shared" si="142"/>
        <v>0</v>
      </c>
      <c r="BS110" s="193">
        <v>0</v>
      </c>
      <c r="BT110" s="186"/>
      <c r="BU110" s="187"/>
      <c r="BV110" s="188"/>
      <c r="BW110" s="188"/>
      <c r="BX110" s="188"/>
      <c r="BY110" s="188"/>
      <c r="BZ110" s="188"/>
      <c r="CA110" s="188"/>
      <c r="CB110" s="188"/>
      <c r="CC110" s="188"/>
      <c r="CD110" s="189"/>
      <c r="CE110" s="190">
        <f t="shared" si="126"/>
        <v>0.8499999963559276</v>
      </c>
      <c r="CF110" s="188">
        <f t="shared" si="117"/>
        <v>0.15000000364407237</v>
      </c>
      <c r="CG110" s="188">
        <f t="shared" si="118"/>
        <v>0</v>
      </c>
      <c r="CH110" s="188">
        <f t="shared" si="119"/>
        <v>0.15000000364407237</v>
      </c>
      <c r="CI110" s="188">
        <f t="shared" si="120"/>
        <v>0</v>
      </c>
      <c r="CJ110" s="188">
        <f t="shared" si="127"/>
        <v>0.4</v>
      </c>
      <c r="CK110" s="188">
        <f t="shared" si="128"/>
        <v>0.6</v>
      </c>
      <c r="CL110" s="188">
        <f t="shared" si="129"/>
        <v>6.8999607119674764E-3</v>
      </c>
      <c r="CM110" s="188">
        <f t="shared" si="130"/>
        <v>0.59310003928803257</v>
      </c>
      <c r="CN110" s="189">
        <f t="shared" si="131"/>
        <v>0</v>
      </c>
      <c r="CO110" s="190" t="s">
        <v>205</v>
      </c>
      <c r="CP110" s="188" t="s">
        <v>205</v>
      </c>
      <c r="CQ110" s="188" t="s">
        <v>205</v>
      </c>
      <c r="CR110" s="188" t="s">
        <v>205</v>
      </c>
      <c r="CS110" s="189" t="s">
        <v>205</v>
      </c>
      <c r="CT110" s="190" t="s">
        <v>205</v>
      </c>
      <c r="CU110" s="188"/>
      <c r="CV110" s="188"/>
      <c r="CW110" s="188"/>
      <c r="CX110" s="189"/>
    </row>
    <row r="111" spans="1:102" ht="52" x14ac:dyDescent="0.35">
      <c r="A111" s="168" t="s">
        <v>291</v>
      </c>
      <c r="B111" s="169">
        <f t="shared" si="109"/>
        <v>250676471</v>
      </c>
      <c r="C111" s="170">
        <f t="shared" si="67"/>
        <v>209700000</v>
      </c>
      <c r="D111" s="170">
        <f t="shared" si="68"/>
        <v>40976471</v>
      </c>
      <c r="E111" s="170">
        <f t="shared" si="69"/>
        <v>40976471</v>
      </c>
      <c r="F111" s="170">
        <f t="shared" si="70"/>
        <v>39887745</v>
      </c>
      <c r="G111" s="170">
        <f t="shared" si="71"/>
        <v>1088726</v>
      </c>
      <c r="H111" s="170">
        <f t="shared" si="106"/>
        <v>0</v>
      </c>
      <c r="I111" s="171">
        <f t="shared" si="72"/>
        <v>0</v>
      </c>
      <c r="J111" s="172">
        <f t="shared" si="107"/>
        <v>0</v>
      </c>
      <c r="K111" s="170">
        <v>0</v>
      </c>
      <c r="L111" s="170">
        <v>0</v>
      </c>
      <c r="M111" s="170">
        <f t="shared" si="73"/>
        <v>0</v>
      </c>
      <c r="N111" s="170">
        <v>0</v>
      </c>
      <c r="O111" s="170">
        <v>0</v>
      </c>
      <c r="P111" s="170">
        <f t="shared" si="74"/>
        <v>0</v>
      </c>
      <c r="Q111" s="170">
        <v>0</v>
      </c>
      <c r="R111" s="170">
        <v>0</v>
      </c>
      <c r="S111" s="170">
        <f t="shared" si="75"/>
        <v>0</v>
      </c>
      <c r="T111" s="170">
        <v>0</v>
      </c>
      <c r="U111" s="170">
        <v>0</v>
      </c>
      <c r="V111" s="170">
        <f t="shared" si="76"/>
        <v>0</v>
      </c>
      <c r="W111" s="170">
        <v>0</v>
      </c>
      <c r="X111" s="170">
        <v>0</v>
      </c>
      <c r="Y111" s="170">
        <f t="shared" si="77"/>
        <v>0</v>
      </c>
      <c r="Z111" s="170">
        <v>0</v>
      </c>
      <c r="AA111" s="170">
        <v>0</v>
      </c>
      <c r="AB111" s="171">
        <v>0</v>
      </c>
      <c r="AC111" s="172">
        <f t="shared" si="78"/>
        <v>209700000</v>
      </c>
      <c r="AD111" s="170">
        <f>AD112</f>
        <v>206700000</v>
      </c>
      <c r="AE111" s="170">
        <f>AE112</f>
        <v>3000000</v>
      </c>
      <c r="AF111" s="170">
        <f t="shared" si="79"/>
        <v>40976471</v>
      </c>
      <c r="AG111" s="170">
        <f>AG112</f>
        <v>36476471</v>
      </c>
      <c r="AH111" s="170">
        <f>AH112</f>
        <v>4500000</v>
      </c>
      <c r="AI111" s="170">
        <f t="shared" si="80"/>
        <v>40976471</v>
      </c>
      <c r="AJ111" s="170">
        <f>AJ112</f>
        <v>36476471</v>
      </c>
      <c r="AK111" s="170">
        <f>AK112</f>
        <v>4500000</v>
      </c>
      <c r="AL111" s="170">
        <f t="shared" si="81"/>
        <v>39887745</v>
      </c>
      <c r="AM111" s="170">
        <f>AM112</f>
        <v>35465370</v>
      </c>
      <c r="AN111" s="170">
        <f>AN112</f>
        <v>4422375</v>
      </c>
      <c r="AO111" s="170">
        <f t="shared" si="82"/>
        <v>1088726</v>
      </c>
      <c r="AP111" s="170">
        <f>AP112</f>
        <v>1011101</v>
      </c>
      <c r="AQ111" s="170">
        <f>AQ112</f>
        <v>77625</v>
      </c>
      <c r="AR111" s="170">
        <f t="shared" si="83"/>
        <v>0</v>
      </c>
      <c r="AS111" s="170">
        <f>AS112</f>
        <v>0</v>
      </c>
      <c r="AT111" s="170">
        <f>AT112</f>
        <v>0</v>
      </c>
      <c r="AU111" s="171">
        <f>AU112</f>
        <v>0</v>
      </c>
      <c r="AV111" s="172">
        <f t="shared" si="84"/>
        <v>0</v>
      </c>
      <c r="AW111" s="170">
        <f>AW112</f>
        <v>0</v>
      </c>
      <c r="AX111" s="170">
        <f t="shared" si="132"/>
        <v>0</v>
      </c>
      <c r="AY111" s="170">
        <f>AY112</f>
        <v>0</v>
      </c>
      <c r="AZ111" s="170">
        <f t="shared" si="133"/>
        <v>0</v>
      </c>
      <c r="BA111" s="170">
        <f>BA112</f>
        <v>0</v>
      </c>
      <c r="BB111" s="170">
        <f t="shared" si="134"/>
        <v>0</v>
      </c>
      <c r="BC111" s="170">
        <f>BC112</f>
        <v>0</v>
      </c>
      <c r="BD111" s="170">
        <f t="shared" si="135"/>
        <v>0</v>
      </c>
      <c r="BE111" s="170">
        <f>BE112</f>
        <v>0</v>
      </c>
      <c r="BF111" s="170">
        <f t="shared" si="136"/>
        <v>0</v>
      </c>
      <c r="BG111" s="171">
        <f>BG112</f>
        <v>0</v>
      </c>
      <c r="BH111" s="172">
        <f t="shared" si="137"/>
        <v>0</v>
      </c>
      <c r="BI111" s="170">
        <f>BI112</f>
        <v>0</v>
      </c>
      <c r="BJ111" s="170">
        <f t="shared" si="138"/>
        <v>0</v>
      </c>
      <c r="BK111" s="170">
        <f>BK112</f>
        <v>0</v>
      </c>
      <c r="BL111" s="170">
        <f t="shared" si="139"/>
        <v>0</v>
      </c>
      <c r="BM111" s="170">
        <f>BM112</f>
        <v>0</v>
      </c>
      <c r="BN111" s="170">
        <f t="shared" si="140"/>
        <v>0</v>
      </c>
      <c r="BO111" s="170">
        <f>BO112</f>
        <v>0</v>
      </c>
      <c r="BP111" s="170">
        <f t="shared" si="141"/>
        <v>0</v>
      </c>
      <c r="BQ111" s="170">
        <f>BQ112</f>
        <v>0</v>
      </c>
      <c r="BR111" s="170">
        <f t="shared" si="142"/>
        <v>0</v>
      </c>
      <c r="BS111" s="171">
        <f>BS112</f>
        <v>0</v>
      </c>
      <c r="BT111" s="163"/>
      <c r="BU111" s="173"/>
      <c r="BV111" s="174"/>
      <c r="BW111" s="174"/>
      <c r="BX111" s="174"/>
      <c r="BY111" s="174"/>
      <c r="BZ111" s="174"/>
      <c r="CA111" s="174"/>
      <c r="CB111" s="174"/>
      <c r="CC111" s="174"/>
      <c r="CD111" s="175"/>
      <c r="CE111" s="176">
        <f t="shared" si="126"/>
        <v>0.84999999856071606</v>
      </c>
      <c r="CF111" s="174">
        <f t="shared" si="117"/>
        <v>0.15000000143928399</v>
      </c>
      <c r="CG111" s="174">
        <f t="shared" si="118"/>
        <v>4.1578899300664662E-3</v>
      </c>
      <c r="CH111" s="174">
        <f t="shared" si="119"/>
        <v>0.14584211150921753</v>
      </c>
      <c r="CI111" s="174">
        <f t="shared" si="120"/>
        <v>0</v>
      </c>
      <c r="CJ111" s="174">
        <f t="shared" si="127"/>
        <v>0.4</v>
      </c>
      <c r="CK111" s="174">
        <f t="shared" si="128"/>
        <v>0.6</v>
      </c>
      <c r="CL111" s="174">
        <f t="shared" si="129"/>
        <v>1.035E-2</v>
      </c>
      <c r="CM111" s="174">
        <f t="shared" si="130"/>
        <v>0.58965000000000001</v>
      </c>
      <c r="CN111" s="175">
        <f t="shared" si="131"/>
        <v>0</v>
      </c>
      <c r="CO111" s="177" t="s">
        <v>205</v>
      </c>
      <c r="CP111" s="178" t="s">
        <v>205</v>
      </c>
      <c r="CQ111" s="178" t="s">
        <v>205</v>
      </c>
      <c r="CR111" s="178" t="s">
        <v>205</v>
      </c>
      <c r="CS111" s="179" t="s">
        <v>205</v>
      </c>
      <c r="CT111" s="176" t="s">
        <v>205</v>
      </c>
      <c r="CU111" s="174"/>
      <c r="CV111" s="174"/>
      <c r="CW111" s="174"/>
      <c r="CX111" s="175"/>
    </row>
    <row r="112" spans="1:102" x14ac:dyDescent="0.35">
      <c r="A112" s="180"/>
      <c r="B112" s="181">
        <f t="shared" si="109"/>
        <v>250676471</v>
      </c>
      <c r="C112" s="182">
        <f t="shared" si="67"/>
        <v>209700000</v>
      </c>
      <c r="D112" s="182">
        <f t="shared" si="68"/>
        <v>40976471</v>
      </c>
      <c r="E112" s="182">
        <f t="shared" si="69"/>
        <v>40976471</v>
      </c>
      <c r="F112" s="182">
        <f t="shared" si="70"/>
        <v>39887745</v>
      </c>
      <c r="G112" s="182">
        <f t="shared" si="71"/>
        <v>1088726</v>
      </c>
      <c r="H112" s="182">
        <f t="shared" si="106"/>
        <v>0</v>
      </c>
      <c r="I112" s="183">
        <f t="shared" si="72"/>
        <v>0</v>
      </c>
      <c r="J112" s="184">
        <f t="shared" si="107"/>
        <v>0</v>
      </c>
      <c r="K112" s="192">
        <v>0</v>
      </c>
      <c r="L112" s="192">
        <v>0</v>
      </c>
      <c r="M112" s="185">
        <f t="shared" si="73"/>
        <v>0</v>
      </c>
      <c r="N112" s="182">
        <f>Q112+Z112</f>
        <v>0</v>
      </c>
      <c r="O112" s="182">
        <f>R112+AA112</f>
        <v>0</v>
      </c>
      <c r="P112" s="185">
        <f t="shared" si="74"/>
        <v>0</v>
      </c>
      <c r="Q112" s="182">
        <f>T112+W112</f>
        <v>0</v>
      </c>
      <c r="R112" s="182">
        <f>U112+X112</f>
        <v>0</v>
      </c>
      <c r="S112" s="185">
        <f t="shared" si="75"/>
        <v>0</v>
      </c>
      <c r="T112" s="192">
        <v>0</v>
      </c>
      <c r="U112" s="192">
        <v>0</v>
      </c>
      <c r="V112" s="185">
        <f t="shared" si="76"/>
        <v>0</v>
      </c>
      <c r="W112" s="192">
        <v>0</v>
      </c>
      <c r="X112" s="192">
        <v>0</v>
      </c>
      <c r="Y112" s="185">
        <f t="shared" si="77"/>
        <v>0</v>
      </c>
      <c r="Z112" s="192">
        <v>0</v>
      </c>
      <c r="AA112" s="192">
        <v>0</v>
      </c>
      <c r="AB112" s="193">
        <v>0</v>
      </c>
      <c r="AC112" s="184">
        <f t="shared" si="78"/>
        <v>209700000</v>
      </c>
      <c r="AD112" s="191">
        <v>206700000</v>
      </c>
      <c r="AE112" s="191">
        <v>3000000</v>
      </c>
      <c r="AF112" s="185">
        <f t="shared" si="79"/>
        <v>40976471</v>
      </c>
      <c r="AG112" s="182">
        <f>AJ112+AS112</f>
        <v>36476471</v>
      </c>
      <c r="AH112" s="182">
        <f>AK112+AT112</f>
        <v>4500000</v>
      </c>
      <c r="AI112" s="185">
        <f t="shared" si="80"/>
        <v>40976471</v>
      </c>
      <c r="AJ112" s="182">
        <f>AM112+AP112</f>
        <v>36476471</v>
      </c>
      <c r="AK112" s="182">
        <f>AN112+AQ112</f>
        <v>4500000</v>
      </c>
      <c r="AL112" s="185">
        <f t="shared" si="81"/>
        <v>39887745</v>
      </c>
      <c r="AM112" s="191">
        <v>35465370</v>
      </c>
      <c r="AN112" s="191">
        <v>4422375</v>
      </c>
      <c r="AO112" s="185">
        <f t="shared" si="82"/>
        <v>1088726</v>
      </c>
      <c r="AP112" s="191">
        <v>1011101</v>
      </c>
      <c r="AQ112" s="191">
        <v>77625</v>
      </c>
      <c r="AR112" s="185">
        <f t="shared" si="83"/>
        <v>0</v>
      </c>
      <c r="AS112" s="192">
        <v>0</v>
      </c>
      <c r="AT112" s="192">
        <v>0</v>
      </c>
      <c r="AU112" s="193">
        <v>0</v>
      </c>
      <c r="AV112" s="184">
        <f t="shared" si="84"/>
        <v>0</v>
      </c>
      <c r="AW112" s="192">
        <v>0</v>
      </c>
      <c r="AX112" s="185">
        <f t="shared" si="132"/>
        <v>0</v>
      </c>
      <c r="AY112" s="192">
        <v>0</v>
      </c>
      <c r="AZ112" s="185">
        <f t="shared" si="133"/>
        <v>0</v>
      </c>
      <c r="BA112" s="192">
        <v>0</v>
      </c>
      <c r="BB112" s="185">
        <f t="shared" si="134"/>
        <v>0</v>
      </c>
      <c r="BC112" s="192">
        <v>0</v>
      </c>
      <c r="BD112" s="185">
        <f t="shared" si="135"/>
        <v>0</v>
      </c>
      <c r="BE112" s="192">
        <v>0</v>
      </c>
      <c r="BF112" s="185">
        <f t="shared" si="136"/>
        <v>0</v>
      </c>
      <c r="BG112" s="193">
        <v>0</v>
      </c>
      <c r="BH112" s="184">
        <f t="shared" si="137"/>
        <v>0</v>
      </c>
      <c r="BI112" s="192">
        <v>0</v>
      </c>
      <c r="BJ112" s="185">
        <f t="shared" si="138"/>
        <v>0</v>
      </c>
      <c r="BK112" s="192">
        <v>0</v>
      </c>
      <c r="BL112" s="185">
        <f t="shared" si="139"/>
        <v>0</v>
      </c>
      <c r="BM112" s="192">
        <v>0</v>
      </c>
      <c r="BN112" s="185">
        <f t="shared" si="140"/>
        <v>0</v>
      </c>
      <c r="BO112" s="192">
        <v>0</v>
      </c>
      <c r="BP112" s="185">
        <f t="shared" si="141"/>
        <v>0</v>
      </c>
      <c r="BQ112" s="192">
        <v>0</v>
      </c>
      <c r="BR112" s="185">
        <f t="shared" si="142"/>
        <v>0</v>
      </c>
      <c r="BS112" s="193">
        <v>0</v>
      </c>
      <c r="BT112" s="186"/>
      <c r="BU112" s="187"/>
      <c r="BV112" s="188"/>
      <c r="BW112" s="188"/>
      <c r="BX112" s="188"/>
      <c r="BY112" s="188"/>
      <c r="BZ112" s="188"/>
      <c r="CA112" s="188"/>
      <c r="CB112" s="188"/>
      <c r="CC112" s="188"/>
      <c r="CD112" s="189"/>
      <c r="CE112" s="190">
        <f t="shared" si="126"/>
        <v>0.84999999856071606</v>
      </c>
      <c r="CF112" s="188">
        <f t="shared" si="117"/>
        <v>0.15000000143928399</v>
      </c>
      <c r="CG112" s="188">
        <f t="shared" si="118"/>
        <v>4.1578899300664662E-3</v>
      </c>
      <c r="CH112" s="188">
        <f t="shared" si="119"/>
        <v>0.14584211150921753</v>
      </c>
      <c r="CI112" s="188">
        <f t="shared" si="120"/>
        <v>0</v>
      </c>
      <c r="CJ112" s="188">
        <f t="shared" si="127"/>
        <v>0.4</v>
      </c>
      <c r="CK112" s="188">
        <f t="shared" si="128"/>
        <v>0.6</v>
      </c>
      <c r="CL112" s="188">
        <f t="shared" si="129"/>
        <v>1.035E-2</v>
      </c>
      <c r="CM112" s="188">
        <f t="shared" si="130"/>
        <v>0.58965000000000001</v>
      </c>
      <c r="CN112" s="189">
        <f t="shared" si="131"/>
        <v>0</v>
      </c>
      <c r="CO112" s="190" t="s">
        <v>205</v>
      </c>
      <c r="CP112" s="188" t="s">
        <v>205</v>
      </c>
      <c r="CQ112" s="188" t="s">
        <v>205</v>
      </c>
      <c r="CR112" s="188" t="s">
        <v>205</v>
      </c>
      <c r="CS112" s="189" t="s">
        <v>205</v>
      </c>
      <c r="CT112" s="190" t="s">
        <v>205</v>
      </c>
      <c r="CU112" s="188"/>
      <c r="CV112" s="188"/>
      <c r="CW112" s="188"/>
      <c r="CX112" s="189"/>
    </row>
    <row r="113" spans="1:102" ht="39" x14ac:dyDescent="0.35">
      <c r="A113" s="168" t="s">
        <v>292</v>
      </c>
      <c r="B113" s="169">
        <f t="shared" si="109"/>
        <v>322527239</v>
      </c>
      <c r="C113" s="170">
        <f t="shared" si="67"/>
        <v>255893550</v>
      </c>
      <c r="D113" s="170">
        <f t="shared" si="68"/>
        <v>66633689</v>
      </c>
      <c r="E113" s="170">
        <f t="shared" si="69"/>
        <v>66633689</v>
      </c>
      <c r="F113" s="170">
        <f t="shared" si="70"/>
        <v>44313908</v>
      </c>
      <c r="G113" s="170">
        <f t="shared" si="71"/>
        <v>22319781</v>
      </c>
      <c r="H113" s="170">
        <f t="shared" si="106"/>
        <v>0</v>
      </c>
      <c r="I113" s="171">
        <f t="shared" si="72"/>
        <v>0</v>
      </c>
      <c r="J113" s="172">
        <f t="shared" si="107"/>
        <v>255893550</v>
      </c>
      <c r="K113" s="170">
        <f>K114</f>
        <v>239667237</v>
      </c>
      <c r="L113" s="170">
        <f>L114</f>
        <v>16226313</v>
      </c>
      <c r="M113" s="170">
        <f t="shared" si="73"/>
        <v>66633689</v>
      </c>
      <c r="N113" s="170">
        <f>N114</f>
        <v>42294219</v>
      </c>
      <c r="O113" s="170">
        <f>O114</f>
        <v>24339470</v>
      </c>
      <c r="P113" s="170">
        <f t="shared" si="74"/>
        <v>66633689</v>
      </c>
      <c r="Q113" s="170">
        <f>Q114</f>
        <v>42294219</v>
      </c>
      <c r="R113" s="170">
        <f>R114</f>
        <v>24339470</v>
      </c>
      <c r="S113" s="170">
        <f t="shared" si="75"/>
        <v>44313908</v>
      </c>
      <c r="T113" s="170">
        <f>T114</f>
        <v>21975171</v>
      </c>
      <c r="U113" s="170">
        <f>U114</f>
        <v>22338737</v>
      </c>
      <c r="V113" s="170">
        <f t="shared" si="76"/>
        <v>22319781</v>
      </c>
      <c r="W113" s="170">
        <f>W114</f>
        <v>20319048</v>
      </c>
      <c r="X113" s="170">
        <f>X114</f>
        <v>2000733</v>
      </c>
      <c r="Y113" s="170">
        <f t="shared" si="77"/>
        <v>0</v>
      </c>
      <c r="Z113" s="170">
        <f>Z114</f>
        <v>0</v>
      </c>
      <c r="AA113" s="170">
        <f>AA114</f>
        <v>0</v>
      </c>
      <c r="AB113" s="171">
        <f>AB114</f>
        <v>0</v>
      </c>
      <c r="AC113" s="172">
        <f t="shared" si="78"/>
        <v>0</v>
      </c>
      <c r="AD113" s="170">
        <v>0</v>
      </c>
      <c r="AE113" s="170">
        <v>0</v>
      </c>
      <c r="AF113" s="170">
        <f t="shared" si="79"/>
        <v>0</v>
      </c>
      <c r="AG113" s="170">
        <v>0</v>
      </c>
      <c r="AH113" s="170">
        <v>0</v>
      </c>
      <c r="AI113" s="170">
        <f t="shared" si="80"/>
        <v>0</v>
      </c>
      <c r="AJ113" s="170">
        <v>0</v>
      </c>
      <c r="AK113" s="170">
        <v>0</v>
      </c>
      <c r="AL113" s="170">
        <f t="shared" si="81"/>
        <v>0</v>
      </c>
      <c r="AM113" s="170">
        <v>0</v>
      </c>
      <c r="AN113" s="170">
        <v>0</v>
      </c>
      <c r="AO113" s="170">
        <f t="shared" si="82"/>
        <v>0</v>
      </c>
      <c r="AP113" s="170">
        <v>0</v>
      </c>
      <c r="AQ113" s="170">
        <v>0</v>
      </c>
      <c r="AR113" s="170">
        <f t="shared" si="83"/>
        <v>0</v>
      </c>
      <c r="AS113" s="170">
        <v>0</v>
      </c>
      <c r="AT113" s="170">
        <v>0</v>
      </c>
      <c r="AU113" s="171">
        <v>0</v>
      </c>
      <c r="AV113" s="172">
        <f t="shared" si="84"/>
        <v>0</v>
      </c>
      <c r="AW113" s="170">
        <v>0</v>
      </c>
      <c r="AX113" s="170">
        <f t="shared" si="132"/>
        <v>0</v>
      </c>
      <c r="AY113" s="170">
        <v>0</v>
      </c>
      <c r="AZ113" s="170">
        <f t="shared" si="133"/>
        <v>0</v>
      </c>
      <c r="BA113" s="170">
        <v>0</v>
      </c>
      <c r="BB113" s="170">
        <f t="shared" si="134"/>
        <v>0</v>
      </c>
      <c r="BC113" s="170">
        <v>0</v>
      </c>
      <c r="BD113" s="170">
        <f t="shared" si="135"/>
        <v>0</v>
      </c>
      <c r="BE113" s="170">
        <v>0</v>
      </c>
      <c r="BF113" s="170">
        <f t="shared" si="136"/>
        <v>0</v>
      </c>
      <c r="BG113" s="171">
        <v>0</v>
      </c>
      <c r="BH113" s="172">
        <f t="shared" si="137"/>
        <v>0</v>
      </c>
      <c r="BI113" s="170">
        <v>0</v>
      </c>
      <c r="BJ113" s="170">
        <f t="shared" si="138"/>
        <v>0</v>
      </c>
      <c r="BK113" s="170">
        <v>0</v>
      </c>
      <c r="BL113" s="170">
        <f t="shared" si="139"/>
        <v>0</v>
      </c>
      <c r="BM113" s="170">
        <v>0</v>
      </c>
      <c r="BN113" s="170">
        <f t="shared" si="140"/>
        <v>0</v>
      </c>
      <c r="BO113" s="170">
        <v>0</v>
      </c>
      <c r="BP113" s="170">
        <f t="shared" si="141"/>
        <v>0</v>
      </c>
      <c r="BQ113" s="170">
        <v>0</v>
      </c>
      <c r="BR113" s="170">
        <f t="shared" si="142"/>
        <v>0</v>
      </c>
      <c r="BS113" s="171">
        <v>0</v>
      </c>
      <c r="BT113" s="163"/>
      <c r="BU113" s="173">
        <f t="shared" si="96"/>
        <v>0.84999999787204961</v>
      </c>
      <c r="BV113" s="174">
        <f t="shared" si="97"/>
        <v>0.15000000212795042</v>
      </c>
      <c r="BW113" s="174">
        <f t="shared" si="98"/>
        <v>7.9158979091099604E-2</v>
      </c>
      <c r="BX113" s="174">
        <f t="shared" si="99"/>
        <v>7.7936790764763259E-2</v>
      </c>
      <c r="BY113" s="174">
        <f t="shared" si="100"/>
        <v>0</v>
      </c>
      <c r="BZ113" s="174">
        <f t="shared" si="101"/>
        <v>0.39999999506973649</v>
      </c>
      <c r="CA113" s="174">
        <f t="shared" si="102"/>
        <v>0.60000000493026351</v>
      </c>
      <c r="CB113" s="174">
        <f t="shared" si="103"/>
        <v>4.932070459480592E-2</v>
      </c>
      <c r="CC113" s="174">
        <f t="shared" si="104"/>
        <v>0.55067930033545764</v>
      </c>
      <c r="CD113" s="175">
        <f t="shared" si="105"/>
        <v>0</v>
      </c>
      <c r="CE113" s="176"/>
      <c r="CF113" s="174"/>
      <c r="CG113" s="174"/>
      <c r="CH113" s="174"/>
      <c r="CI113" s="174"/>
      <c r="CJ113" s="174"/>
      <c r="CK113" s="174"/>
      <c r="CL113" s="174"/>
      <c r="CM113" s="174"/>
      <c r="CN113" s="175"/>
      <c r="CO113" s="177" t="s">
        <v>205</v>
      </c>
      <c r="CP113" s="178" t="s">
        <v>205</v>
      </c>
      <c r="CQ113" s="178" t="s">
        <v>205</v>
      </c>
      <c r="CR113" s="178" t="s">
        <v>205</v>
      </c>
      <c r="CS113" s="179" t="s">
        <v>205</v>
      </c>
      <c r="CT113" s="176" t="s">
        <v>205</v>
      </c>
      <c r="CU113" s="174"/>
      <c r="CV113" s="174"/>
      <c r="CW113" s="174"/>
      <c r="CX113" s="175"/>
    </row>
    <row r="114" spans="1:102" x14ac:dyDescent="0.35">
      <c r="A114" s="180"/>
      <c r="B114" s="181">
        <f t="shared" si="109"/>
        <v>322527239</v>
      </c>
      <c r="C114" s="182">
        <f t="shared" si="67"/>
        <v>255893550</v>
      </c>
      <c r="D114" s="182">
        <f t="shared" si="68"/>
        <v>66633689</v>
      </c>
      <c r="E114" s="182">
        <f t="shared" si="69"/>
        <v>66633689</v>
      </c>
      <c r="F114" s="182">
        <f t="shared" si="70"/>
        <v>44313908</v>
      </c>
      <c r="G114" s="182">
        <f t="shared" si="71"/>
        <v>22319781</v>
      </c>
      <c r="H114" s="182">
        <f t="shared" si="106"/>
        <v>0</v>
      </c>
      <c r="I114" s="183">
        <f t="shared" si="72"/>
        <v>0</v>
      </c>
      <c r="J114" s="184">
        <f t="shared" si="107"/>
        <v>255893550</v>
      </c>
      <c r="K114" s="191">
        <v>239667237</v>
      </c>
      <c r="L114" s="191">
        <v>16226313</v>
      </c>
      <c r="M114" s="185">
        <f t="shared" si="73"/>
        <v>66633689</v>
      </c>
      <c r="N114" s="182">
        <f>Q114+Z114</f>
        <v>42294219</v>
      </c>
      <c r="O114" s="182">
        <f>R114+AA114</f>
        <v>24339470</v>
      </c>
      <c r="P114" s="185">
        <f t="shared" si="74"/>
        <v>66633689</v>
      </c>
      <c r="Q114" s="182">
        <f>T114+W114</f>
        <v>42294219</v>
      </c>
      <c r="R114" s="182">
        <f>U114+X114</f>
        <v>24339470</v>
      </c>
      <c r="S114" s="185">
        <f t="shared" si="75"/>
        <v>44313908</v>
      </c>
      <c r="T114" s="191">
        <v>21975171</v>
      </c>
      <c r="U114" s="191">
        <v>22338737</v>
      </c>
      <c r="V114" s="185">
        <f t="shared" si="76"/>
        <v>22319781</v>
      </c>
      <c r="W114" s="191">
        <v>20319048</v>
      </c>
      <c r="X114" s="191">
        <v>2000733</v>
      </c>
      <c r="Y114" s="185">
        <f t="shared" si="77"/>
        <v>0</v>
      </c>
      <c r="Z114" s="192">
        <v>0</v>
      </c>
      <c r="AA114" s="192">
        <v>0</v>
      </c>
      <c r="AB114" s="193">
        <v>0</v>
      </c>
      <c r="AC114" s="184">
        <f t="shared" si="78"/>
        <v>0</v>
      </c>
      <c r="AD114" s="192">
        <v>0</v>
      </c>
      <c r="AE114" s="192">
        <v>0</v>
      </c>
      <c r="AF114" s="185">
        <f t="shared" si="79"/>
        <v>0</v>
      </c>
      <c r="AG114" s="192">
        <v>0</v>
      </c>
      <c r="AH114" s="192">
        <v>0</v>
      </c>
      <c r="AI114" s="185">
        <f t="shared" si="80"/>
        <v>0</v>
      </c>
      <c r="AJ114" s="192">
        <v>0</v>
      </c>
      <c r="AK114" s="192">
        <v>0</v>
      </c>
      <c r="AL114" s="185">
        <f t="shared" si="81"/>
        <v>0</v>
      </c>
      <c r="AM114" s="192">
        <v>0</v>
      </c>
      <c r="AN114" s="192">
        <v>0</v>
      </c>
      <c r="AO114" s="185">
        <f t="shared" si="82"/>
        <v>0</v>
      </c>
      <c r="AP114" s="192">
        <v>0</v>
      </c>
      <c r="AQ114" s="192">
        <v>0</v>
      </c>
      <c r="AR114" s="185">
        <f t="shared" si="83"/>
        <v>0</v>
      </c>
      <c r="AS114" s="192">
        <v>0</v>
      </c>
      <c r="AT114" s="192">
        <v>0</v>
      </c>
      <c r="AU114" s="193">
        <v>0</v>
      </c>
      <c r="AV114" s="184">
        <f t="shared" si="84"/>
        <v>0</v>
      </c>
      <c r="AW114" s="192">
        <v>0</v>
      </c>
      <c r="AX114" s="185">
        <f t="shared" si="132"/>
        <v>0</v>
      </c>
      <c r="AY114" s="192">
        <v>0</v>
      </c>
      <c r="AZ114" s="185">
        <f t="shared" si="133"/>
        <v>0</v>
      </c>
      <c r="BA114" s="192">
        <v>0</v>
      </c>
      <c r="BB114" s="185">
        <f t="shared" si="134"/>
        <v>0</v>
      </c>
      <c r="BC114" s="192">
        <v>0</v>
      </c>
      <c r="BD114" s="185">
        <f t="shared" si="135"/>
        <v>0</v>
      </c>
      <c r="BE114" s="192">
        <v>0</v>
      </c>
      <c r="BF114" s="185">
        <f t="shared" si="136"/>
        <v>0</v>
      </c>
      <c r="BG114" s="193">
        <v>0</v>
      </c>
      <c r="BH114" s="184">
        <f t="shared" si="137"/>
        <v>0</v>
      </c>
      <c r="BI114" s="192">
        <v>0</v>
      </c>
      <c r="BJ114" s="185">
        <f t="shared" si="138"/>
        <v>0</v>
      </c>
      <c r="BK114" s="192">
        <v>0</v>
      </c>
      <c r="BL114" s="185">
        <f t="shared" si="139"/>
        <v>0</v>
      </c>
      <c r="BM114" s="192">
        <v>0</v>
      </c>
      <c r="BN114" s="185">
        <f t="shared" si="140"/>
        <v>0</v>
      </c>
      <c r="BO114" s="192">
        <v>0</v>
      </c>
      <c r="BP114" s="185">
        <f t="shared" si="141"/>
        <v>0</v>
      </c>
      <c r="BQ114" s="192">
        <v>0</v>
      </c>
      <c r="BR114" s="185">
        <f t="shared" si="142"/>
        <v>0</v>
      </c>
      <c r="BS114" s="193">
        <v>0</v>
      </c>
      <c r="BT114" s="186"/>
      <c r="BU114" s="187">
        <f t="shared" si="96"/>
        <v>0.84999999787204961</v>
      </c>
      <c r="BV114" s="188">
        <f t="shared" si="97"/>
        <v>0.15000000212795042</v>
      </c>
      <c r="BW114" s="188">
        <f t="shared" si="98"/>
        <v>7.9158979091099604E-2</v>
      </c>
      <c r="BX114" s="188">
        <f t="shared" si="99"/>
        <v>7.7936790764763259E-2</v>
      </c>
      <c r="BY114" s="188">
        <f t="shared" si="100"/>
        <v>0</v>
      </c>
      <c r="BZ114" s="188">
        <f t="shared" si="101"/>
        <v>0.39999999506973649</v>
      </c>
      <c r="CA114" s="188">
        <f t="shared" si="102"/>
        <v>0.60000000493026351</v>
      </c>
      <c r="CB114" s="188">
        <f t="shared" si="103"/>
        <v>4.932070459480592E-2</v>
      </c>
      <c r="CC114" s="188">
        <f t="shared" si="104"/>
        <v>0.55067930033545764</v>
      </c>
      <c r="CD114" s="189">
        <f t="shared" si="105"/>
        <v>0</v>
      </c>
      <c r="CE114" s="190"/>
      <c r="CF114" s="188"/>
      <c r="CG114" s="188"/>
      <c r="CH114" s="188"/>
      <c r="CI114" s="188"/>
      <c r="CJ114" s="188"/>
      <c r="CK114" s="188"/>
      <c r="CL114" s="188"/>
      <c r="CM114" s="188"/>
      <c r="CN114" s="189"/>
      <c r="CO114" s="190" t="s">
        <v>205</v>
      </c>
      <c r="CP114" s="188" t="s">
        <v>205</v>
      </c>
      <c r="CQ114" s="188" t="s">
        <v>205</v>
      </c>
      <c r="CR114" s="188" t="s">
        <v>205</v>
      </c>
      <c r="CS114" s="189" t="s">
        <v>205</v>
      </c>
      <c r="CT114" s="190" t="s">
        <v>205</v>
      </c>
      <c r="CU114" s="188"/>
      <c r="CV114" s="188"/>
      <c r="CW114" s="188"/>
      <c r="CX114" s="189"/>
    </row>
    <row r="115" spans="1:102" x14ac:dyDescent="0.35">
      <c r="A115" s="158" t="s">
        <v>18</v>
      </c>
      <c r="B115" s="159">
        <f t="shared" si="109"/>
        <v>307972502</v>
      </c>
      <c r="C115" s="160">
        <f t="shared" si="67"/>
        <v>252906000</v>
      </c>
      <c r="D115" s="160">
        <f t="shared" si="68"/>
        <v>55066502</v>
      </c>
      <c r="E115" s="160">
        <f t="shared" si="69"/>
        <v>55066502</v>
      </c>
      <c r="F115" s="160">
        <f t="shared" si="70"/>
        <v>45934306</v>
      </c>
      <c r="G115" s="160">
        <f t="shared" si="71"/>
        <v>9132196</v>
      </c>
      <c r="H115" s="160">
        <f t="shared" si="106"/>
        <v>0</v>
      </c>
      <c r="I115" s="161">
        <f t="shared" si="72"/>
        <v>0</v>
      </c>
      <c r="J115" s="162">
        <f t="shared" si="107"/>
        <v>50000000</v>
      </c>
      <c r="K115" s="160">
        <f>K120</f>
        <v>45000000</v>
      </c>
      <c r="L115" s="160">
        <f>L120</f>
        <v>5000000</v>
      </c>
      <c r="M115" s="160">
        <f t="shared" si="73"/>
        <v>15441177</v>
      </c>
      <c r="N115" s="160">
        <f>N120</f>
        <v>7941177</v>
      </c>
      <c r="O115" s="160">
        <f>O120</f>
        <v>7500000</v>
      </c>
      <c r="P115" s="160">
        <f t="shared" si="74"/>
        <v>15441177</v>
      </c>
      <c r="Q115" s="160">
        <f>Q120</f>
        <v>7941177</v>
      </c>
      <c r="R115" s="160">
        <f>R120</f>
        <v>7500000</v>
      </c>
      <c r="S115" s="160">
        <f t="shared" si="75"/>
        <v>10006398</v>
      </c>
      <c r="T115" s="160">
        <f>T120</f>
        <v>3803530</v>
      </c>
      <c r="U115" s="160">
        <f>U120</f>
        <v>6202868</v>
      </c>
      <c r="V115" s="160">
        <f t="shared" si="76"/>
        <v>5434779</v>
      </c>
      <c r="W115" s="160">
        <f>W120</f>
        <v>4137647</v>
      </c>
      <c r="X115" s="160">
        <f>X120</f>
        <v>1297132</v>
      </c>
      <c r="Y115" s="160">
        <f t="shared" si="77"/>
        <v>0</v>
      </c>
      <c r="Z115" s="160">
        <f>Z120</f>
        <v>0</v>
      </c>
      <c r="AA115" s="160">
        <f>AA120</f>
        <v>0</v>
      </c>
      <c r="AB115" s="161">
        <f>AB120</f>
        <v>0</v>
      </c>
      <c r="AC115" s="162">
        <f t="shared" si="78"/>
        <v>202906000</v>
      </c>
      <c r="AD115" s="160">
        <f>AD116+AD118</f>
        <v>200021000</v>
      </c>
      <c r="AE115" s="160">
        <f>AE116+AE118</f>
        <v>2885000</v>
      </c>
      <c r="AF115" s="160">
        <f t="shared" si="79"/>
        <v>39625325</v>
      </c>
      <c r="AG115" s="160">
        <f>AG116+AG118</f>
        <v>35297825</v>
      </c>
      <c r="AH115" s="160">
        <f>AH116+AH118</f>
        <v>4327500</v>
      </c>
      <c r="AI115" s="160">
        <f t="shared" si="80"/>
        <v>39625325</v>
      </c>
      <c r="AJ115" s="160">
        <f>AJ116+AJ118</f>
        <v>35297825</v>
      </c>
      <c r="AK115" s="160">
        <f>AK116+AK118</f>
        <v>4327500</v>
      </c>
      <c r="AL115" s="160">
        <f t="shared" si="81"/>
        <v>35927908</v>
      </c>
      <c r="AM115" s="160">
        <f>AM116+AM118</f>
        <v>32062277</v>
      </c>
      <c r="AN115" s="160">
        <f>AN116+AN118</f>
        <v>3865631</v>
      </c>
      <c r="AO115" s="160">
        <f t="shared" si="82"/>
        <v>3697417</v>
      </c>
      <c r="AP115" s="160">
        <f>AP116+AP118</f>
        <v>3235548</v>
      </c>
      <c r="AQ115" s="160">
        <f>AQ116+AQ118</f>
        <v>461869</v>
      </c>
      <c r="AR115" s="160">
        <f t="shared" si="83"/>
        <v>0</v>
      </c>
      <c r="AS115" s="160">
        <f>AS116+AS118</f>
        <v>0</v>
      </c>
      <c r="AT115" s="160">
        <f>AT116+AT118</f>
        <v>0</v>
      </c>
      <c r="AU115" s="161">
        <f>AU116+AU118</f>
        <v>0</v>
      </c>
      <c r="AV115" s="162">
        <f t="shared" si="84"/>
        <v>0</v>
      </c>
      <c r="AW115" s="160">
        <f>AW116+AW118</f>
        <v>0</v>
      </c>
      <c r="AX115" s="160">
        <f t="shared" si="132"/>
        <v>0</v>
      </c>
      <c r="AY115" s="160">
        <f>AY116+AY118</f>
        <v>0</v>
      </c>
      <c r="AZ115" s="160">
        <f t="shared" si="133"/>
        <v>0</v>
      </c>
      <c r="BA115" s="160">
        <f>BA116+BA118</f>
        <v>0</v>
      </c>
      <c r="BB115" s="160">
        <f t="shared" si="134"/>
        <v>0</v>
      </c>
      <c r="BC115" s="160">
        <f>BC116+BC118</f>
        <v>0</v>
      </c>
      <c r="BD115" s="160">
        <f t="shared" si="135"/>
        <v>0</v>
      </c>
      <c r="BE115" s="160">
        <f>BE116+BE118</f>
        <v>0</v>
      </c>
      <c r="BF115" s="160">
        <f t="shared" si="136"/>
        <v>0</v>
      </c>
      <c r="BG115" s="161">
        <f>BG116+BG118</f>
        <v>0</v>
      </c>
      <c r="BH115" s="162">
        <f t="shared" si="137"/>
        <v>0</v>
      </c>
      <c r="BI115" s="160">
        <f>BI116+BI118</f>
        <v>0</v>
      </c>
      <c r="BJ115" s="160">
        <f t="shared" si="138"/>
        <v>0</v>
      </c>
      <c r="BK115" s="160">
        <f>BK116+BK118</f>
        <v>0</v>
      </c>
      <c r="BL115" s="160">
        <f t="shared" si="139"/>
        <v>0</v>
      </c>
      <c r="BM115" s="160">
        <f>BM116+BM118</f>
        <v>0</v>
      </c>
      <c r="BN115" s="160">
        <f t="shared" si="140"/>
        <v>0</v>
      </c>
      <c r="BO115" s="160">
        <f>BO116+BO118</f>
        <v>0</v>
      </c>
      <c r="BP115" s="160">
        <f t="shared" si="141"/>
        <v>0</v>
      </c>
      <c r="BQ115" s="160">
        <f>BQ116+BQ118</f>
        <v>0</v>
      </c>
      <c r="BR115" s="160">
        <f t="shared" si="142"/>
        <v>0</v>
      </c>
      <c r="BS115" s="161">
        <f>BS116+BS118</f>
        <v>0</v>
      </c>
      <c r="BT115" s="163"/>
      <c r="BU115" s="164">
        <f t="shared" si="96"/>
        <v>0.84999999150000005</v>
      </c>
      <c r="BV115" s="165">
        <f t="shared" si="97"/>
        <v>0.15000000849999992</v>
      </c>
      <c r="BW115" s="165">
        <f t="shared" si="98"/>
        <v>0.10265693564009731</v>
      </c>
      <c r="BX115" s="165">
        <f t="shared" si="99"/>
        <v>7.1844454837111008E-2</v>
      </c>
      <c r="BY115" s="165">
        <f t="shared" si="100"/>
        <v>0</v>
      </c>
      <c r="BZ115" s="165">
        <f t="shared" si="101"/>
        <v>0.4</v>
      </c>
      <c r="CA115" s="165">
        <f t="shared" si="102"/>
        <v>0.6</v>
      </c>
      <c r="CB115" s="165">
        <f t="shared" si="103"/>
        <v>0.10377056</v>
      </c>
      <c r="CC115" s="165">
        <f t="shared" si="104"/>
        <v>0.49622944000000002</v>
      </c>
      <c r="CD115" s="166">
        <f t="shared" si="105"/>
        <v>0</v>
      </c>
      <c r="CE115" s="167">
        <f t="shared" si="126"/>
        <v>0.84999999468805776</v>
      </c>
      <c r="CF115" s="165">
        <f t="shared" si="117"/>
        <v>0.15000000531194221</v>
      </c>
      <c r="CG115" s="165">
        <f t="shared" si="118"/>
        <v>1.3749635202368531E-2</v>
      </c>
      <c r="CH115" s="165">
        <f t="shared" si="119"/>
        <v>0.13625037010957369</v>
      </c>
      <c r="CI115" s="165">
        <f t="shared" si="120"/>
        <v>0</v>
      </c>
      <c r="CJ115" s="165">
        <f t="shared" si="127"/>
        <v>0.4</v>
      </c>
      <c r="CK115" s="165">
        <f t="shared" si="128"/>
        <v>0.6</v>
      </c>
      <c r="CL115" s="165">
        <f t="shared" si="129"/>
        <v>6.4037296360485274E-2</v>
      </c>
      <c r="CM115" s="165">
        <f t="shared" si="130"/>
        <v>0.5359627036395147</v>
      </c>
      <c r="CN115" s="166">
        <f t="shared" si="131"/>
        <v>0</v>
      </c>
      <c r="CO115" s="167" t="s">
        <v>205</v>
      </c>
      <c r="CP115" s="165" t="s">
        <v>205</v>
      </c>
      <c r="CQ115" s="165" t="s">
        <v>205</v>
      </c>
      <c r="CR115" s="165" t="s">
        <v>205</v>
      </c>
      <c r="CS115" s="166" t="s">
        <v>205</v>
      </c>
      <c r="CT115" s="167" t="s">
        <v>205</v>
      </c>
      <c r="CU115" s="165"/>
      <c r="CV115" s="165"/>
      <c r="CW115" s="165"/>
      <c r="CX115" s="166"/>
    </row>
    <row r="116" spans="1:102" ht="26" x14ac:dyDescent="0.35">
      <c r="A116" s="168" t="s">
        <v>288</v>
      </c>
      <c r="B116" s="169">
        <f t="shared" si="109"/>
        <v>138310295</v>
      </c>
      <c r="C116" s="170">
        <f t="shared" si="67"/>
        <v>116900000</v>
      </c>
      <c r="D116" s="170">
        <f t="shared" si="68"/>
        <v>21410295</v>
      </c>
      <c r="E116" s="170">
        <f t="shared" si="69"/>
        <v>21410295</v>
      </c>
      <c r="F116" s="170">
        <f t="shared" si="70"/>
        <v>21410295</v>
      </c>
      <c r="G116" s="170">
        <f t="shared" si="71"/>
        <v>0</v>
      </c>
      <c r="H116" s="170">
        <f t="shared" si="106"/>
        <v>0</v>
      </c>
      <c r="I116" s="171">
        <f t="shared" si="72"/>
        <v>0</v>
      </c>
      <c r="J116" s="172">
        <f t="shared" si="107"/>
        <v>0</v>
      </c>
      <c r="K116" s="170">
        <v>0</v>
      </c>
      <c r="L116" s="170">
        <v>0</v>
      </c>
      <c r="M116" s="170">
        <f t="shared" si="73"/>
        <v>0</v>
      </c>
      <c r="N116" s="170">
        <v>0</v>
      </c>
      <c r="O116" s="170">
        <v>0</v>
      </c>
      <c r="P116" s="170">
        <f t="shared" si="74"/>
        <v>0</v>
      </c>
      <c r="Q116" s="170">
        <v>0</v>
      </c>
      <c r="R116" s="170">
        <v>0</v>
      </c>
      <c r="S116" s="170">
        <f t="shared" si="75"/>
        <v>0</v>
      </c>
      <c r="T116" s="170">
        <v>0</v>
      </c>
      <c r="U116" s="170">
        <v>0</v>
      </c>
      <c r="V116" s="170">
        <f t="shared" si="76"/>
        <v>0</v>
      </c>
      <c r="W116" s="170">
        <v>0</v>
      </c>
      <c r="X116" s="170">
        <v>0</v>
      </c>
      <c r="Y116" s="170">
        <f t="shared" si="77"/>
        <v>0</v>
      </c>
      <c r="Z116" s="170">
        <v>0</v>
      </c>
      <c r="AA116" s="170">
        <v>0</v>
      </c>
      <c r="AB116" s="171">
        <v>0</v>
      </c>
      <c r="AC116" s="172">
        <f t="shared" si="78"/>
        <v>116900000</v>
      </c>
      <c r="AD116" s="170">
        <f>AD117</f>
        <v>116310000</v>
      </c>
      <c r="AE116" s="170">
        <f>AE117</f>
        <v>590000</v>
      </c>
      <c r="AF116" s="170">
        <f t="shared" si="79"/>
        <v>21410295</v>
      </c>
      <c r="AG116" s="170">
        <f>AG117</f>
        <v>20525295</v>
      </c>
      <c r="AH116" s="170">
        <f>AH117</f>
        <v>885000</v>
      </c>
      <c r="AI116" s="170">
        <f t="shared" si="80"/>
        <v>21410295</v>
      </c>
      <c r="AJ116" s="170">
        <f>AJ117</f>
        <v>20525295</v>
      </c>
      <c r="AK116" s="170">
        <f>AK117</f>
        <v>885000</v>
      </c>
      <c r="AL116" s="170">
        <f t="shared" si="81"/>
        <v>21410295</v>
      </c>
      <c r="AM116" s="170">
        <f>AM117</f>
        <v>20525295</v>
      </c>
      <c r="AN116" s="170">
        <f>AN117</f>
        <v>885000</v>
      </c>
      <c r="AO116" s="170">
        <f t="shared" si="82"/>
        <v>0</v>
      </c>
      <c r="AP116" s="170">
        <f>AP117</f>
        <v>0</v>
      </c>
      <c r="AQ116" s="170">
        <f>AQ117</f>
        <v>0</v>
      </c>
      <c r="AR116" s="170">
        <f t="shared" si="83"/>
        <v>0</v>
      </c>
      <c r="AS116" s="170">
        <f>AS117</f>
        <v>0</v>
      </c>
      <c r="AT116" s="170">
        <f>AT117</f>
        <v>0</v>
      </c>
      <c r="AU116" s="171">
        <f>AU117</f>
        <v>0</v>
      </c>
      <c r="AV116" s="172">
        <f t="shared" si="84"/>
        <v>0</v>
      </c>
      <c r="AW116" s="170">
        <f>AW117</f>
        <v>0</v>
      </c>
      <c r="AX116" s="170">
        <f t="shared" si="132"/>
        <v>0</v>
      </c>
      <c r="AY116" s="170">
        <f>AY117</f>
        <v>0</v>
      </c>
      <c r="AZ116" s="170">
        <f t="shared" si="133"/>
        <v>0</v>
      </c>
      <c r="BA116" s="170">
        <f>BA117</f>
        <v>0</v>
      </c>
      <c r="BB116" s="170">
        <f t="shared" si="134"/>
        <v>0</v>
      </c>
      <c r="BC116" s="170">
        <f>BC117</f>
        <v>0</v>
      </c>
      <c r="BD116" s="170">
        <f t="shared" si="135"/>
        <v>0</v>
      </c>
      <c r="BE116" s="170">
        <f>BE117</f>
        <v>0</v>
      </c>
      <c r="BF116" s="170">
        <f t="shared" si="136"/>
        <v>0</v>
      </c>
      <c r="BG116" s="171">
        <f>BG117</f>
        <v>0</v>
      </c>
      <c r="BH116" s="172">
        <f t="shared" si="137"/>
        <v>0</v>
      </c>
      <c r="BI116" s="170">
        <f>BI117</f>
        <v>0</v>
      </c>
      <c r="BJ116" s="170">
        <f t="shared" si="138"/>
        <v>0</v>
      </c>
      <c r="BK116" s="170">
        <f>BK117</f>
        <v>0</v>
      </c>
      <c r="BL116" s="170">
        <f t="shared" si="139"/>
        <v>0</v>
      </c>
      <c r="BM116" s="170">
        <f>BM117</f>
        <v>0</v>
      </c>
      <c r="BN116" s="170">
        <f t="shared" si="140"/>
        <v>0</v>
      </c>
      <c r="BO116" s="170">
        <f>BO117</f>
        <v>0</v>
      </c>
      <c r="BP116" s="170">
        <f t="shared" si="141"/>
        <v>0</v>
      </c>
      <c r="BQ116" s="170">
        <f>BQ117</f>
        <v>0</v>
      </c>
      <c r="BR116" s="170">
        <f t="shared" si="142"/>
        <v>0</v>
      </c>
      <c r="BS116" s="171">
        <f>BS117</f>
        <v>0</v>
      </c>
      <c r="BT116" s="163"/>
      <c r="BU116" s="173"/>
      <c r="BV116" s="174"/>
      <c r="BW116" s="174"/>
      <c r="BX116" s="174"/>
      <c r="BY116" s="174"/>
      <c r="BZ116" s="174"/>
      <c r="CA116" s="174"/>
      <c r="CB116" s="174"/>
      <c r="CC116" s="174"/>
      <c r="CD116" s="175"/>
      <c r="CE116" s="176">
        <f t="shared" si="126"/>
        <v>0.84999999451895802</v>
      </c>
      <c r="CF116" s="174">
        <f t="shared" si="117"/>
        <v>0.150000005481042</v>
      </c>
      <c r="CG116" s="174">
        <f t="shared" si="118"/>
        <v>0</v>
      </c>
      <c r="CH116" s="174">
        <f t="shared" si="119"/>
        <v>0.150000005481042</v>
      </c>
      <c r="CI116" s="174">
        <f t="shared" si="120"/>
        <v>0</v>
      </c>
      <c r="CJ116" s="174">
        <f t="shared" si="127"/>
        <v>0.4</v>
      </c>
      <c r="CK116" s="174">
        <f t="shared" si="128"/>
        <v>0.6</v>
      </c>
      <c r="CL116" s="174">
        <f t="shared" si="129"/>
        <v>0</v>
      </c>
      <c r="CM116" s="174">
        <f t="shared" si="130"/>
        <v>0.6</v>
      </c>
      <c r="CN116" s="175">
        <f t="shared" si="131"/>
        <v>0</v>
      </c>
      <c r="CO116" s="177" t="s">
        <v>205</v>
      </c>
      <c r="CP116" s="178" t="s">
        <v>205</v>
      </c>
      <c r="CQ116" s="178" t="s">
        <v>205</v>
      </c>
      <c r="CR116" s="178" t="s">
        <v>205</v>
      </c>
      <c r="CS116" s="179" t="s">
        <v>205</v>
      </c>
      <c r="CT116" s="176" t="s">
        <v>205</v>
      </c>
      <c r="CU116" s="174"/>
      <c r="CV116" s="174"/>
      <c r="CW116" s="174"/>
      <c r="CX116" s="175"/>
    </row>
    <row r="117" spans="1:102" x14ac:dyDescent="0.35">
      <c r="A117" s="180"/>
      <c r="B117" s="181">
        <f t="shared" si="109"/>
        <v>138310295</v>
      </c>
      <c r="C117" s="182">
        <f t="shared" si="67"/>
        <v>116900000</v>
      </c>
      <c r="D117" s="182">
        <f t="shared" si="68"/>
        <v>21410295</v>
      </c>
      <c r="E117" s="182">
        <f t="shared" si="69"/>
        <v>21410295</v>
      </c>
      <c r="F117" s="182">
        <f t="shared" si="70"/>
        <v>21410295</v>
      </c>
      <c r="G117" s="182">
        <f t="shared" si="71"/>
        <v>0</v>
      </c>
      <c r="H117" s="182">
        <f t="shared" si="106"/>
        <v>0</v>
      </c>
      <c r="I117" s="183">
        <f t="shared" si="72"/>
        <v>0</v>
      </c>
      <c r="J117" s="184">
        <f t="shared" si="107"/>
        <v>0</v>
      </c>
      <c r="K117" s="192">
        <v>0</v>
      </c>
      <c r="L117" s="192">
        <v>0</v>
      </c>
      <c r="M117" s="185">
        <f t="shared" si="73"/>
        <v>0</v>
      </c>
      <c r="N117" s="182">
        <f>Q117+Z117</f>
        <v>0</v>
      </c>
      <c r="O117" s="182">
        <f>R117+AA117</f>
        <v>0</v>
      </c>
      <c r="P117" s="185">
        <f t="shared" si="74"/>
        <v>0</v>
      </c>
      <c r="Q117" s="182">
        <f>T117+W117</f>
        <v>0</v>
      </c>
      <c r="R117" s="182">
        <f>U117+X117</f>
        <v>0</v>
      </c>
      <c r="S117" s="185">
        <f t="shared" si="75"/>
        <v>0</v>
      </c>
      <c r="T117" s="192">
        <v>0</v>
      </c>
      <c r="U117" s="192">
        <v>0</v>
      </c>
      <c r="V117" s="185">
        <f t="shared" si="76"/>
        <v>0</v>
      </c>
      <c r="W117" s="192">
        <v>0</v>
      </c>
      <c r="X117" s="192">
        <v>0</v>
      </c>
      <c r="Y117" s="185">
        <f t="shared" si="77"/>
        <v>0</v>
      </c>
      <c r="Z117" s="192">
        <v>0</v>
      </c>
      <c r="AA117" s="192">
        <v>0</v>
      </c>
      <c r="AB117" s="193">
        <v>0</v>
      </c>
      <c r="AC117" s="184">
        <f t="shared" si="78"/>
        <v>116900000</v>
      </c>
      <c r="AD117" s="191">
        <v>116310000</v>
      </c>
      <c r="AE117" s="191">
        <v>590000</v>
      </c>
      <c r="AF117" s="185">
        <f t="shared" si="79"/>
        <v>21410295</v>
      </c>
      <c r="AG117" s="182">
        <f>AJ117+AS117</f>
        <v>20525295</v>
      </c>
      <c r="AH117" s="182">
        <f>AK117+AT117</f>
        <v>885000</v>
      </c>
      <c r="AI117" s="185">
        <f t="shared" si="80"/>
        <v>21410295</v>
      </c>
      <c r="AJ117" s="182">
        <f>AM117+AP117</f>
        <v>20525295</v>
      </c>
      <c r="AK117" s="182">
        <f>AN117+AQ117</f>
        <v>885000</v>
      </c>
      <c r="AL117" s="185">
        <f t="shared" si="81"/>
        <v>21410295</v>
      </c>
      <c r="AM117" s="191">
        <v>20525295</v>
      </c>
      <c r="AN117" s="191">
        <v>885000</v>
      </c>
      <c r="AO117" s="185">
        <f t="shared" si="82"/>
        <v>0</v>
      </c>
      <c r="AP117" s="191">
        <v>0</v>
      </c>
      <c r="AQ117" s="191">
        <v>0</v>
      </c>
      <c r="AR117" s="185">
        <f t="shared" si="83"/>
        <v>0</v>
      </c>
      <c r="AS117" s="192">
        <v>0</v>
      </c>
      <c r="AT117" s="192">
        <v>0</v>
      </c>
      <c r="AU117" s="193">
        <v>0</v>
      </c>
      <c r="AV117" s="184">
        <f t="shared" si="84"/>
        <v>0</v>
      </c>
      <c r="AW117" s="192">
        <v>0</v>
      </c>
      <c r="AX117" s="185">
        <f t="shared" si="132"/>
        <v>0</v>
      </c>
      <c r="AY117" s="192">
        <v>0</v>
      </c>
      <c r="AZ117" s="185">
        <f t="shared" si="133"/>
        <v>0</v>
      </c>
      <c r="BA117" s="192">
        <v>0</v>
      </c>
      <c r="BB117" s="185">
        <f t="shared" si="134"/>
        <v>0</v>
      </c>
      <c r="BC117" s="192">
        <v>0</v>
      </c>
      <c r="BD117" s="185">
        <f t="shared" si="135"/>
        <v>0</v>
      </c>
      <c r="BE117" s="192">
        <v>0</v>
      </c>
      <c r="BF117" s="185">
        <f t="shared" si="136"/>
        <v>0</v>
      </c>
      <c r="BG117" s="193">
        <v>0</v>
      </c>
      <c r="BH117" s="184">
        <f t="shared" si="137"/>
        <v>0</v>
      </c>
      <c r="BI117" s="192">
        <v>0</v>
      </c>
      <c r="BJ117" s="185">
        <f t="shared" si="138"/>
        <v>0</v>
      </c>
      <c r="BK117" s="192">
        <v>0</v>
      </c>
      <c r="BL117" s="185">
        <f t="shared" si="139"/>
        <v>0</v>
      </c>
      <c r="BM117" s="192">
        <v>0</v>
      </c>
      <c r="BN117" s="185">
        <f t="shared" si="140"/>
        <v>0</v>
      </c>
      <c r="BO117" s="192">
        <v>0</v>
      </c>
      <c r="BP117" s="185">
        <f t="shared" si="141"/>
        <v>0</v>
      </c>
      <c r="BQ117" s="192">
        <v>0</v>
      </c>
      <c r="BR117" s="185">
        <f t="shared" si="142"/>
        <v>0</v>
      </c>
      <c r="BS117" s="193">
        <v>0</v>
      </c>
      <c r="BT117" s="186"/>
      <c r="BU117" s="187"/>
      <c r="BV117" s="188"/>
      <c r="BW117" s="188"/>
      <c r="BX117" s="188"/>
      <c r="BY117" s="188"/>
      <c r="BZ117" s="188"/>
      <c r="CA117" s="188"/>
      <c r="CB117" s="188"/>
      <c r="CC117" s="188"/>
      <c r="CD117" s="189"/>
      <c r="CE117" s="190">
        <f t="shared" si="126"/>
        <v>0.84999999451895802</v>
      </c>
      <c r="CF117" s="188">
        <f t="shared" si="117"/>
        <v>0.150000005481042</v>
      </c>
      <c r="CG117" s="188">
        <f t="shared" si="118"/>
        <v>0</v>
      </c>
      <c r="CH117" s="188">
        <f t="shared" si="119"/>
        <v>0.150000005481042</v>
      </c>
      <c r="CI117" s="188">
        <f t="shared" si="120"/>
        <v>0</v>
      </c>
      <c r="CJ117" s="188">
        <f t="shared" si="127"/>
        <v>0.4</v>
      </c>
      <c r="CK117" s="188">
        <f t="shared" si="128"/>
        <v>0.6</v>
      </c>
      <c r="CL117" s="188">
        <f t="shared" si="129"/>
        <v>0</v>
      </c>
      <c r="CM117" s="188">
        <f t="shared" si="130"/>
        <v>0.6</v>
      </c>
      <c r="CN117" s="189">
        <f t="shared" si="131"/>
        <v>0</v>
      </c>
      <c r="CO117" s="190" t="s">
        <v>205</v>
      </c>
      <c r="CP117" s="188" t="s">
        <v>205</v>
      </c>
      <c r="CQ117" s="188" t="s">
        <v>205</v>
      </c>
      <c r="CR117" s="188" t="s">
        <v>205</v>
      </c>
      <c r="CS117" s="189" t="s">
        <v>205</v>
      </c>
      <c r="CT117" s="190" t="s">
        <v>205</v>
      </c>
      <c r="CU117" s="188"/>
      <c r="CV117" s="188"/>
      <c r="CW117" s="188"/>
      <c r="CX117" s="189"/>
    </row>
    <row r="118" spans="1:102" ht="39" x14ac:dyDescent="0.35">
      <c r="A118" s="168" t="s">
        <v>293</v>
      </c>
      <c r="B118" s="169">
        <f t="shared" si="109"/>
        <v>104221030</v>
      </c>
      <c r="C118" s="170">
        <f t="shared" si="67"/>
        <v>86006000</v>
      </c>
      <c r="D118" s="170">
        <f t="shared" si="68"/>
        <v>18215030</v>
      </c>
      <c r="E118" s="170">
        <f t="shared" si="69"/>
        <v>18215030</v>
      </c>
      <c r="F118" s="170">
        <f t="shared" si="70"/>
        <v>14517613</v>
      </c>
      <c r="G118" s="170">
        <f t="shared" si="71"/>
        <v>3697417</v>
      </c>
      <c r="H118" s="170">
        <f t="shared" si="106"/>
        <v>0</v>
      </c>
      <c r="I118" s="171">
        <f t="shared" si="72"/>
        <v>0</v>
      </c>
      <c r="J118" s="172">
        <f t="shared" si="107"/>
        <v>0</v>
      </c>
      <c r="K118" s="170">
        <v>0</v>
      </c>
      <c r="L118" s="170">
        <v>0</v>
      </c>
      <c r="M118" s="170">
        <f t="shared" si="73"/>
        <v>0</v>
      </c>
      <c r="N118" s="170">
        <v>0</v>
      </c>
      <c r="O118" s="170">
        <v>0</v>
      </c>
      <c r="P118" s="170">
        <f t="shared" si="74"/>
        <v>0</v>
      </c>
      <c r="Q118" s="170">
        <v>0</v>
      </c>
      <c r="R118" s="170">
        <v>0</v>
      </c>
      <c r="S118" s="170">
        <f t="shared" si="75"/>
        <v>0</v>
      </c>
      <c r="T118" s="170">
        <v>0</v>
      </c>
      <c r="U118" s="170">
        <v>0</v>
      </c>
      <c r="V118" s="170">
        <f t="shared" si="76"/>
        <v>0</v>
      </c>
      <c r="W118" s="170">
        <v>0</v>
      </c>
      <c r="X118" s="170">
        <v>0</v>
      </c>
      <c r="Y118" s="170">
        <f t="shared" si="77"/>
        <v>0</v>
      </c>
      <c r="Z118" s="170">
        <v>0</v>
      </c>
      <c r="AA118" s="170">
        <v>0</v>
      </c>
      <c r="AB118" s="171">
        <v>0</v>
      </c>
      <c r="AC118" s="172">
        <f t="shared" si="78"/>
        <v>86006000</v>
      </c>
      <c r="AD118" s="170">
        <f>AD119</f>
        <v>83711000</v>
      </c>
      <c r="AE118" s="170">
        <f>AE119</f>
        <v>2295000</v>
      </c>
      <c r="AF118" s="170">
        <f t="shared" si="79"/>
        <v>18215030</v>
      </c>
      <c r="AG118" s="170">
        <f>AG119</f>
        <v>14772530</v>
      </c>
      <c r="AH118" s="170">
        <f>AH119</f>
        <v>3442500</v>
      </c>
      <c r="AI118" s="170">
        <f t="shared" si="80"/>
        <v>18215030</v>
      </c>
      <c r="AJ118" s="170">
        <f>AJ119</f>
        <v>14772530</v>
      </c>
      <c r="AK118" s="170">
        <f>AK119</f>
        <v>3442500</v>
      </c>
      <c r="AL118" s="170">
        <f t="shared" si="81"/>
        <v>14517613</v>
      </c>
      <c r="AM118" s="170">
        <f>AM119</f>
        <v>11536982</v>
      </c>
      <c r="AN118" s="170">
        <f>AN119</f>
        <v>2980631</v>
      </c>
      <c r="AO118" s="170">
        <f t="shared" si="82"/>
        <v>3697417</v>
      </c>
      <c r="AP118" s="170">
        <f>AP119</f>
        <v>3235548</v>
      </c>
      <c r="AQ118" s="170">
        <f>AQ119</f>
        <v>461869</v>
      </c>
      <c r="AR118" s="170">
        <f t="shared" si="83"/>
        <v>0</v>
      </c>
      <c r="AS118" s="170">
        <f>AS119</f>
        <v>0</v>
      </c>
      <c r="AT118" s="170">
        <f>AT119</f>
        <v>0</v>
      </c>
      <c r="AU118" s="171">
        <f>AU119</f>
        <v>0</v>
      </c>
      <c r="AV118" s="172">
        <f t="shared" si="84"/>
        <v>0</v>
      </c>
      <c r="AW118" s="170">
        <f>AW119</f>
        <v>0</v>
      </c>
      <c r="AX118" s="170">
        <f t="shared" si="132"/>
        <v>0</v>
      </c>
      <c r="AY118" s="170">
        <f>AY119</f>
        <v>0</v>
      </c>
      <c r="AZ118" s="170">
        <f t="shared" si="133"/>
        <v>0</v>
      </c>
      <c r="BA118" s="170">
        <f>BA119</f>
        <v>0</v>
      </c>
      <c r="BB118" s="170">
        <f t="shared" si="134"/>
        <v>0</v>
      </c>
      <c r="BC118" s="170">
        <f>BC119</f>
        <v>0</v>
      </c>
      <c r="BD118" s="170">
        <f t="shared" si="135"/>
        <v>0</v>
      </c>
      <c r="BE118" s="170">
        <f>BE119</f>
        <v>0</v>
      </c>
      <c r="BF118" s="170">
        <f t="shared" si="136"/>
        <v>0</v>
      </c>
      <c r="BG118" s="171">
        <f>BG119</f>
        <v>0</v>
      </c>
      <c r="BH118" s="172">
        <f t="shared" si="137"/>
        <v>0</v>
      </c>
      <c r="BI118" s="170">
        <f>BI119</f>
        <v>0</v>
      </c>
      <c r="BJ118" s="170">
        <f t="shared" si="138"/>
        <v>0</v>
      </c>
      <c r="BK118" s="170">
        <f>BK119</f>
        <v>0</v>
      </c>
      <c r="BL118" s="170">
        <f t="shared" si="139"/>
        <v>0</v>
      </c>
      <c r="BM118" s="170">
        <f>BM119</f>
        <v>0</v>
      </c>
      <c r="BN118" s="170">
        <f t="shared" si="140"/>
        <v>0</v>
      </c>
      <c r="BO118" s="170">
        <f>BO119</f>
        <v>0</v>
      </c>
      <c r="BP118" s="170">
        <f t="shared" si="141"/>
        <v>0</v>
      </c>
      <c r="BQ118" s="170">
        <f>BQ119</f>
        <v>0</v>
      </c>
      <c r="BR118" s="170">
        <f t="shared" si="142"/>
        <v>0</v>
      </c>
      <c r="BS118" s="171">
        <f>BS119</f>
        <v>0</v>
      </c>
      <c r="BT118" s="163"/>
      <c r="BU118" s="173"/>
      <c r="BV118" s="174"/>
      <c r="BW118" s="174"/>
      <c r="BX118" s="174"/>
      <c r="BY118" s="174"/>
      <c r="BZ118" s="174"/>
      <c r="CA118" s="174"/>
      <c r="CB118" s="174"/>
      <c r="CC118" s="174"/>
      <c r="CD118" s="175"/>
      <c r="CE118" s="176">
        <f t="shared" si="126"/>
        <v>0.84999999492300893</v>
      </c>
      <c r="CF118" s="174">
        <f t="shared" si="117"/>
        <v>0.15000000507699104</v>
      </c>
      <c r="CG118" s="174">
        <f t="shared" si="118"/>
        <v>3.2853696450563866E-2</v>
      </c>
      <c r="CH118" s="174">
        <f t="shared" si="119"/>
        <v>0.11714630862642718</v>
      </c>
      <c r="CI118" s="174">
        <f t="shared" si="120"/>
        <v>0</v>
      </c>
      <c r="CJ118" s="174">
        <f t="shared" si="127"/>
        <v>0.4</v>
      </c>
      <c r="CK118" s="174">
        <f t="shared" si="128"/>
        <v>0.6</v>
      </c>
      <c r="CL118" s="174">
        <f t="shared" si="129"/>
        <v>8.050004357298475E-2</v>
      </c>
      <c r="CM118" s="174">
        <f t="shared" si="130"/>
        <v>0.5194999564270153</v>
      </c>
      <c r="CN118" s="175">
        <f t="shared" si="131"/>
        <v>0</v>
      </c>
      <c r="CO118" s="177" t="s">
        <v>205</v>
      </c>
      <c r="CP118" s="178" t="s">
        <v>205</v>
      </c>
      <c r="CQ118" s="178" t="s">
        <v>205</v>
      </c>
      <c r="CR118" s="178" t="s">
        <v>205</v>
      </c>
      <c r="CS118" s="179" t="s">
        <v>205</v>
      </c>
      <c r="CT118" s="176" t="s">
        <v>205</v>
      </c>
      <c r="CU118" s="174"/>
      <c r="CV118" s="174"/>
      <c r="CW118" s="174"/>
      <c r="CX118" s="175"/>
    </row>
    <row r="119" spans="1:102" x14ac:dyDescent="0.35">
      <c r="A119" s="180"/>
      <c r="B119" s="181">
        <f t="shared" si="109"/>
        <v>104221030</v>
      </c>
      <c r="C119" s="182">
        <f t="shared" si="67"/>
        <v>86006000</v>
      </c>
      <c r="D119" s="182">
        <f t="shared" si="68"/>
        <v>18215030</v>
      </c>
      <c r="E119" s="182">
        <f t="shared" si="69"/>
        <v>18215030</v>
      </c>
      <c r="F119" s="182">
        <f t="shared" si="70"/>
        <v>14517613</v>
      </c>
      <c r="G119" s="182">
        <f t="shared" si="71"/>
        <v>3697417</v>
      </c>
      <c r="H119" s="182">
        <f t="shared" si="106"/>
        <v>0</v>
      </c>
      <c r="I119" s="183">
        <f t="shared" si="72"/>
        <v>0</v>
      </c>
      <c r="J119" s="184">
        <f t="shared" si="107"/>
        <v>0</v>
      </c>
      <c r="K119" s="192">
        <v>0</v>
      </c>
      <c r="L119" s="192">
        <v>0</v>
      </c>
      <c r="M119" s="185">
        <f t="shared" si="73"/>
        <v>0</v>
      </c>
      <c r="N119" s="182">
        <f>Q119+Z119</f>
        <v>0</v>
      </c>
      <c r="O119" s="182">
        <f>R119+AA119</f>
        <v>0</v>
      </c>
      <c r="P119" s="185">
        <f t="shared" si="74"/>
        <v>0</v>
      </c>
      <c r="Q119" s="182">
        <f>T119+W119</f>
        <v>0</v>
      </c>
      <c r="R119" s="182">
        <f>U119+X119</f>
        <v>0</v>
      </c>
      <c r="S119" s="185">
        <f t="shared" si="75"/>
        <v>0</v>
      </c>
      <c r="T119" s="192">
        <v>0</v>
      </c>
      <c r="U119" s="192">
        <v>0</v>
      </c>
      <c r="V119" s="185">
        <f t="shared" si="76"/>
        <v>0</v>
      </c>
      <c r="W119" s="192">
        <v>0</v>
      </c>
      <c r="X119" s="192">
        <v>0</v>
      </c>
      <c r="Y119" s="185">
        <f t="shared" si="77"/>
        <v>0</v>
      </c>
      <c r="Z119" s="192">
        <v>0</v>
      </c>
      <c r="AA119" s="192">
        <v>0</v>
      </c>
      <c r="AB119" s="193">
        <v>0</v>
      </c>
      <c r="AC119" s="184">
        <f t="shared" si="78"/>
        <v>86006000</v>
      </c>
      <c r="AD119" s="191">
        <v>83711000</v>
      </c>
      <c r="AE119" s="191">
        <v>2295000</v>
      </c>
      <c r="AF119" s="185">
        <f t="shared" si="79"/>
        <v>18215030</v>
      </c>
      <c r="AG119" s="182">
        <f>AJ119+AS119</f>
        <v>14772530</v>
      </c>
      <c r="AH119" s="182">
        <f>AK119+AT119</f>
        <v>3442500</v>
      </c>
      <c r="AI119" s="185">
        <f t="shared" si="80"/>
        <v>18215030</v>
      </c>
      <c r="AJ119" s="182">
        <f>AM119+AP119</f>
        <v>14772530</v>
      </c>
      <c r="AK119" s="182">
        <f>AN119+AQ119</f>
        <v>3442500</v>
      </c>
      <c r="AL119" s="185">
        <f t="shared" si="81"/>
        <v>14517613</v>
      </c>
      <c r="AM119" s="191">
        <v>11536982</v>
      </c>
      <c r="AN119" s="191">
        <v>2980631</v>
      </c>
      <c r="AO119" s="185">
        <f t="shared" si="82"/>
        <v>3697417</v>
      </c>
      <c r="AP119" s="191">
        <v>3235548</v>
      </c>
      <c r="AQ119" s="191">
        <v>461869</v>
      </c>
      <c r="AR119" s="185">
        <f t="shared" si="83"/>
        <v>0</v>
      </c>
      <c r="AS119" s="192">
        <v>0</v>
      </c>
      <c r="AT119" s="192">
        <v>0</v>
      </c>
      <c r="AU119" s="193">
        <v>0</v>
      </c>
      <c r="AV119" s="184">
        <f t="shared" si="84"/>
        <v>0</v>
      </c>
      <c r="AW119" s="192">
        <v>0</v>
      </c>
      <c r="AX119" s="185">
        <f t="shared" si="132"/>
        <v>0</v>
      </c>
      <c r="AY119" s="192">
        <v>0</v>
      </c>
      <c r="AZ119" s="185">
        <f t="shared" si="133"/>
        <v>0</v>
      </c>
      <c r="BA119" s="192">
        <v>0</v>
      </c>
      <c r="BB119" s="185">
        <f t="shared" si="134"/>
        <v>0</v>
      </c>
      <c r="BC119" s="192">
        <v>0</v>
      </c>
      <c r="BD119" s="185">
        <f t="shared" si="135"/>
        <v>0</v>
      </c>
      <c r="BE119" s="192">
        <v>0</v>
      </c>
      <c r="BF119" s="185">
        <f t="shared" si="136"/>
        <v>0</v>
      </c>
      <c r="BG119" s="193">
        <v>0</v>
      </c>
      <c r="BH119" s="184">
        <f t="shared" si="137"/>
        <v>0</v>
      </c>
      <c r="BI119" s="192">
        <v>0</v>
      </c>
      <c r="BJ119" s="185">
        <f t="shared" si="138"/>
        <v>0</v>
      </c>
      <c r="BK119" s="192">
        <v>0</v>
      </c>
      <c r="BL119" s="185">
        <f t="shared" si="139"/>
        <v>0</v>
      </c>
      <c r="BM119" s="192">
        <v>0</v>
      </c>
      <c r="BN119" s="185">
        <f t="shared" si="140"/>
        <v>0</v>
      </c>
      <c r="BO119" s="192">
        <v>0</v>
      </c>
      <c r="BP119" s="185">
        <f t="shared" si="141"/>
        <v>0</v>
      </c>
      <c r="BQ119" s="192">
        <v>0</v>
      </c>
      <c r="BR119" s="185">
        <f t="shared" si="142"/>
        <v>0</v>
      </c>
      <c r="BS119" s="193">
        <v>0</v>
      </c>
      <c r="BT119" s="186"/>
      <c r="BU119" s="187"/>
      <c r="BV119" s="188"/>
      <c r="BW119" s="188"/>
      <c r="BX119" s="188"/>
      <c r="BY119" s="188"/>
      <c r="BZ119" s="188"/>
      <c r="CA119" s="188"/>
      <c r="CB119" s="188"/>
      <c r="CC119" s="188"/>
      <c r="CD119" s="189"/>
      <c r="CE119" s="190">
        <f t="shared" si="126"/>
        <v>0.84999999492300893</v>
      </c>
      <c r="CF119" s="188">
        <f t="shared" si="117"/>
        <v>0.15000000507699104</v>
      </c>
      <c r="CG119" s="188">
        <f t="shared" si="118"/>
        <v>3.2853696450563866E-2</v>
      </c>
      <c r="CH119" s="188">
        <f t="shared" si="119"/>
        <v>0.11714630862642718</v>
      </c>
      <c r="CI119" s="188">
        <f t="shared" si="120"/>
        <v>0</v>
      </c>
      <c r="CJ119" s="188">
        <f t="shared" si="127"/>
        <v>0.4</v>
      </c>
      <c r="CK119" s="188">
        <f t="shared" si="128"/>
        <v>0.6</v>
      </c>
      <c r="CL119" s="188">
        <f t="shared" si="129"/>
        <v>8.050004357298475E-2</v>
      </c>
      <c r="CM119" s="188">
        <f t="shared" si="130"/>
        <v>0.5194999564270153</v>
      </c>
      <c r="CN119" s="189">
        <f t="shared" si="131"/>
        <v>0</v>
      </c>
      <c r="CO119" s="190" t="s">
        <v>205</v>
      </c>
      <c r="CP119" s="188" t="s">
        <v>205</v>
      </c>
      <c r="CQ119" s="188" t="s">
        <v>205</v>
      </c>
      <c r="CR119" s="188" t="s">
        <v>205</v>
      </c>
      <c r="CS119" s="189" t="s">
        <v>205</v>
      </c>
      <c r="CT119" s="190" t="s">
        <v>205</v>
      </c>
      <c r="CU119" s="188"/>
      <c r="CV119" s="188"/>
      <c r="CW119" s="188"/>
      <c r="CX119" s="189"/>
    </row>
    <row r="120" spans="1:102" ht="39" x14ac:dyDescent="0.35">
      <c r="A120" s="168" t="s">
        <v>292</v>
      </c>
      <c r="B120" s="169">
        <f t="shared" si="109"/>
        <v>65441177</v>
      </c>
      <c r="C120" s="170">
        <f t="shared" si="67"/>
        <v>50000000</v>
      </c>
      <c r="D120" s="170">
        <f t="shared" si="68"/>
        <v>15441177</v>
      </c>
      <c r="E120" s="170">
        <f t="shared" si="69"/>
        <v>15441177</v>
      </c>
      <c r="F120" s="170">
        <f t="shared" si="70"/>
        <v>10006398</v>
      </c>
      <c r="G120" s="170">
        <f t="shared" si="71"/>
        <v>5434779</v>
      </c>
      <c r="H120" s="170">
        <f t="shared" si="106"/>
        <v>0</v>
      </c>
      <c r="I120" s="171">
        <f t="shared" si="72"/>
        <v>0</v>
      </c>
      <c r="J120" s="172">
        <f t="shared" si="107"/>
        <v>50000000</v>
      </c>
      <c r="K120" s="170">
        <f>K121</f>
        <v>45000000</v>
      </c>
      <c r="L120" s="170">
        <f>L121</f>
        <v>5000000</v>
      </c>
      <c r="M120" s="170">
        <f t="shared" si="73"/>
        <v>15441177</v>
      </c>
      <c r="N120" s="170">
        <f>N121</f>
        <v>7941177</v>
      </c>
      <c r="O120" s="170">
        <f>O121</f>
        <v>7500000</v>
      </c>
      <c r="P120" s="170">
        <f t="shared" si="74"/>
        <v>15441177</v>
      </c>
      <c r="Q120" s="170">
        <f>Q121</f>
        <v>7941177</v>
      </c>
      <c r="R120" s="170">
        <f>R121</f>
        <v>7500000</v>
      </c>
      <c r="S120" s="170">
        <f t="shared" si="75"/>
        <v>10006398</v>
      </c>
      <c r="T120" s="170">
        <f>T121</f>
        <v>3803530</v>
      </c>
      <c r="U120" s="170">
        <f>U121</f>
        <v>6202868</v>
      </c>
      <c r="V120" s="170">
        <f t="shared" si="76"/>
        <v>5434779</v>
      </c>
      <c r="W120" s="170">
        <f>W121</f>
        <v>4137647</v>
      </c>
      <c r="X120" s="170">
        <f>X121</f>
        <v>1297132</v>
      </c>
      <c r="Y120" s="170">
        <f t="shared" si="77"/>
        <v>0</v>
      </c>
      <c r="Z120" s="170">
        <f>Z121</f>
        <v>0</v>
      </c>
      <c r="AA120" s="170">
        <f>AA121</f>
        <v>0</v>
      </c>
      <c r="AB120" s="171">
        <f>AB121</f>
        <v>0</v>
      </c>
      <c r="AC120" s="172">
        <f t="shared" si="78"/>
        <v>0</v>
      </c>
      <c r="AD120" s="170">
        <v>0</v>
      </c>
      <c r="AE120" s="170">
        <v>0</v>
      </c>
      <c r="AF120" s="170">
        <f t="shared" si="79"/>
        <v>0</v>
      </c>
      <c r="AG120" s="170">
        <v>0</v>
      </c>
      <c r="AH120" s="170">
        <v>0</v>
      </c>
      <c r="AI120" s="170">
        <f t="shared" si="80"/>
        <v>0</v>
      </c>
      <c r="AJ120" s="170">
        <v>0</v>
      </c>
      <c r="AK120" s="170">
        <v>0</v>
      </c>
      <c r="AL120" s="170">
        <f t="shared" si="81"/>
        <v>0</v>
      </c>
      <c r="AM120" s="170">
        <v>0</v>
      </c>
      <c r="AN120" s="170">
        <v>0</v>
      </c>
      <c r="AO120" s="170">
        <f t="shared" si="82"/>
        <v>0</v>
      </c>
      <c r="AP120" s="170">
        <v>0</v>
      </c>
      <c r="AQ120" s="170">
        <v>0</v>
      </c>
      <c r="AR120" s="170">
        <f t="shared" si="83"/>
        <v>0</v>
      </c>
      <c r="AS120" s="170">
        <v>0</v>
      </c>
      <c r="AT120" s="170">
        <v>0</v>
      </c>
      <c r="AU120" s="171">
        <v>0</v>
      </c>
      <c r="AV120" s="172">
        <f t="shared" si="84"/>
        <v>0</v>
      </c>
      <c r="AW120" s="170">
        <v>0</v>
      </c>
      <c r="AX120" s="170">
        <f t="shared" si="132"/>
        <v>0</v>
      </c>
      <c r="AY120" s="170">
        <v>0</v>
      </c>
      <c r="AZ120" s="170">
        <f t="shared" si="133"/>
        <v>0</v>
      </c>
      <c r="BA120" s="170">
        <v>0</v>
      </c>
      <c r="BB120" s="170">
        <f t="shared" si="134"/>
        <v>0</v>
      </c>
      <c r="BC120" s="170">
        <v>0</v>
      </c>
      <c r="BD120" s="170">
        <f t="shared" si="135"/>
        <v>0</v>
      </c>
      <c r="BE120" s="170">
        <v>0</v>
      </c>
      <c r="BF120" s="170">
        <f t="shared" si="136"/>
        <v>0</v>
      </c>
      <c r="BG120" s="171">
        <v>0</v>
      </c>
      <c r="BH120" s="172">
        <f t="shared" si="137"/>
        <v>0</v>
      </c>
      <c r="BI120" s="170">
        <v>0</v>
      </c>
      <c r="BJ120" s="170">
        <f t="shared" si="138"/>
        <v>0</v>
      </c>
      <c r="BK120" s="170">
        <v>0</v>
      </c>
      <c r="BL120" s="170">
        <f t="shared" si="139"/>
        <v>0</v>
      </c>
      <c r="BM120" s="170">
        <v>0</v>
      </c>
      <c r="BN120" s="170">
        <f t="shared" si="140"/>
        <v>0</v>
      </c>
      <c r="BO120" s="170">
        <v>0</v>
      </c>
      <c r="BP120" s="170">
        <f t="shared" si="141"/>
        <v>0</v>
      </c>
      <c r="BQ120" s="170">
        <v>0</v>
      </c>
      <c r="BR120" s="170">
        <f t="shared" si="142"/>
        <v>0</v>
      </c>
      <c r="BS120" s="171">
        <v>0</v>
      </c>
      <c r="BT120" s="163"/>
      <c r="BU120" s="173">
        <f t="shared" si="96"/>
        <v>0.84999999150000005</v>
      </c>
      <c r="BV120" s="174">
        <f t="shared" si="97"/>
        <v>0.15000000849999992</v>
      </c>
      <c r="BW120" s="174">
        <f t="shared" si="98"/>
        <v>0.10265693564009731</v>
      </c>
      <c r="BX120" s="174">
        <f t="shared" si="99"/>
        <v>7.1844454837111008E-2</v>
      </c>
      <c r="BY120" s="174">
        <f t="shared" si="100"/>
        <v>0</v>
      </c>
      <c r="BZ120" s="174">
        <f t="shared" si="101"/>
        <v>0.4</v>
      </c>
      <c r="CA120" s="174">
        <f t="shared" si="102"/>
        <v>0.6</v>
      </c>
      <c r="CB120" s="174">
        <f t="shared" si="103"/>
        <v>0.10377056</v>
      </c>
      <c r="CC120" s="174">
        <f t="shared" si="104"/>
        <v>0.49622944000000002</v>
      </c>
      <c r="CD120" s="175">
        <f t="shared" si="105"/>
        <v>0</v>
      </c>
      <c r="CE120" s="176"/>
      <c r="CF120" s="174"/>
      <c r="CG120" s="174"/>
      <c r="CH120" s="174"/>
      <c r="CI120" s="174"/>
      <c r="CJ120" s="174"/>
      <c r="CK120" s="174"/>
      <c r="CL120" s="174"/>
      <c r="CM120" s="174"/>
      <c r="CN120" s="175"/>
      <c r="CO120" s="177" t="s">
        <v>205</v>
      </c>
      <c r="CP120" s="178" t="s">
        <v>205</v>
      </c>
      <c r="CQ120" s="178" t="s">
        <v>205</v>
      </c>
      <c r="CR120" s="178" t="s">
        <v>205</v>
      </c>
      <c r="CS120" s="179" t="s">
        <v>205</v>
      </c>
      <c r="CT120" s="176" t="s">
        <v>205</v>
      </c>
      <c r="CU120" s="174"/>
      <c r="CV120" s="174"/>
      <c r="CW120" s="174"/>
      <c r="CX120" s="175"/>
    </row>
    <row r="121" spans="1:102" x14ac:dyDescent="0.35">
      <c r="A121" s="180"/>
      <c r="B121" s="181">
        <f t="shared" si="109"/>
        <v>65441177</v>
      </c>
      <c r="C121" s="182">
        <f t="shared" si="67"/>
        <v>50000000</v>
      </c>
      <c r="D121" s="182">
        <f t="shared" si="68"/>
        <v>15441177</v>
      </c>
      <c r="E121" s="182">
        <f t="shared" si="69"/>
        <v>15441177</v>
      </c>
      <c r="F121" s="182">
        <f t="shared" si="70"/>
        <v>10006398</v>
      </c>
      <c r="G121" s="182">
        <f t="shared" si="71"/>
        <v>5434779</v>
      </c>
      <c r="H121" s="182">
        <f t="shared" si="106"/>
        <v>0</v>
      </c>
      <c r="I121" s="183">
        <f t="shared" si="72"/>
        <v>0</v>
      </c>
      <c r="J121" s="184">
        <f t="shared" si="107"/>
        <v>50000000</v>
      </c>
      <c r="K121" s="191">
        <v>45000000</v>
      </c>
      <c r="L121" s="191">
        <v>5000000</v>
      </c>
      <c r="M121" s="185">
        <f t="shared" si="73"/>
        <v>15441177</v>
      </c>
      <c r="N121" s="182">
        <f>Q121+Z121</f>
        <v>7941177</v>
      </c>
      <c r="O121" s="182">
        <f>R121+AA121</f>
        <v>7500000</v>
      </c>
      <c r="P121" s="185">
        <f t="shared" si="74"/>
        <v>15441177</v>
      </c>
      <c r="Q121" s="182">
        <f>T121+W121</f>
        <v>7941177</v>
      </c>
      <c r="R121" s="182">
        <f>U121+X121</f>
        <v>7500000</v>
      </c>
      <c r="S121" s="185">
        <f t="shared" si="75"/>
        <v>10006398</v>
      </c>
      <c r="T121" s="191">
        <v>3803530</v>
      </c>
      <c r="U121" s="191">
        <v>6202868</v>
      </c>
      <c r="V121" s="185">
        <f t="shared" si="76"/>
        <v>5434779</v>
      </c>
      <c r="W121" s="191">
        <v>4137647</v>
      </c>
      <c r="X121" s="191">
        <v>1297132</v>
      </c>
      <c r="Y121" s="185">
        <f t="shared" si="77"/>
        <v>0</v>
      </c>
      <c r="Z121" s="192">
        <v>0</v>
      </c>
      <c r="AA121" s="192">
        <v>0</v>
      </c>
      <c r="AB121" s="193">
        <v>0</v>
      </c>
      <c r="AC121" s="184">
        <f t="shared" si="78"/>
        <v>0</v>
      </c>
      <c r="AD121" s="192">
        <v>0</v>
      </c>
      <c r="AE121" s="192">
        <v>0</v>
      </c>
      <c r="AF121" s="185">
        <f t="shared" si="79"/>
        <v>0</v>
      </c>
      <c r="AG121" s="192">
        <v>0</v>
      </c>
      <c r="AH121" s="192">
        <v>0</v>
      </c>
      <c r="AI121" s="185">
        <f t="shared" si="80"/>
        <v>0</v>
      </c>
      <c r="AJ121" s="192">
        <v>0</v>
      </c>
      <c r="AK121" s="192">
        <v>0</v>
      </c>
      <c r="AL121" s="185">
        <f t="shared" si="81"/>
        <v>0</v>
      </c>
      <c r="AM121" s="192">
        <v>0</v>
      </c>
      <c r="AN121" s="192">
        <v>0</v>
      </c>
      <c r="AO121" s="185">
        <f t="shared" si="82"/>
        <v>0</v>
      </c>
      <c r="AP121" s="192">
        <v>0</v>
      </c>
      <c r="AQ121" s="192">
        <v>0</v>
      </c>
      <c r="AR121" s="185">
        <f t="shared" si="83"/>
        <v>0</v>
      </c>
      <c r="AS121" s="192">
        <v>0</v>
      </c>
      <c r="AT121" s="192">
        <v>0</v>
      </c>
      <c r="AU121" s="193">
        <v>0</v>
      </c>
      <c r="AV121" s="184">
        <f t="shared" si="84"/>
        <v>0</v>
      </c>
      <c r="AW121" s="192">
        <v>0</v>
      </c>
      <c r="AX121" s="185">
        <f t="shared" si="132"/>
        <v>0</v>
      </c>
      <c r="AY121" s="192">
        <v>0</v>
      </c>
      <c r="AZ121" s="185">
        <f t="shared" si="133"/>
        <v>0</v>
      </c>
      <c r="BA121" s="192">
        <v>0</v>
      </c>
      <c r="BB121" s="185">
        <f t="shared" si="134"/>
        <v>0</v>
      </c>
      <c r="BC121" s="192">
        <v>0</v>
      </c>
      <c r="BD121" s="185">
        <f t="shared" si="135"/>
        <v>0</v>
      </c>
      <c r="BE121" s="192">
        <v>0</v>
      </c>
      <c r="BF121" s="185">
        <f t="shared" si="136"/>
        <v>0</v>
      </c>
      <c r="BG121" s="193">
        <v>0</v>
      </c>
      <c r="BH121" s="184">
        <f t="shared" si="137"/>
        <v>0</v>
      </c>
      <c r="BI121" s="192">
        <v>0</v>
      </c>
      <c r="BJ121" s="185">
        <f t="shared" si="138"/>
        <v>0</v>
      </c>
      <c r="BK121" s="192">
        <v>0</v>
      </c>
      <c r="BL121" s="185">
        <f t="shared" si="139"/>
        <v>0</v>
      </c>
      <c r="BM121" s="192">
        <v>0</v>
      </c>
      <c r="BN121" s="185">
        <f t="shared" si="140"/>
        <v>0</v>
      </c>
      <c r="BO121" s="192">
        <v>0</v>
      </c>
      <c r="BP121" s="185">
        <f t="shared" si="141"/>
        <v>0</v>
      </c>
      <c r="BQ121" s="192">
        <v>0</v>
      </c>
      <c r="BR121" s="185">
        <f t="shared" si="142"/>
        <v>0</v>
      </c>
      <c r="BS121" s="193">
        <v>0</v>
      </c>
      <c r="BT121" s="186"/>
      <c r="BU121" s="187">
        <f t="shared" si="96"/>
        <v>0.84999999150000005</v>
      </c>
      <c r="BV121" s="188">
        <f t="shared" si="97"/>
        <v>0.15000000849999992</v>
      </c>
      <c r="BW121" s="188">
        <f t="shared" si="98"/>
        <v>0.10265693564009731</v>
      </c>
      <c r="BX121" s="188">
        <f t="shared" si="99"/>
        <v>7.1844454837111008E-2</v>
      </c>
      <c r="BY121" s="188">
        <f t="shared" si="100"/>
        <v>0</v>
      </c>
      <c r="BZ121" s="188">
        <f t="shared" si="101"/>
        <v>0.4</v>
      </c>
      <c r="CA121" s="188">
        <f t="shared" si="102"/>
        <v>0.6</v>
      </c>
      <c r="CB121" s="188">
        <f t="shared" si="103"/>
        <v>0.10377056</v>
      </c>
      <c r="CC121" s="188">
        <f t="shared" si="104"/>
        <v>0.49622944000000002</v>
      </c>
      <c r="CD121" s="189">
        <f t="shared" si="105"/>
        <v>0</v>
      </c>
      <c r="CE121" s="190"/>
      <c r="CF121" s="188"/>
      <c r="CG121" s="188"/>
      <c r="CH121" s="188"/>
      <c r="CI121" s="188"/>
      <c r="CJ121" s="188"/>
      <c r="CK121" s="188"/>
      <c r="CL121" s="188"/>
      <c r="CM121" s="188"/>
      <c r="CN121" s="189"/>
      <c r="CO121" s="190" t="s">
        <v>205</v>
      </c>
      <c r="CP121" s="188" t="s">
        <v>205</v>
      </c>
      <c r="CQ121" s="188" t="s">
        <v>205</v>
      </c>
      <c r="CR121" s="188" t="s">
        <v>205</v>
      </c>
      <c r="CS121" s="189" t="s">
        <v>205</v>
      </c>
      <c r="CT121" s="190" t="s">
        <v>205</v>
      </c>
      <c r="CU121" s="188"/>
      <c r="CV121" s="188"/>
      <c r="CW121" s="188"/>
      <c r="CX121" s="189"/>
    </row>
    <row r="122" spans="1:102" x14ac:dyDescent="0.35">
      <c r="A122" s="158" t="s">
        <v>19</v>
      </c>
      <c r="B122" s="159">
        <f t="shared" si="109"/>
        <v>344079875</v>
      </c>
      <c r="C122" s="160">
        <f t="shared" si="67"/>
        <v>283969292</v>
      </c>
      <c r="D122" s="160">
        <f t="shared" si="68"/>
        <v>60110583</v>
      </c>
      <c r="E122" s="160">
        <f t="shared" si="69"/>
        <v>60110583</v>
      </c>
      <c r="F122" s="160">
        <f t="shared" si="70"/>
        <v>49276741</v>
      </c>
      <c r="G122" s="160">
        <f t="shared" si="71"/>
        <v>10833842</v>
      </c>
      <c r="H122" s="160">
        <f t="shared" si="106"/>
        <v>0</v>
      </c>
      <c r="I122" s="161">
        <f t="shared" si="72"/>
        <v>0</v>
      </c>
      <c r="J122" s="162">
        <f t="shared" si="107"/>
        <v>0</v>
      </c>
      <c r="K122" s="160">
        <v>0</v>
      </c>
      <c r="L122" s="160">
        <v>0</v>
      </c>
      <c r="M122" s="160">
        <f t="shared" si="73"/>
        <v>0</v>
      </c>
      <c r="N122" s="160">
        <v>0</v>
      </c>
      <c r="O122" s="160">
        <v>0</v>
      </c>
      <c r="P122" s="160">
        <f t="shared" si="74"/>
        <v>0</v>
      </c>
      <c r="Q122" s="160">
        <v>0</v>
      </c>
      <c r="R122" s="160">
        <v>0</v>
      </c>
      <c r="S122" s="160">
        <f t="shared" si="75"/>
        <v>0</v>
      </c>
      <c r="T122" s="160">
        <v>0</v>
      </c>
      <c r="U122" s="160">
        <v>0</v>
      </c>
      <c r="V122" s="160">
        <f t="shared" si="76"/>
        <v>0</v>
      </c>
      <c r="W122" s="160">
        <v>0</v>
      </c>
      <c r="X122" s="160">
        <v>0</v>
      </c>
      <c r="Y122" s="160">
        <f t="shared" si="77"/>
        <v>0</v>
      </c>
      <c r="Z122" s="160">
        <v>0</v>
      </c>
      <c r="AA122" s="160">
        <v>0</v>
      </c>
      <c r="AB122" s="161">
        <v>0</v>
      </c>
      <c r="AC122" s="162">
        <f t="shared" si="78"/>
        <v>283969292</v>
      </c>
      <c r="AD122" s="160">
        <f>AD123+AD125+AD127</f>
        <v>276414980</v>
      </c>
      <c r="AE122" s="160">
        <f>AE123+AE125+AE127</f>
        <v>7554312</v>
      </c>
      <c r="AF122" s="160">
        <f t="shared" si="79"/>
        <v>60110583</v>
      </c>
      <c r="AG122" s="160">
        <f>AG123+AG125+AG127</f>
        <v>48779115</v>
      </c>
      <c r="AH122" s="160">
        <f>AH123+AH125+AH127</f>
        <v>11331468</v>
      </c>
      <c r="AI122" s="160">
        <f t="shared" si="80"/>
        <v>60110583</v>
      </c>
      <c r="AJ122" s="160">
        <f>AJ123+AJ125+AJ127</f>
        <v>48779115</v>
      </c>
      <c r="AK122" s="160">
        <f>AK123+AK125+AK127</f>
        <v>11331468</v>
      </c>
      <c r="AL122" s="160">
        <f t="shared" si="81"/>
        <v>49276741</v>
      </c>
      <c r="AM122" s="160">
        <f>AM123+AM125+AM127</f>
        <v>39161797</v>
      </c>
      <c r="AN122" s="160">
        <f>AN123+AN125+AN127</f>
        <v>10114944</v>
      </c>
      <c r="AO122" s="160">
        <f t="shared" si="82"/>
        <v>10833842</v>
      </c>
      <c r="AP122" s="160">
        <f>AP123+AP125+AP127</f>
        <v>9617318</v>
      </c>
      <c r="AQ122" s="160">
        <f>AQ123+AQ125+AQ127</f>
        <v>1216524</v>
      </c>
      <c r="AR122" s="160">
        <f t="shared" si="83"/>
        <v>0</v>
      </c>
      <c r="AS122" s="160">
        <f>AS123+AS125+AS127</f>
        <v>0</v>
      </c>
      <c r="AT122" s="160">
        <f>AT123+AT125+AT127</f>
        <v>0</v>
      </c>
      <c r="AU122" s="161">
        <f>AU123+AU125+AU127</f>
        <v>0</v>
      </c>
      <c r="AV122" s="162">
        <f t="shared" si="84"/>
        <v>0</v>
      </c>
      <c r="AW122" s="160">
        <f>AW123+AW125+AW127</f>
        <v>0</v>
      </c>
      <c r="AX122" s="160">
        <f t="shared" si="132"/>
        <v>0</v>
      </c>
      <c r="AY122" s="160">
        <f>AY123+AY125+AY127</f>
        <v>0</v>
      </c>
      <c r="AZ122" s="160">
        <f t="shared" si="133"/>
        <v>0</v>
      </c>
      <c r="BA122" s="160">
        <f>BA123+BA125+BA127</f>
        <v>0</v>
      </c>
      <c r="BB122" s="160">
        <f t="shared" si="134"/>
        <v>0</v>
      </c>
      <c r="BC122" s="160">
        <f>BC123+BC125+BC127</f>
        <v>0</v>
      </c>
      <c r="BD122" s="160">
        <f t="shared" si="135"/>
        <v>0</v>
      </c>
      <c r="BE122" s="160">
        <f>BE123+BE125+BE127</f>
        <v>0</v>
      </c>
      <c r="BF122" s="160">
        <f t="shared" si="136"/>
        <v>0</v>
      </c>
      <c r="BG122" s="161">
        <f>BG123+BG125+BG127</f>
        <v>0</v>
      </c>
      <c r="BH122" s="162">
        <f t="shared" si="137"/>
        <v>0</v>
      </c>
      <c r="BI122" s="160">
        <f>BI123+BI125+BI127</f>
        <v>0</v>
      </c>
      <c r="BJ122" s="160">
        <f t="shared" si="138"/>
        <v>0</v>
      </c>
      <c r="BK122" s="160">
        <f>BK123+BK125+BK127</f>
        <v>0</v>
      </c>
      <c r="BL122" s="160">
        <f t="shared" si="139"/>
        <v>0</v>
      </c>
      <c r="BM122" s="160">
        <f>BM123+BM125+BM127</f>
        <v>0</v>
      </c>
      <c r="BN122" s="160">
        <f t="shared" si="140"/>
        <v>0</v>
      </c>
      <c r="BO122" s="160">
        <f>BO123+BO125+BO127</f>
        <v>0</v>
      </c>
      <c r="BP122" s="160">
        <f t="shared" si="141"/>
        <v>0</v>
      </c>
      <c r="BQ122" s="160">
        <f>BQ123+BQ125+BQ127</f>
        <v>0</v>
      </c>
      <c r="BR122" s="160">
        <f t="shared" si="142"/>
        <v>0</v>
      </c>
      <c r="BS122" s="161">
        <f>BS123+BS125+BS127</f>
        <v>0</v>
      </c>
      <c r="BT122" s="163"/>
      <c r="BU122" s="164"/>
      <c r="BV122" s="165"/>
      <c r="BW122" s="165"/>
      <c r="BX122" s="165"/>
      <c r="BY122" s="165"/>
      <c r="BZ122" s="165"/>
      <c r="CA122" s="165"/>
      <c r="CB122" s="165"/>
      <c r="CC122" s="165"/>
      <c r="CD122" s="166"/>
      <c r="CE122" s="167">
        <f t="shared" si="126"/>
        <v>0.84999999769368506</v>
      </c>
      <c r="CF122" s="165">
        <f t="shared" si="117"/>
        <v>0.15000000230631494</v>
      </c>
      <c r="CG122" s="165">
        <f t="shared" si="118"/>
        <v>2.9574085593405377E-2</v>
      </c>
      <c r="CH122" s="165">
        <f t="shared" si="119"/>
        <v>0.12042591671290956</v>
      </c>
      <c r="CI122" s="165">
        <f t="shared" si="120"/>
        <v>0</v>
      </c>
      <c r="CJ122" s="165">
        <f t="shared" si="127"/>
        <v>0.4</v>
      </c>
      <c r="CK122" s="165">
        <f t="shared" si="128"/>
        <v>0.6</v>
      </c>
      <c r="CL122" s="165">
        <f t="shared" si="129"/>
        <v>6.4414813685217134E-2</v>
      </c>
      <c r="CM122" s="165">
        <f t="shared" si="130"/>
        <v>0.53558518631478291</v>
      </c>
      <c r="CN122" s="166">
        <f t="shared" si="131"/>
        <v>0</v>
      </c>
      <c r="CO122" s="167" t="s">
        <v>205</v>
      </c>
      <c r="CP122" s="165" t="s">
        <v>205</v>
      </c>
      <c r="CQ122" s="165" t="s">
        <v>205</v>
      </c>
      <c r="CR122" s="165" t="s">
        <v>205</v>
      </c>
      <c r="CS122" s="166" t="s">
        <v>205</v>
      </c>
      <c r="CT122" s="167" t="s">
        <v>205</v>
      </c>
      <c r="CU122" s="165"/>
      <c r="CV122" s="165"/>
      <c r="CW122" s="165"/>
      <c r="CX122" s="166"/>
    </row>
    <row r="123" spans="1:102" ht="52" x14ac:dyDescent="0.35">
      <c r="A123" s="168" t="s">
        <v>285</v>
      </c>
      <c r="B123" s="169">
        <f t="shared" si="109"/>
        <v>233182235</v>
      </c>
      <c r="C123" s="170">
        <f t="shared" si="67"/>
        <v>194102012</v>
      </c>
      <c r="D123" s="170">
        <f t="shared" si="68"/>
        <v>39080223</v>
      </c>
      <c r="E123" s="170">
        <f t="shared" si="69"/>
        <v>39080223</v>
      </c>
      <c r="F123" s="170">
        <f t="shared" si="70"/>
        <v>35586092</v>
      </c>
      <c r="G123" s="170">
        <f t="shared" si="71"/>
        <v>3494131</v>
      </c>
      <c r="H123" s="170">
        <f t="shared" si="106"/>
        <v>0</v>
      </c>
      <c r="I123" s="171">
        <f t="shared" si="72"/>
        <v>0</v>
      </c>
      <c r="J123" s="172">
        <f t="shared" si="107"/>
        <v>0</v>
      </c>
      <c r="K123" s="170">
        <v>0</v>
      </c>
      <c r="L123" s="170">
        <v>0</v>
      </c>
      <c r="M123" s="170">
        <f t="shared" si="73"/>
        <v>0</v>
      </c>
      <c r="N123" s="170">
        <v>0</v>
      </c>
      <c r="O123" s="170">
        <v>0</v>
      </c>
      <c r="P123" s="170">
        <f t="shared" si="74"/>
        <v>0</v>
      </c>
      <c r="Q123" s="170">
        <v>0</v>
      </c>
      <c r="R123" s="170">
        <v>0</v>
      </c>
      <c r="S123" s="170">
        <f t="shared" si="75"/>
        <v>0</v>
      </c>
      <c r="T123" s="170">
        <v>0</v>
      </c>
      <c r="U123" s="170">
        <v>0</v>
      </c>
      <c r="V123" s="170">
        <f t="shared" si="76"/>
        <v>0</v>
      </c>
      <c r="W123" s="170">
        <v>0</v>
      </c>
      <c r="X123" s="170">
        <v>0</v>
      </c>
      <c r="Y123" s="170">
        <f t="shared" si="77"/>
        <v>0</v>
      </c>
      <c r="Z123" s="170">
        <v>0</v>
      </c>
      <c r="AA123" s="170">
        <v>0</v>
      </c>
      <c r="AB123" s="171">
        <v>0</v>
      </c>
      <c r="AC123" s="172">
        <f t="shared" si="78"/>
        <v>194102012</v>
      </c>
      <c r="AD123" s="170">
        <f>AD124</f>
        <v>190455000</v>
      </c>
      <c r="AE123" s="170">
        <v>3647012</v>
      </c>
      <c r="AF123" s="170">
        <f t="shared" si="79"/>
        <v>39080223</v>
      </c>
      <c r="AG123" s="170">
        <v>33609706</v>
      </c>
      <c r="AH123" s="170">
        <v>5470517</v>
      </c>
      <c r="AI123" s="170">
        <f t="shared" si="80"/>
        <v>39080223</v>
      </c>
      <c r="AJ123" s="170">
        <v>33609706</v>
      </c>
      <c r="AK123" s="170">
        <v>5470517</v>
      </c>
      <c r="AL123" s="170">
        <f t="shared" si="81"/>
        <v>35586092</v>
      </c>
      <c r="AM123" s="170">
        <v>30459174</v>
      </c>
      <c r="AN123" s="170">
        <v>5126918</v>
      </c>
      <c r="AO123" s="170">
        <f t="shared" si="82"/>
        <v>3494131</v>
      </c>
      <c r="AP123" s="170">
        <v>3150532</v>
      </c>
      <c r="AQ123" s="170">
        <v>343599</v>
      </c>
      <c r="AR123" s="170">
        <f t="shared" si="83"/>
        <v>0</v>
      </c>
      <c r="AS123" s="170">
        <v>0</v>
      </c>
      <c r="AT123" s="170">
        <v>0</v>
      </c>
      <c r="AU123" s="171">
        <v>0</v>
      </c>
      <c r="AV123" s="172">
        <f t="shared" si="84"/>
        <v>0</v>
      </c>
      <c r="AW123" s="170">
        <v>0</v>
      </c>
      <c r="AX123" s="170">
        <f t="shared" si="132"/>
        <v>0</v>
      </c>
      <c r="AY123" s="170">
        <v>0</v>
      </c>
      <c r="AZ123" s="170">
        <f t="shared" si="133"/>
        <v>0</v>
      </c>
      <c r="BA123" s="170">
        <v>0</v>
      </c>
      <c r="BB123" s="170">
        <f t="shared" si="134"/>
        <v>0</v>
      </c>
      <c r="BC123" s="170">
        <v>0</v>
      </c>
      <c r="BD123" s="170">
        <f t="shared" si="135"/>
        <v>0</v>
      </c>
      <c r="BE123" s="170">
        <v>0</v>
      </c>
      <c r="BF123" s="170">
        <f t="shared" si="136"/>
        <v>0</v>
      </c>
      <c r="BG123" s="171">
        <v>0</v>
      </c>
      <c r="BH123" s="172">
        <f t="shared" si="137"/>
        <v>0</v>
      </c>
      <c r="BI123" s="170">
        <v>0</v>
      </c>
      <c r="BJ123" s="170">
        <f t="shared" si="138"/>
        <v>0</v>
      </c>
      <c r="BK123" s="170">
        <v>0</v>
      </c>
      <c r="BL123" s="170">
        <f t="shared" si="139"/>
        <v>0</v>
      </c>
      <c r="BM123" s="170">
        <v>0</v>
      </c>
      <c r="BN123" s="170">
        <f t="shared" si="140"/>
        <v>0</v>
      </c>
      <c r="BO123" s="170">
        <v>0</v>
      </c>
      <c r="BP123" s="170">
        <f t="shared" si="141"/>
        <v>0</v>
      </c>
      <c r="BQ123" s="170">
        <v>0</v>
      </c>
      <c r="BR123" s="170">
        <f t="shared" si="142"/>
        <v>0</v>
      </c>
      <c r="BS123" s="171">
        <v>0</v>
      </c>
      <c r="BT123" s="163"/>
      <c r="BU123" s="173"/>
      <c r="BV123" s="174"/>
      <c r="BW123" s="174"/>
      <c r="BX123" s="174"/>
      <c r="BY123" s="174"/>
      <c r="BZ123" s="174"/>
      <c r="CA123" s="174"/>
      <c r="CB123" s="174"/>
      <c r="CC123" s="174"/>
      <c r="CD123" s="175"/>
      <c r="CE123" s="176">
        <f t="shared" si="126"/>
        <v>0.84999999955370031</v>
      </c>
      <c r="CF123" s="174">
        <f t="shared" si="117"/>
        <v>0.15000000044629966</v>
      </c>
      <c r="CG123" s="174">
        <f t="shared" si="118"/>
        <v>1.4060813308098599E-2</v>
      </c>
      <c r="CH123" s="174">
        <f t="shared" si="119"/>
        <v>0.13593918713820105</v>
      </c>
      <c r="CI123" s="174">
        <f t="shared" si="120"/>
        <v>0</v>
      </c>
      <c r="CJ123" s="174">
        <f t="shared" si="127"/>
        <v>0.40000004387153582</v>
      </c>
      <c r="CK123" s="174">
        <f t="shared" si="128"/>
        <v>0.59999995612846424</v>
      </c>
      <c r="CL123" s="174">
        <f t="shared" si="129"/>
        <v>3.7685539579857659E-2</v>
      </c>
      <c r="CM123" s="174">
        <f t="shared" si="130"/>
        <v>0.56231441654860659</v>
      </c>
      <c r="CN123" s="175">
        <f t="shared" si="131"/>
        <v>0</v>
      </c>
      <c r="CO123" s="177" t="s">
        <v>205</v>
      </c>
      <c r="CP123" s="178" t="s">
        <v>205</v>
      </c>
      <c r="CQ123" s="178" t="s">
        <v>205</v>
      </c>
      <c r="CR123" s="178" t="s">
        <v>205</v>
      </c>
      <c r="CS123" s="179" t="s">
        <v>205</v>
      </c>
      <c r="CT123" s="176" t="s">
        <v>205</v>
      </c>
      <c r="CU123" s="174"/>
      <c r="CV123" s="174"/>
      <c r="CW123" s="174"/>
      <c r="CX123" s="175"/>
    </row>
    <row r="124" spans="1:102" x14ac:dyDescent="0.35">
      <c r="A124" s="180"/>
      <c r="B124" s="181">
        <f t="shared" si="109"/>
        <v>233182235</v>
      </c>
      <c r="C124" s="182">
        <f t="shared" si="67"/>
        <v>194102012</v>
      </c>
      <c r="D124" s="182">
        <f t="shared" si="68"/>
        <v>39080223</v>
      </c>
      <c r="E124" s="182">
        <f t="shared" si="69"/>
        <v>39080223</v>
      </c>
      <c r="F124" s="182">
        <f t="shared" si="70"/>
        <v>35586092</v>
      </c>
      <c r="G124" s="182">
        <f t="shared" si="71"/>
        <v>3494131</v>
      </c>
      <c r="H124" s="182">
        <f t="shared" si="106"/>
        <v>0</v>
      </c>
      <c r="I124" s="183">
        <f t="shared" si="72"/>
        <v>0</v>
      </c>
      <c r="J124" s="184">
        <f t="shared" si="107"/>
        <v>0</v>
      </c>
      <c r="K124" s="192">
        <v>0</v>
      </c>
      <c r="L124" s="192">
        <v>0</v>
      </c>
      <c r="M124" s="185">
        <f t="shared" si="73"/>
        <v>0</v>
      </c>
      <c r="N124" s="182">
        <f>Q124+Z124</f>
        <v>0</v>
      </c>
      <c r="O124" s="182">
        <f>R124+AA124</f>
        <v>0</v>
      </c>
      <c r="P124" s="185">
        <f t="shared" si="74"/>
        <v>0</v>
      </c>
      <c r="Q124" s="182">
        <f>T124+W124</f>
        <v>0</v>
      </c>
      <c r="R124" s="182">
        <f>U124+X124</f>
        <v>0</v>
      </c>
      <c r="S124" s="185">
        <f t="shared" si="75"/>
        <v>0</v>
      </c>
      <c r="T124" s="192">
        <v>0</v>
      </c>
      <c r="U124" s="192">
        <v>0</v>
      </c>
      <c r="V124" s="185">
        <f t="shared" si="76"/>
        <v>0</v>
      </c>
      <c r="W124" s="192">
        <v>0</v>
      </c>
      <c r="X124" s="192">
        <v>0</v>
      </c>
      <c r="Y124" s="185">
        <f t="shared" si="77"/>
        <v>0</v>
      </c>
      <c r="Z124" s="192">
        <v>0</v>
      </c>
      <c r="AA124" s="192">
        <v>0</v>
      </c>
      <c r="AB124" s="193">
        <v>0</v>
      </c>
      <c r="AC124" s="184">
        <f t="shared" si="78"/>
        <v>194102012</v>
      </c>
      <c r="AD124" s="191">
        <v>190455000</v>
      </c>
      <c r="AE124" s="191">
        <v>3647012</v>
      </c>
      <c r="AF124" s="185">
        <f t="shared" si="79"/>
        <v>39080223</v>
      </c>
      <c r="AG124" s="182">
        <f>AJ124+AS124</f>
        <v>33609706</v>
      </c>
      <c r="AH124" s="182">
        <f>AK124+AT124</f>
        <v>5470517</v>
      </c>
      <c r="AI124" s="185">
        <f t="shared" si="80"/>
        <v>39080223</v>
      </c>
      <c r="AJ124" s="182">
        <f>AM124+AP124</f>
        <v>33609706</v>
      </c>
      <c r="AK124" s="182">
        <f>AN124+AQ124</f>
        <v>5470517</v>
      </c>
      <c r="AL124" s="185">
        <f t="shared" si="81"/>
        <v>35586092</v>
      </c>
      <c r="AM124" s="191">
        <v>30459174</v>
      </c>
      <c r="AN124" s="191">
        <v>5126918</v>
      </c>
      <c r="AO124" s="185">
        <f t="shared" si="82"/>
        <v>3494131</v>
      </c>
      <c r="AP124" s="191">
        <v>3150532</v>
      </c>
      <c r="AQ124" s="191">
        <v>343599</v>
      </c>
      <c r="AR124" s="185">
        <f t="shared" si="83"/>
        <v>0</v>
      </c>
      <c r="AS124" s="192">
        <v>0</v>
      </c>
      <c r="AT124" s="192">
        <v>0</v>
      </c>
      <c r="AU124" s="193">
        <v>0</v>
      </c>
      <c r="AV124" s="184">
        <f t="shared" si="84"/>
        <v>0</v>
      </c>
      <c r="AW124" s="182">
        <v>0</v>
      </c>
      <c r="AX124" s="185">
        <f t="shared" si="132"/>
        <v>0</v>
      </c>
      <c r="AY124" s="182">
        <v>0</v>
      </c>
      <c r="AZ124" s="185">
        <f t="shared" si="133"/>
        <v>0</v>
      </c>
      <c r="BA124" s="191">
        <v>0</v>
      </c>
      <c r="BB124" s="185">
        <f t="shared" si="134"/>
        <v>0</v>
      </c>
      <c r="BC124" s="182">
        <v>0</v>
      </c>
      <c r="BD124" s="185">
        <f t="shared" si="135"/>
        <v>0</v>
      </c>
      <c r="BE124" s="182">
        <v>0</v>
      </c>
      <c r="BF124" s="185">
        <f t="shared" si="136"/>
        <v>0</v>
      </c>
      <c r="BG124" s="193">
        <v>0</v>
      </c>
      <c r="BH124" s="184">
        <f t="shared" si="137"/>
        <v>0</v>
      </c>
      <c r="BI124" s="192">
        <v>0</v>
      </c>
      <c r="BJ124" s="185">
        <f t="shared" si="138"/>
        <v>0</v>
      </c>
      <c r="BK124" s="182">
        <v>0</v>
      </c>
      <c r="BL124" s="185">
        <f t="shared" si="139"/>
        <v>0</v>
      </c>
      <c r="BM124" s="191">
        <v>0</v>
      </c>
      <c r="BN124" s="185">
        <f t="shared" si="140"/>
        <v>0</v>
      </c>
      <c r="BO124" s="192">
        <v>0</v>
      </c>
      <c r="BP124" s="185">
        <f t="shared" si="141"/>
        <v>0</v>
      </c>
      <c r="BQ124" s="192">
        <v>0</v>
      </c>
      <c r="BR124" s="185">
        <f t="shared" si="142"/>
        <v>0</v>
      </c>
      <c r="BS124" s="193">
        <v>0</v>
      </c>
      <c r="BT124" s="186"/>
      <c r="BU124" s="187"/>
      <c r="BV124" s="188"/>
      <c r="BW124" s="188"/>
      <c r="BX124" s="188"/>
      <c r="BY124" s="188"/>
      <c r="BZ124" s="188"/>
      <c r="CA124" s="188"/>
      <c r="CB124" s="188"/>
      <c r="CC124" s="188"/>
      <c r="CD124" s="189"/>
      <c r="CE124" s="190">
        <f t="shared" si="126"/>
        <v>0.84999999955370031</v>
      </c>
      <c r="CF124" s="188">
        <f t="shared" si="117"/>
        <v>0.15000000044629966</v>
      </c>
      <c r="CG124" s="188">
        <f t="shared" si="118"/>
        <v>1.4060813308098599E-2</v>
      </c>
      <c r="CH124" s="188">
        <f t="shared" si="119"/>
        <v>0.13593918713820105</v>
      </c>
      <c r="CI124" s="188">
        <f t="shared" si="120"/>
        <v>0</v>
      </c>
      <c r="CJ124" s="188">
        <f t="shared" si="127"/>
        <v>0.40000004387153582</v>
      </c>
      <c r="CK124" s="188">
        <f t="shared" si="128"/>
        <v>0.59999995612846424</v>
      </c>
      <c r="CL124" s="188">
        <f t="shared" si="129"/>
        <v>3.7685539579857659E-2</v>
      </c>
      <c r="CM124" s="188">
        <f t="shared" si="130"/>
        <v>0.56231441654860659</v>
      </c>
      <c r="CN124" s="189">
        <f t="shared" si="131"/>
        <v>0</v>
      </c>
      <c r="CO124" s="190" t="s">
        <v>205</v>
      </c>
      <c r="CP124" s="188" t="s">
        <v>205</v>
      </c>
      <c r="CQ124" s="188" t="s">
        <v>205</v>
      </c>
      <c r="CR124" s="188" t="s">
        <v>205</v>
      </c>
      <c r="CS124" s="189" t="s">
        <v>205</v>
      </c>
      <c r="CT124" s="190" t="s">
        <v>205</v>
      </c>
      <c r="CU124" s="188"/>
      <c r="CV124" s="188"/>
      <c r="CW124" s="188"/>
      <c r="CX124" s="189"/>
    </row>
    <row r="125" spans="1:102" ht="26" x14ac:dyDescent="0.35">
      <c r="A125" s="168" t="s">
        <v>294</v>
      </c>
      <c r="B125" s="169">
        <f t="shared" si="109"/>
        <v>90160381</v>
      </c>
      <c r="C125" s="170">
        <f t="shared" si="67"/>
        <v>73465510</v>
      </c>
      <c r="D125" s="170">
        <f t="shared" si="68"/>
        <v>16694871</v>
      </c>
      <c r="E125" s="170">
        <f t="shared" si="69"/>
        <v>16694871</v>
      </c>
      <c r="F125" s="170">
        <f t="shared" si="70"/>
        <v>9706010</v>
      </c>
      <c r="G125" s="170">
        <f t="shared" si="71"/>
        <v>6988861</v>
      </c>
      <c r="H125" s="170">
        <f t="shared" si="106"/>
        <v>0</v>
      </c>
      <c r="I125" s="171">
        <f t="shared" si="72"/>
        <v>0</v>
      </c>
      <c r="J125" s="172">
        <f t="shared" si="107"/>
        <v>0</v>
      </c>
      <c r="K125" s="170">
        <v>0</v>
      </c>
      <c r="L125" s="170">
        <v>0</v>
      </c>
      <c r="M125" s="170">
        <f t="shared" si="73"/>
        <v>0</v>
      </c>
      <c r="N125" s="170">
        <v>0</v>
      </c>
      <c r="O125" s="170">
        <v>0</v>
      </c>
      <c r="P125" s="170">
        <f t="shared" si="74"/>
        <v>0</v>
      </c>
      <c r="Q125" s="170">
        <v>0</v>
      </c>
      <c r="R125" s="170">
        <v>0</v>
      </c>
      <c r="S125" s="170">
        <f t="shared" si="75"/>
        <v>0</v>
      </c>
      <c r="T125" s="170">
        <v>0</v>
      </c>
      <c r="U125" s="170">
        <v>0</v>
      </c>
      <c r="V125" s="170">
        <f t="shared" si="76"/>
        <v>0</v>
      </c>
      <c r="W125" s="170">
        <v>0</v>
      </c>
      <c r="X125" s="170">
        <v>0</v>
      </c>
      <c r="Y125" s="170">
        <f t="shared" si="77"/>
        <v>0</v>
      </c>
      <c r="Z125" s="170">
        <v>0</v>
      </c>
      <c r="AA125" s="170">
        <v>0</v>
      </c>
      <c r="AB125" s="171">
        <v>0</v>
      </c>
      <c r="AC125" s="172">
        <f t="shared" si="78"/>
        <v>73465510</v>
      </c>
      <c r="AD125" s="170">
        <f>AD126</f>
        <v>70647010</v>
      </c>
      <c r="AE125" s="170">
        <v>2818500</v>
      </c>
      <c r="AF125" s="170">
        <f t="shared" si="79"/>
        <v>16694871</v>
      </c>
      <c r="AG125" s="170">
        <v>12467120</v>
      </c>
      <c r="AH125" s="170">
        <v>4227751</v>
      </c>
      <c r="AI125" s="170">
        <f t="shared" si="80"/>
        <v>16694871</v>
      </c>
      <c r="AJ125" s="170">
        <v>12467120</v>
      </c>
      <c r="AK125" s="170">
        <v>4227751</v>
      </c>
      <c r="AL125" s="170">
        <f t="shared" si="81"/>
        <v>9706010</v>
      </c>
      <c r="AM125" s="170">
        <v>6288578</v>
      </c>
      <c r="AN125" s="170">
        <v>3417432</v>
      </c>
      <c r="AO125" s="170">
        <f t="shared" si="82"/>
        <v>6988861</v>
      </c>
      <c r="AP125" s="170">
        <v>6178542</v>
      </c>
      <c r="AQ125" s="170">
        <v>810319</v>
      </c>
      <c r="AR125" s="170">
        <f t="shared" si="83"/>
        <v>0</v>
      </c>
      <c r="AS125" s="170">
        <v>0</v>
      </c>
      <c r="AT125" s="170">
        <v>0</v>
      </c>
      <c r="AU125" s="171">
        <v>0</v>
      </c>
      <c r="AV125" s="172">
        <f t="shared" si="84"/>
        <v>0</v>
      </c>
      <c r="AW125" s="170">
        <v>0</v>
      </c>
      <c r="AX125" s="170">
        <f t="shared" si="132"/>
        <v>0</v>
      </c>
      <c r="AY125" s="170">
        <v>0</v>
      </c>
      <c r="AZ125" s="170">
        <f t="shared" si="133"/>
        <v>0</v>
      </c>
      <c r="BA125" s="170">
        <v>0</v>
      </c>
      <c r="BB125" s="170">
        <f t="shared" si="134"/>
        <v>0</v>
      </c>
      <c r="BC125" s="170">
        <v>0</v>
      </c>
      <c r="BD125" s="170">
        <f t="shared" si="135"/>
        <v>0</v>
      </c>
      <c r="BE125" s="170">
        <v>0</v>
      </c>
      <c r="BF125" s="170">
        <f t="shared" si="136"/>
        <v>0</v>
      </c>
      <c r="BG125" s="171">
        <v>0</v>
      </c>
      <c r="BH125" s="172">
        <f t="shared" si="137"/>
        <v>0</v>
      </c>
      <c r="BI125" s="170">
        <v>0</v>
      </c>
      <c r="BJ125" s="170">
        <f t="shared" si="138"/>
        <v>0</v>
      </c>
      <c r="BK125" s="170">
        <v>0</v>
      </c>
      <c r="BL125" s="170">
        <f t="shared" si="139"/>
        <v>0</v>
      </c>
      <c r="BM125" s="170">
        <v>0</v>
      </c>
      <c r="BN125" s="170">
        <f t="shared" si="140"/>
        <v>0</v>
      </c>
      <c r="BO125" s="170">
        <v>0</v>
      </c>
      <c r="BP125" s="170">
        <f t="shared" si="141"/>
        <v>0</v>
      </c>
      <c r="BQ125" s="170">
        <v>0</v>
      </c>
      <c r="BR125" s="170">
        <f t="shared" si="142"/>
        <v>0</v>
      </c>
      <c r="BS125" s="171">
        <v>0</v>
      </c>
      <c r="BT125" s="163"/>
      <c r="BU125" s="173"/>
      <c r="BV125" s="174"/>
      <c r="BW125" s="174"/>
      <c r="BX125" s="174"/>
      <c r="BY125" s="174"/>
      <c r="BZ125" s="174"/>
      <c r="CA125" s="174"/>
      <c r="CB125" s="174"/>
      <c r="CC125" s="174"/>
      <c r="CD125" s="175"/>
      <c r="CE125" s="176">
        <f t="shared" si="126"/>
        <v>0.84999999398417569</v>
      </c>
      <c r="CF125" s="174">
        <f t="shared" si="117"/>
        <v>0.15000000601582428</v>
      </c>
      <c r="CG125" s="174">
        <f t="shared" si="118"/>
        <v>7.4338045769112904E-2</v>
      </c>
      <c r="CH125" s="174">
        <f t="shared" si="119"/>
        <v>7.566196024671136E-2</v>
      </c>
      <c r="CI125" s="174">
        <f t="shared" si="120"/>
        <v>0</v>
      </c>
      <c r="CJ125" s="174">
        <f t="shared" si="127"/>
        <v>0.39999994323222376</v>
      </c>
      <c r="CK125" s="174">
        <f t="shared" si="128"/>
        <v>0.60000005676777624</v>
      </c>
      <c r="CL125" s="174">
        <f t="shared" si="129"/>
        <v>0.11500001915912447</v>
      </c>
      <c r="CM125" s="174">
        <f t="shared" si="130"/>
        <v>0.48500003760865174</v>
      </c>
      <c r="CN125" s="175">
        <f t="shared" si="131"/>
        <v>0</v>
      </c>
      <c r="CO125" s="177" t="s">
        <v>205</v>
      </c>
      <c r="CP125" s="178" t="s">
        <v>205</v>
      </c>
      <c r="CQ125" s="178" t="s">
        <v>205</v>
      </c>
      <c r="CR125" s="178" t="s">
        <v>205</v>
      </c>
      <c r="CS125" s="179" t="s">
        <v>205</v>
      </c>
      <c r="CT125" s="176" t="s">
        <v>205</v>
      </c>
      <c r="CU125" s="174"/>
      <c r="CV125" s="174"/>
      <c r="CW125" s="174"/>
      <c r="CX125" s="175"/>
    </row>
    <row r="126" spans="1:102" x14ac:dyDescent="0.35">
      <c r="A126" s="180"/>
      <c r="B126" s="181">
        <f t="shared" si="109"/>
        <v>90160381</v>
      </c>
      <c r="C126" s="182">
        <f t="shared" si="67"/>
        <v>73465510</v>
      </c>
      <c r="D126" s="182">
        <f t="shared" si="68"/>
        <v>16694871</v>
      </c>
      <c r="E126" s="182">
        <f t="shared" si="69"/>
        <v>16694871</v>
      </c>
      <c r="F126" s="182">
        <f t="shared" si="70"/>
        <v>9706010</v>
      </c>
      <c r="G126" s="182">
        <f t="shared" si="71"/>
        <v>6988861</v>
      </c>
      <c r="H126" s="182">
        <f t="shared" si="106"/>
        <v>0</v>
      </c>
      <c r="I126" s="183">
        <f t="shared" si="72"/>
        <v>0</v>
      </c>
      <c r="J126" s="184">
        <f t="shared" si="107"/>
        <v>0</v>
      </c>
      <c r="K126" s="192">
        <v>0</v>
      </c>
      <c r="L126" s="192">
        <v>0</v>
      </c>
      <c r="M126" s="185">
        <f t="shared" si="73"/>
        <v>0</v>
      </c>
      <c r="N126" s="182">
        <f>Q126+Z126</f>
        <v>0</v>
      </c>
      <c r="O126" s="182">
        <f>R126+AA126</f>
        <v>0</v>
      </c>
      <c r="P126" s="185">
        <f t="shared" si="74"/>
        <v>0</v>
      </c>
      <c r="Q126" s="182">
        <f>T126+W126</f>
        <v>0</v>
      </c>
      <c r="R126" s="182">
        <f>U126+X126</f>
        <v>0</v>
      </c>
      <c r="S126" s="185">
        <f t="shared" si="75"/>
        <v>0</v>
      </c>
      <c r="T126" s="192">
        <v>0</v>
      </c>
      <c r="U126" s="192">
        <v>0</v>
      </c>
      <c r="V126" s="185">
        <f t="shared" si="76"/>
        <v>0</v>
      </c>
      <c r="W126" s="192">
        <v>0</v>
      </c>
      <c r="X126" s="192">
        <v>0</v>
      </c>
      <c r="Y126" s="185">
        <f t="shared" si="77"/>
        <v>0</v>
      </c>
      <c r="Z126" s="192">
        <v>0</v>
      </c>
      <c r="AA126" s="192">
        <v>0</v>
      </c>
      <c r="AB126" s="193">
        <v>0</v>
      </c>
      <c r="AC126" s="184">
        <f t="shared" si="78"/>
        <v>73465510</v>
      </c>
      <c r="AD126" s="191">
        <v>70647010</v>
      </c>
      <c r="AE126" s="191">
        <v>2818500</v>
      </c>
      <c r="AF126" s="185">
        <f t="shared" si="79"/>
        <v>16694871</v>
      </c>
      <c r="AG126" s="182">
        <f>AJ126+AS126</f>
        <v>12467120</v>
      </c>
      <c r="AH126" s="182">
        <f>AK126+AT126</f>
        <v>4227751</v>
      </c>
      <c r="AI126" s="185">
        <f t="shared" si="80"/>
        <v>16694871</v>
      </c>
      <c r="AJ126" s="182">
        <f>AM126+AP126</f>
        <v>12467120</v>
      </c>
      <c r="AK126" s="182">
        <f>AN126+AQ126</f>
        <v>4227751</v>
      </c>
      <c r="AL126" s="185">
        <f t="shared" si="81"/>
        <v>9706010</v>
      </c>
      <c r="AM126" s="191">
        <v>6288578</v>
      </c>
      <c r="AN126" s="191">
        <v>3417432</v>
      </c>
      <c r="AO126" s="185">
        <f t="shared" si="82"/>
        <v>6988861</v>
      </c>
      <c r="AP126" s="191">
        <v>6178542</v>
      </c>
      <c r="AQ126" s="191">
        <v>810319</v>
      </c>
      <c r="AR126" s="185">
        <f t="shared" si="83"/>
        <v>0</v>
      </c>
      <c r="AS126" s="192">
        <v>0</v>
      </c>
      <c r="AT126" s="192">
        <v>0</v>
      </c>
      <c r="AU126" s="193">
        <v>0</v>
      </c>
      <c r="AV126" s="184">
        <f t="shared" si="84"/>
        <v>0</v>
      </c>
      <c r="AW126" s="182">
        <v>0</v>
      </c>
      <c r="AX126" s="185">
        <f t="shared" si="132"/>
        <v>0</v>
      </c>
      <c r="AY126" s="182">
        <v>0</v>
      </c>
      <c r="AZ126" s="185">
        <f t="shared" si="133"/>
        <v>0</v>
      </c>
      <c r="BA126" s="191">
        <v>0</v>
      </c>
      <c r="BB126" s="185">
        <f t="shared" si="134"/>
        <v>0</v>
      </c>
      <c r="BC126" s="182">
        <v>0</v>
      </c>
      <c r="BD126" s="185">
        <f t="shared" si="135"/>
        <v>0</v>
      </c>
      <c r="BE126" s="182">
        <v>0</v>
      </c>
      <c r="BF126" s="185">
        <f t="shared" si="136"/>
        <v>0</v>
      </c>
      <c r="BG126" s="193">
        <v>0</v>
      </c>
      <c r="BH126" s="184">
        <f t="shared" si="137"/>
        <v>0</v>
      </c>
      <c r="BI126" s="192">
        <v>0</v>
      </c>
      <c r="BJ126" s="185">
        <f t="shared" si="138"/>
        <v>0</v>
      </c>
      <c r="BK126" s="182">
        <v>0</v>
      </c>
      <c r="BL126" s="185">
        <f t="shared" si="139"/>
        <v>0</v>
      </c>
      <c r="BM126" s="191">
        <v>0</v>
      </c>
      <c r="BN126" s="185">
        <f t="shared" si="140"/>
        <v>0</v>
      </c>
      <c r="BO126" s="192">
        <v>0</v>
      </c>
      <c r="BP126" s="185">
        <f t="shared" si="141"/>
        <v>0</v>
      </c>
      <c r="BQ126" s="192">
        <v>0</v>
      </c>
      <c r="BR126" s="185">
        <f t="shared" si="142"/>
        <v>0</v>
      </c>
      <c r="BS126" s="193">
        <v>0</v>
      </c>
      <c r="BT126" s="186"/>
      <c r="BU126" s="187"/>
      <c r="BV126" s="188"/>
      <c r="BW126" s="188"/>
      <c r="BX126" s="188"/>
      <c r="BY126" s="188"/>
      <c r="BZ126" s="188"/>
      <c r="CA126" s="188"/>
      <c r="CB126" s="188"/>
      <c r="CC126" s="188"/>
      <c r="CD126" s="189"/>
      <c r="CE126" s="190">
        <f t="shared" si="126"/>
        <v>0.84999999398417569</v>
      </c>
      <c r="CF126" s="188">
        <f t="shared" si="117"/>
        <v>0.15000000601582428</v>
      </c>
      <c r="CG126" s="188">
        <f t="shared" si="118"/>
        <v>7.4338045769112904E-2</v>
      </c>
      <c r="CH126" s="188">
        <f t="shared" si="119"/>
        <v>7.566196024671136E-2</v>
      </c>
      <c r="CI126" s="188">
        <f t="shared" si="120"/>
        <v>0</v>
      </c>
      <c r="CJ126" s="188">
        <f t="shared" si="127"/>
        <v>0.39999994323222376</v>
      </c>
      <c r="CK126" s="188">
        <f t="shared" si="128"/>
        <v>0.60000005676777624</v>
      </c>
      <c r="CL126" s="188">
        <f t="shared" si="129"/>
        <v>0.11500001915912447</v>
      </c>
      <c r="CM126" s="188">
        <f t="shared" si="130"/>
        <v>0.48500003760865174</v>
      </c>
      <c r="CN126" s="189">
        <f t="shared" si="131"/>
        <v>0</v>
      </c>
      <c r="CO126" s="190" t="s">
        <v>205</v>
      </c>
      <c r="CP126" s="188" t="s">
        <v>205</v>
      </c>
      <c r="CQ126" s="188" t="s">
        <v>205</v>
      </c>
      <c r="CR126" s="188" t="s">
        <v>205</v>
      </c>
      <c r="CS126" s="189" t="s">
        <v>205</v>
      </c>
      <c r="CT126" s="190" t="s">
        <v>205</v>
      </c>
      <c r="CU126" s="188"/>
      <c r="CV126" s="188"/>
      <c r="CW126" s="188"/>
      <c r="CX126" s="189"/>
    </row>
    <row r="127" spans="1:102" ht="52" x14ac:dyDescent="0.35">
      <c r="A127" s="168" t="s">
        <v>291</v>
      </c>
      <c r="B127" s="169">
        <f t="shared" si="109"/>
        <v>20737259</v>
      </c>
      <c r="C127" s="170">
        <f t="shared" si="67"/>
        <v>16401770</v>
      </c>
      <c r="D127" s="170">
        <f t="shared" si="68"/>
        <v>4335489</v>
      </c>
      <c r="E127" s="170">
        <f t="shared" si="69"/>
        <v>4335489</v>
      </c>
      <c r="F127" s="170">
        <f t="shared" si="70"/>
        <v>3984639</v>
      </c>
      <c r="G127" s="170">
        <f t="shared" si="71"/>
        <v>350850</v>
      </c>
      <c r="H127" s="170">
        <f t="shared" si="106"/>
        <v>0</v>
      </c>
      <c r="I127" s="171">
        <f t="shared" si="72"/>
        <v>0</v>
      </c>
      <c r="J127" s="172">
        <f t="shared" si="107"/>
        <v>0</v>
      </c>
      <c r="K127" s="170">
        <v>0</v>
      </c>
      <c r="L127" s="170">
        <v>0</v>
      </c>
      <c r="M127" s="170">
        <f t="shared" si="73"/>
        <v>0</v>
      </c>
      <c r="N127" s="170">
        <v>0</v>
      </c>
      <c r="O127" s="170">
        <v>0</v>
      </c>
      <c r="P127" s="170">
        <f t="shared" si="74"/>
        <v>0</v>
      </c>
      <c r="Q127" s="170">
        <v>0</v>
      </c>
      <c r="R127" s="170">
        <v>0</v>
      </c>
      <c r="S127" s="170">
        <f t="shared" si="75"/>
        <v>0</v>
      </c>
      <c r="T127" s="170">
        <v>0</v>
      </c>
      <c r="U127" s="170">
        <v>0</v>
      </c>
      <c r="V127" s="170">
        <f t="shared" si="76"/>
        <v>0</v>
      </c>
      <c r="W127" s="170">
        <v>0</v>
      </c>
      <c r="X127" s="170">
        <v>0</v>
      </c>
      <c r="Y127" s="170">
        <f t="shared" si="77"/>
        <v>0</v>
      </c>
      <c r="Z127" s="170">
        <v>0</v>
      </c>
      <c r="AA127" s="170">
        <v>0</v>
      </c>
      <c r="AB127" s="171">
        <v>0</v>
      </c>
      <c r="AC127" s="172">
        <f t="shared" si="78"/>
        <v>16401770</v>
      </c>
      <c r="AD127" s="170">
        <f>AD128</f>
        <v>15312970</v>
      </c>
      <c r="AE127" s="170">
        <v>1088800</v>
      </c>
      <c r="AF127" s="170">
        <f t="shared" si="79"/>
        <v>4335489</v>
      </c>
      <c r="AG127" s="170">
        <v>2702289</v>
      </c>
      <c r="AH127" s="170">
        <v>1633200</v>
      </c>
      <c r="AI127" s="170">
        <f t="shared" si="80"/>
        <v>4335489</v>
      </c>
      <c r="AJ127" s="170">
        <v>2702289</v>
      </c>
      <c r="AK127" s="170">
        <v>1633200</v>
      </c>
      <c r="AL127" s="170">
        <f t="shared" si="81"/>
        <v>3984639</v>
      </c>
      <c r="AM127" s="170">
        <v>2414045</v>
      </c>
      <c r="AN127" s="170">
        <v>1570594</v>
      </c>
      <c r="AO127" s="170">
        <f t="shared" si="82"/>
        <v>350850</v>
      </c>
      <c r="AP127" s="170">
        <v>288244</v>
      </c>
      <c r="AQ127" s="170">
        <v>62606</v>
      </c>
      <c r="AR127" s="170">
        <f t="shared" si="83"/>
        <v>0</v>
      </c>
      <c r="AS127" s="170">
        <v>0</v>
      </c>
      <c r="AT127" s="170">
        <v>0</v>
      </c>
      <c r="AU127" s="171">
        <v>0</v>
      </c>
      <c r="AV127" s="172">
        <f t="shared" si="84"/>
        <v>0</v>
      </c>
      <c r="AW127" s="170">
        <v>0</v>
      </c>
      <c r="AX127" s="170">
        <f t="shared" si="132"/>
        <v>0</v>
      </c>
      <c r="AY127" s="170">
        <v>0</v>
      </c>
      <c r="AZ127" s="170">
        <f t="shared" si="133"/>
        <v>0</v>
      </c>
      <c r="BA127" s="170">
        <v>0</v>
      </c>
      <c r="BB127" s="170">
        <f t="shared" si="134"/>
        <v>0</v>
      </c>
      <c r="BC127" s="170">
        <v>0</v>
      </c>
      <c r="BD127" s="170">
        <f t="shared" si="135"/>
        <v>0</v>
      </c>
      <c r="BE127" s="170">
        <v>0</v>
      </c>
      <c r="BF127" s="170">
        <f t="shared" si="136"/>
        <v>0</v>
      </c>
      <c r="BG127" s="171">
        <v>0</v>
      </c>
      <c r="BH127" s="172">
        <f t="shared" si="137"/>
        <v>0</v>
      </c>
      <c r="BI127" s="170">
        <v>0</v>
      </c>
      <c r="BJ127" s="170">
        <f t="shared" si="138"/>
        <v>0</v>
      </c>
      <c r="BK127" s="170">
        <v>0</v>
      </c>
      <c r="BL127" s="170">
        <f t="shared" si="139"/>
        <v>0</v>
      </c>
      <c r="BM127" s="170">
        <v>0</v>
      </c>
      <c r="BN127" s="170">
        <f t="shared" si="140"/>
        <v>0</v>
      </c>
      <c r="BO127" s="170">
        <v>0</v>
      </c>
      <c r="BP127" s="170">
        <f t="shared" si="141"/>
        <v>0</v>
      </c>
      <c r="BQ127" s="170">
        <v>0</v>
      </c>
      <c r="BR127" s="170">
        <f t="shared" si="142"/>
        <v>0</v>
      </c>
      <c r="BS127" s="171">
        <v>0</v>
      </c>
      <c r="BT127" s="163"/>
      <c r="BU127" s="173"/>
      <c r="BV127" s="174"/>
      <c r="BW127" s="174"/>
      <c r="BX127" s="174"/>
      <c r="BY127" s="174"/>
      <c r="BZ127" s="174"/>
      <c r="CA127" s="174"/>
      <c r="CB127" s="174"/>
      <c r="CC127" s="174"/>
      <c r="CD127" s="175"/>
      <c r="CE127" s="176">
        <f t="shared" si="126"/>
        <v>0.84999999167372509</v>
      </c>
      <c r="CF127" s="174">
        <f t="shared" si="117"/>
        <v>0.15000000832627497</v>
      </c>
      <c r="CG127" s="174">
        <f t="shared" si="118"/>
        <v>1.5999992006776032E-2</v>
      </c>
      <c r="CH127" s="174">
        <f t="shared" si="119"/>
        <v>0.13400001631949893</v>
      </c>
      <c r="CI127" s="174">
        <f t="shared" si="120"/>
        <v>0</v>
      </c>
      <c r="CJ127" s="174">
        <f t="shared" si="127"/>
        <v>0.4</v>
      </c>
      <c r="CK127" s="174">
        <f t="shared" si="128"/>
        <v>0.6</v>
      </c>
      <c r="CL127" s="174">
        <f t="shared" si="129"/>
        <v>2.3E-2</v>
      </c>
      <c r="CM127" s="174">
        <f t="shared" si="130"/>
        <v>0.57699999999999996</v>
      </c>
      <c r="CN127" s="175">
        <f t="shared" si="131"/>
        <v>0</v>
      </c>
      <c r="CO127" s="177" t="s">
        <v>205</v>
      </c>
      <c r="CP127" s="178" t="s">
        <v>205</v>
      </c>
      <c r="CQ127" s="178" t="s">
        <v>205</v>
      </c>
      <c r="CR127" s="178" t="s">
        <v>205</v>
      </c>
      <c r="CS127" s="179" t="s">
        <v>205</v>
      </c>
      <c r="CT127" s="176" t="s">
        <v>205</v>
      </c>
      <c r="CU127" s="174"/>
      <c r="CV127" s="174"/>
      <c r="CW127" s="174"/>
      <c r="CX127" s="175"/>
    </row>
    <row r="128" spans="1:102" x14ac:dyDescent="0.35">
      <c r="A128" s="180"/>
      <c r="B128" s="181">
        <f t="shared" si="109"/>
        <v>20737259</v>
      </c>
      <c r="C128" s="182">
        <f t="shared" si="67"/>
        <v>16401770</v>
      </c>
      <c r="D128" s="182">
        <f t="shared" si="68"/>
        <v>4335489</v>
      </c>
      <c r="E128" s="182">
        <f t="shared" si="69"/>
        <v>4335489</v>
      </c>
      <c r="F128" s="182">
        <f t="shared" si="70"/>
        <v>3984639</v>
      </c>
      <c r="G128" s="182">
        <f t="shared" si="71"/>
        <v>350850</v>
      </c>
      <c r="H128" s="182">
        <f t="shared" si="106"/>
        <v>0</v>
      </c>
      <c r="I128" s="183">
        <f t="shared" si="72"/>
        <v>0</v>
      </c>
      <c r="J128" s="184">
        <f t="shared" si="107"/>
        <v>0</v>
      </c>
      <c r="K128" s="192">
        <v>0</v>
      </c>
      <c r="L128" s="192">
        <v>0</v>
      </c>
      <c r="M128" s="185">
        <f t="shared" si="73"/>
        <v>0</v>
      </c>
      <c r="N128" s="182">
        <f>Q128+Z128</f>
        <v>0</v>
      </c>
      <c r="O128" s="182">
        <f>R128+AA128</f>
        <v>0</v>
      </c>
      <c r="P128" s="185">
        <f t="shared" si="74"/>
        <v>0</v>
      </c>
      <c r="Q128" s="182">
        <f>T128+W128</f>
        <v>0</v>
      </c>
      <c r="R128" s="182">
        <f>U128+X128</f>
        <v>0</v>
      </c>
      <c r="S128" s="185">
        <f t="shared" si="75"/>
        <v>0</v>
      </c>
      <c r="T128" s="192">
        <v>0</v>
      </c>
      <c r="U128" s="192">
        <v>0</v>
      </c>
      <c r="V128" s="185">
        <f t="shared" si="76"/>
        <v>0</v>
      </c>
      <c r="W128" s="192">
        <v>0</v>
      </c>
      <c r="X128" s="192">
        <v>0</v>
      </c>
      <c r="Y128" s="185">
        <f t="shared" si="77"/>
        <v>0</v>
      </c>
      <c r="Z128" s="192">
        <v>0</v>
      </c>
      <c r="AA128" s="192">
        <v>0</v>
      </c>
      <c r="AB128" s="193">
        <v>0</v>
      </c>
      <c r="AC128" s="184">
        <f t="shared" si="78"/>
        <v>16401770</v>
      </c>
      <c r="AD128" s="191">
        <v>15312970</v>
      </c>
      <c r="AE128" s="191">
        <v>1088800</v>
      </c>
      <c r="AF128" s="185">
        <f t="shared" si="79"/>
        <v>4335489</v>
      </c>
      <c r="AG128" s="182">
        <f>AJ128+AS128</f>
        <v>2702289</v>
      </c>
      <c r="AH128" s="182">
        <f>AK128+AT128</f>
        <v>1633200</v>
      </c>
      <c r="AI128" s="185">
        <f t="shared" si="80"/>
        <v>4335489</v>
      </c>
      <c r="AJ128" s="182">
        <f>AM128+AP128</f>
        <v>2702289</v>
      </c>
      <c r="AK128" s="182">
        <f>AN128+AQ128</f>
        <v>1633200</v>
      </c>
      <c r="AL128" s="185">
        <f t="shared" si="81"/>
        <v>3984639</v>
      </c>
      <c r="AM128" s="191">
        <v>2414045</v>
      </c>
      <c r="AN128" s="191">
        <v>1570594</v>
      </c>
      <c r="AO128" s="185">
        <f t="shared" si="82"/>
        <v>350850</v>
      </c>
      <c r="AP128" s="191">
        <v>288244</v>
      </c>
      <c r="AQ128" s="191">
        <v>62606</v>
      </c>
      <c r="AR128" s="185">
        <f t="shared" si="83"/>
        <v>0</v>
      </c>
      <c r="AS128" s="192">
        <v>0</v>
      </c>
      <c r="AT128" s="192">
        <v>0</v>
      </c>
      <c r="AU128" s="193">
        <v>0</v>
      </c>
      <c r="AV128" s="184">
        <f t="shared" si="84"/>
        <v>0</v>
      </c>
      <c r="AW128" s="182">
        <v>0</v>
      </c>
      <c r="AX128" s="185">
        <f t="shared" si="132"/>
        <v>0</v>
      </c>
      <c r="AY128" s="182">
        <v>0</v>
      </c>
      <c r="AZ128" s="185">
        <f t="shared" si="133"/>
        <v>0</v>
      </c>
      <c r="BA128" s="191">
        <v>0</v>
      </c>
      <c r="BB128" s="185">
        <f t="shared" si="134"/>
        <v>0</v>
      </c>
      <c r="BC128" s="182">
        <v>0</v>
      </c>
      <c r="BD128" s="185">
        <f t="shared" si="135"/>
        <v>0</v>
      </c>
      <c r="BE128" s="182">
        <v>0</v>
      </c>
      <c r="BF128" s="185">
        <f t="shared" si="136"/>
        <v>0</v>
      </c>
      <c r="BG128" s="193">
        <v>0</v>
      </c>
      <c r="BH128" s="184">
        <f t="shared" si="137"/>
        <v>0</v>
      </c>
      <c r="BI128" s="192">
        <v>0</v>
      </c>
      <c r="BJ128" s="185">
        <f t="shared" si="138"/>
        <v>0</v>
      </c>
      <c r="BK128" s="182">
        <v>0</v>
      </c>
      <c r="BL128" s="185">
        <f t="shared" si="139"/>
        <v>0</v>
      </c>
      <c r="BM128" s="191">
        <v>0</v>
      </c>
      <c r="BN128" s="185">
        <f t="shared" si="140"/>
        <v>0</v>
      </c>
      <c r="BO128" s="192">
        <v>0</v>
      </c>
      <c r="BP128" s="185">
        <f t="shared" si="141"/>
        <v>0</v>
      </c>
      <c r="BQ128" s="192">
        <v>0</v>
      </c>
      <c r="BR128" s="185">
        <f t="shared" si="142"/>
        <v>0</v>
      </c>
      <c r="BS128" s="193">
        <v>0</v>
      </c>
      <c r="BT128" s="186"/>
      <c r="BU128" s="187"/>
      <c r="BV128" s="188"/>
      <c r="BW128" s="188"/>
      <c r="BX128" s="188"/>
      <c r="BY128" s="188"/>
      <c r="BZ128" s="188"/>
      <c r="CA128" s="188"/>
      <c r="CB128" s="188"/>
      <c r="CC128" s="188"/>
      <c r="CD128" s="189"/>
      <c r="CE128" s="190">
        <f t="shared" si="126"/>
        <v>0.84999999167372509</v>
      </c>
      <c r="CF128" s="188">
        <f t="shared" si="117"/>
        <v>0.15000000832627497</v>
      </c>
      <c r="CG128" s="188">
        <f t="shared" si="118"/>
        <v>1.5999992006776032E-2</v>
      </c>
      <c r="CH128" s="188">
        <f t="shared" si="119"/>
        <v>0.13400001631949893</v>
      </c>
      <c r="CI128" s="188">
        <f t="shared" si="120"/>
        <v>0</v>
      </c>
      <c r="CJ128" s="188">
        <f t="shared" si="127"/>
        <v>0.4</v>
      </c>
      <c r="CK128" s="188">
        <f t="shared" si="128"/>
        <v>0.6</v>
      </c>
      <c r="CL128" s="188">
        <f t="shared" si="129"/>
        <v>2.3E-2</v>
      </c>
      <c r="CM128" s="188">
        <f t="shared" si="130"/>
        <v>0.57699999999999996</v>
      </c>
      <c r="CN128" s="189">
        <f t="shared" si="131"/>
        <v>0</v>
      </c>
      <c r="CO128" s="190" t="s">
        <v>205</v>
      </c>
      <c r="CP128" s="188" t="s">
        <v>205</v>
      </c>
      <c r="CQ128" s="188" t="s">
        <v>205</v>
      </c>
      <c r="CR128" s="188" t="s">
        <v>205</v>
      </c>
      <c r="CS128" s="189" t="s">
        <v>205</v>
      </c>
      <c r="CT128" s="190" t="s">
        <v>205</v>
      </c>
      <c r="CU128" s="188"/>
      <c r="CV128" s="188"/>
      <c r="CW128" s="188"/>
      <c r="CX128" s="189"/>
    </row>
    <row r="129" spans="1:102" x14ac:dyDescent="0.35">
      <c r="A129" s="158" t="s">
        <v>21</v>
      </c>
      <c r="B129" s="159">
        <f t="shared" si="109"/>
        <v>1346742062</v>
      </c>
      <c r="C129" s="160">
        <f t="shared" si="67"/>
        <v>1110632000</v>
      </c>
      <c r="D129" s="160">
        <f t="shared" si="68"/>
        <v>236110062</v>
      </c>
      <c r="E129" s="160">
        <f t="shared" si="69"/>
        <v>236110062</v>
      </c>
      <c r="F129" s="160">
        <f t="shared" si="70"/>
        <v>208585931</v>
      </c>
      <c r="G129" s="160">
        <f t="shared" si="71"/>
        <v>27524131</v>
      </c>
      <c r="H129" s="160">
        <f t="shared" si="106"/>
        <v>0</v>
      </c>
      <c r="I129" s="161">
        <f t="shared" si="72"/>
        <v>0</v>
      </c>
      <c r="J129" s="162">
        <f t="shared" si="107"/>
        <v>516750000</v>
      </c>
      <c r="K129" s="160">
        <f>K138+K140+K142</f>
        <v>501400000</v>
      </c>
      <c r="L129" s="160">
        <f>L138+L140+L142</f>
        <v>15350000</v>
      </c>
      <c r="M129" s="160">
        <f t="shared" si="73"/>
        <v>111507354</v>
      </c>
      <c r="N129" s="160">
        <f>N138+N140+N142</f>
        <v>88482354</v>
      </c>
      <c r="O129" s="160">
        <f>O138+O140+O142</f>
        <v>23025000</v>
      </c>
      <c r="P129" s="160">
        <f t="shared" si="74"/>
        <v>111507354</v>
      </c>
      <c r="Q129" s="160">
        <f>Q138+Q140+Q142</f>
        <v>88482354</v>
      </c>
      <c r="R129" s="160">
        <f>R138+R140+R142</f>
        <v>23025000</v>
      </c>
      <c r="S129" s="160">
        <f t="shared" si="75"/>
        <v>88138291</v>
      </c>
      <c r="T129" s="160">
        <f>T138+T140+T142</f>
        <v>68115266</v>
      </c>
      <c r="U129" s="160">
        <f>U138+U140+U142</f>
        <v>20023025</v>
      </c>
      <c r="V129" s="160">
        <f t="shared" si="76"/>
        <v>23369063</v>
      </c>
      <c r="W129" s="160">
        <f>W138+W140+W142</f>
        <v>20367088</v>
      </c>
      <c r="X129" s="160">
        <f>X138+X140+X142</f>
        <v>3001975</v>
      </c>
      <c r="Y129" s="160">
        <f t="shared" si="77"/>
        <v>0</v>
      </c>
      <c r="Z129" s="160">
        <f>Z138+Z140+Z142</f>
        <v>0</v>
      </c>
      <c r="AA129" s="160">
        <f>AA138+AA140+AA142</f>
        <v>0</v>
      </c>
      <c r="AB129" s="161">
        <f>AB138+AB140+AB142</f>
        <v>0</v>
      </c>
      <c r="AC129" s="162">
        <f t="shared" si="78"/>
        <v>593882000</v>
      </c>
      <c r="AD129" s="160">
        <f>AD130+AD132+AD134+AD136</f>
        <v>578922000</v>
      </c>
      <c r="AE129" s="160">
        <f>AE130+AE132+AE134+AE136</f>
        <v>14960000</v>
      </c>
      <c r="AF129" s="160">
        <f t="shared" si="79"/>
        <v>124602708</v>
      </c>
      <c r="AG129" s="160">
        <f>AG130+AG132+AG134+AG136</f>
        <v>102162708</v>
      </c>
      <c r="AH129" s="160">
        <f>AH130+AH132+AH134+AH136</f>
        <v>22440000</v>
      </c>
      <c r="AI129" s="160">
        <f t="shared" si="80"/>
        <v>124602708</v>
      </c>
      <c r="AJ129" s="160">
        <f>AJ130+AJ132+AJ134+AJ136</f>
        <v>102162708</v>
      </c>
      <c r="AK129" s="160">
        <f>AK130+AK132+AK134+AK136</f>
        <v>22440000</v>
      </c>
      <c r="AL129" s="160">
        <f t="shared" si="81"/>
        <v>120447640</v>
      </c>
      <c r="AM129" s="160">
        <f>AM130+AM132+AM134+AM136</f>
        <v>98420799</v>
      </c>
      <c r="AN129" s="160">
        <f>AN130+AN132+AN134+AN136</f>
        <v>22026841</v>
      </c>
      <c r="AO129" s="160">
        <f t="shared" si="82"/>
        <v>4155068</v>
      </c>
      <c r="AP129" s="160">
        <f>AP130+AP132+AP134+AP136</f>
        <v>3741909</v>
      </c>
      <c r="AQ129" s="160">
        <f>AQ130+AQ132+AQ134+AQ136</f>
        <v>413159</v>
      </c>
      <c r="AR129" s="160">
        <f t="shared" si="83"/>
        <v>0</v>
      </c>
      <c r="AS129" s="160">
        <f>AS130+AS132+AS134+AS136</f>
        <v>0</v>
      </c>
      <c r="AT129" s="160">
        <f>AT130+AT132+AT134+AT136</f>
        <v>0</v>
      </c>
      <c r="AU129" s="161">
        <f>AU130+AU132+AU134+AU136</f>
        <v>0</v>
      </c>
      <c r="AV129" s="162">
        <f t="shared" si="84"/>
        <v>0</v>
      </c>
      <c r="AW129" s="160">
        <f>AW130+AW132+AW134+AW136</f>
        <v>0</v>
      </c>
      <c r="AX129" s="160">
        <f t="shared" si="132"/>
        <v>0</v>
      </c>
      <c r="AY129" s="160">
        <f>AY130+AY132+AY134+AY136</f>
        <v>0</v>
      </c>
      <c r="AZ129" s="160">
        <f t="shared" si="133"/>
        <v>0</v>
      </c>
      <c r="BA129" s="160">
        <f>BA130+BA132+BA134+BA136</f>
        <v>0</v>
      </c>
      <c r="BB129" s="160">
        <f t="shared" si="134"/>
        <v>0</v>
      </c>
      <c r="BC129" s="160">
        <f>BC130+BC132+BC134+BC136</f>
        <v>0</v>
      </c>
      <c r="BD129" s="160">
        <f t="shared" si="135"/>
        <v>0</v>
      </c>
      <c r="BE129" s="160">
        <f>BE130+BE132+BE134+BE136</f>
        <v>0</v>
      </c>
      <c r="BF129" s="160">
        <f t="shared" si="136"/>
        <v>0</v>
      </c>
      <c r="BG129" s="161">
        <f>BG130+BG132+BG134+BG136</f>
        <v>0</v>
      </c>
      <c r="BH129" s="162">
        <f t="shared" si="137"/>
        <v>0</v>
      </c>
      <c r="BI129" s="160">
        <f>BI130+BI132+BI134+BI136</f>
        <v>0</v>
      </c>
      <c r="BJ129" s="160">
        <f t="shared" si="138"/>
        <v>0</v>
      </c>
      <c r="BK129" s="160">
        <f>BK130+BK132+BK134+BK136</f>
        <v>0</v>
      </c>
      <c r="BL129" s="160">
        <f t="shared" si="139"/>
        <v>0</v>
      </c>
      <c r="BM129" s="160">
        <f>BM130+BM132+BM134+BM136</f>
        <v>0</v>
      </c>
      <c r="BN129" s="160">
        <f t="shared" si="140"/>
        <v>0</v>
      </c>
      <c r="BO129" s="160">
        <f>BO130+BO132+BO134+BO136</f>
        <v>0</v>
      </c>
      <c r="BP129" s="160">
        <f t="shared" si="141"/>
        <v>0</v>
      </c>
      <c r="BQ129" s="160">
        <f>BQ130+BQ132+BQ134+BQ136</f>
        <v>0</v>
      </c>
      <c r="BR129" s="160">
        <f t="shared" si="142"/>
        <v>0</v>
      </c>
      <c r="BS129" s="161">
        <f>BS130+BS132+BS134+BS136</f>
        <v>0</v>
      </c>
      <c r="BT129" s="163"/>
      <c r="BU129" s="164">
        <f t="shared" si="96"/>
        <v>0.84999999847427199</v>
      </c>
      <c r="BV129" s="165">
        <f t="shared" si="97"/>
        <v>0.15000000152572796</v>
      </c>
      <c r="BW129" s="165">
        <f t="shared" si="98"/>
        <v>3.9616480882220119E-2</v>
      </c>
      <c r="BX129" s="165">
        <f t="shared" si="99"/>
        <v>0.11547262863197973</v>
      </c>
      <c r="BY129" s="165">
        <f t="shared" si="100"/>
        <v>0</v>
      </c>
      <c r="BZ129" s="165">
        <f t="shared" si="101"/>
        <v>0.4</v>
      </c>
      <c r="CA129" s="165">
        <f t="shared" si="102"/>
        <v>0.6</v>
      </c>
      <c r="CB129" s="165">
        <f t="shared" si="103"/>
        <v>7.8227361563517922E-2</v>
      </c>
      <c r="CC129" s="165">
        <f t="shared" si="104"/>
        <v>0.52177263843648214</v>
      </c>
      <c r="CD129" s="166">
        <f t="shared" si="105"/>
        <v>0</v>
      </c>
      <c r="CE129" s="167">
        <f t="shared" si="126"/>
        <v>0.84999999735715692</v>
      </c>
      <c r="CF129" s="165">
        <f t="shared" si="117"/>
        <v>0.15000000264284308</v>
      </c>
      <c r="CG129" s="165">
        <f t="shared" si="118"/>
        <v>5.4940434810055961E-3</v>
      </c>
      <c r="CH129" s="165">
        <f t="shared" si="119"/>
        <v>0.14450595916183748</v>
      </c>
      <c r="CI129" s="165">
        <f t="shared" si="120"/>
        <v>0</v>
      </c>
      <c r="CJ129" s="165">
        <f t="shared" si="127"/>
        <v>0.4</v>
      </c>
      <c r="CK129" s="165">
        <f t="shared" si="128"/>
        <v>0.6</v>
      </c>
      <c r="CL129" s="165">
        <f t="shared" si="129"/>
        <v>1.1047032085561497E-2</v>
      </c>
      <c r="CM129" s="165">
        <f t="shared" si="130"/>
        <v>0.58895296791443852</v>
      </c>
      <c r="CN129" s="166">
        <f t="shared" si="131"/>
        <v>0</v>
      </c>
      <c r="CO129" s="167" t="s">
        <v>205</v>
      </c>
      <c r="CP129" s="165" t="s">
        <v>205</v>
      </c>
      <c r="CQ129" s="165" t="s">
        <v>205</v>
      </c>
      <c r="CR129" s="165" t="s">
        <v>205</v>
      </c>
      <c r="CS129" s="166" t="s">
        <v>205</v>
      </c>
      <c r="CT129" s="167" t="s">
        <v>205</v>
      </c>
      <c r="CU129" s="165"/>
      <c r="CV129" s="165"/>
      <c r="CW129" s="165"/>
      <c r="CX129" s="166"/>
    </row>
    <row r="130" spans="1:102" ht="65" x14ac:dyDescent="0.35">
      <c r="A130" s="168" t="s">
        <v>295</v>
      </c>
      <c r="B130" s="169">
        <f t="shared" si="109"/>
        <v>289578824</v>
      </c>
      <c r="C130" s="170">
        <f t="shared" si="67"/>
        <v>235747000</v>
      </c>
      <c r="D130" s="170">
        <f t="shared" si="68"/>
        <v>53831824</v>
      </c>
      <c r="E130" s="170">
        <f t="shared" si="69"/>
        <v>53831824</v>
      </c>
      <c r="F130" s="170">
        <f t="shared" si="70"/>
        <v>51295967</v>
      </c>
      <c r="G130" s="170">
        <f t="shared" si="71"/>
        <v>2535857</v>
      </c>
      <c r="H130" s="170">
        <f t="shared" si="106"/>
        <v>0</v>
      </c>
      <c r="I130" s="171">
        <f t="shared" si="72"/>
        <v>0</v>
      </c>
      <c r="J130" s="172">
        <f t="shared" si="107"/>
        <v>0</v>
      </c>
      <c r="K130" s="170">
        <v>0</v>
      </c>
      <c r="L130" s="170">
        <v>0</v>
      </c>
      <c r="M130" s="170">
        <f t="shared" si="73"/>
        <v>0</v>
      </c>
      <c r="N130" s="170">
        <v>0</v>
      </c>
      <c r="O130" s="170">
        <v>0</v>
      </c>
      <c r="P130" s="170">
        <f t="shared" si="74"/>
        <v>0</v>
      </c>
      <c r="Q130" s="170">
        <v>0</v>
      </c>
      <c r="R130" s="170">
        <v>0</v>
      </c>
      <c r="S130" s="170">
        <f t="shared" si="75"/>
        <v>0</v>
      </c>
      <c r="T130" s="170">
        <v>0</v>
      </c>
      <c r="U130" s="170">
        <v>0</v>
      </c>
      <c r="V130" s="170">
        <f t="shared" si="76"/>
        <v>0</v>
      </c>
      <c r="W130" s="170">
        <v>0</v>
      </c>
      <c r="X130" s="170">
        <v>0</v>
      </c>
      <c r="Y130" s="170">
        <f t="shared" si="77"/>
        <v>0</v>
      </c>
      <c r="Z130" s="170">
        <v>0</v>
      </c>
      <c r="AA130" s="170">
        <v>0</v>
      </c>
      <c r="AB130" s="171">
        <v>0</v>
      </c>
      <c r="AC130" s="172">
        <f t="shared" si="78"/>
        <v>235747000</v>
      </c>
      <c r="AD130" s="170">
        <f>AD131</f>
        <v>226507000</v>
      </c>
      <c r="AE130" s="170">
        <f>AE131</f>
        <v>9240000</v>
      </c>
      <c r="AF130" s="170">
        <f t="shared" si="79"/>
        <v>53831824</v>
      </c>
      <c r="AG130" s="170">
        <f>AG131</f>
        <v>39971825</v>
      </c>
      <c r="AH130" s="170">
        <f>AH131</f>
        <v>13859999</v>
      </c>
      <c r="AI130" s="170">
        <f t="shared" si="80"/>
        <v>53831824</v>
      </c>
      <c r="AJ130" s="170">
        <f>AJ131</f>
        <v>39971825</v>
      </c>
      <c r="AK130" s="170">
        <f>AK131</f>
        <v>13859999</v>
      </c>
      <c r="AL130" s="170">
        <f t="shared" si="81"/>
        <v>51295967</v>
      </c>
      <c r="AM130" s="170">
        <f>AM131</f>
        <v>37761439</v>
      </c>
      <c r="AN130" s="170">
        <f>AN131</f>
        <v>13534528</v>
      </c>
      <c r="AO130" s="170">
        <f t="shared" si="82"/>
        <v>2535857</v>
      </c>
      <c r="AP130" s="170">
        <f>AP131</f>
        <v>2210386</v>
      </c>
      <c r="AQ130" s="170">
        <f>AQ131</f>
        <v>325471</v>
      </c>
      <c r="AR130" s="170">
        <f t="shared" si="83"/>
        <v>0</v>
      </c>
      <c r="AS130" s="170">
        <f>AS131</f>
        <v>0</v>
      </c>
      <c r="AT130" s="170">
        <f>AT131</f>
        <v>0</v>
      </c>
      <c r="AU130" s="171">
        <f>AU131</f>
        <v>0</v>
      </c>
      <c r="AV130" s="172">
        <f t="shared" si="84"/>
        <v>0</v>
      </c>
      <c r="AW130" s="170">
        <f>AW131</f>
        <v>0</v>
      </c>
      <c r="AX130" s="170">
        <f t="shared" si="132"/>
        <v>0</v>
      </c>
      <c r="AY130" s="170">
        <f>AY131</f>
        <v>0</v>
      </c>
      <c r="AZ130" s="170">
        <f t="shared" si="133"/>
        <v>0</v>
      </c>
      <c r="BA130" s="170">
        <f>BA131</f>
        <v>0</v>
      </c>
      <c r="BB130" s="170">
        <f t="shared" si="134"/>
        <v>0</v>
      </c>
      <c r="BC130" s="170">
        <f>BC131</f>
        <v>0</v>
      </c>
      <c r="BD130" s="170">
        <f t="shared" si="135"/>
        <v>0</v>
      </c>
      <c r="BE130" s="170">
        <f>BE131</f>
        <v>0</v>
      </c>
      <c r="BF130" s="170">
        <f t="shared" si="136"/>
        <v>0</v>
      </c>
      <c r="BG130" s="171">
        <f>BG131</f>
        <v>0</v>
      </c>
      <c r="BH130" s="172">
        <f t="shared" si="137"/>
        <v>0</v>
      </c>
      <c r="BI130" s="170">
        <f>BI131</f>
        <v>0</v>
      </c>
      <c r="BJ130" s="170">
        <f t="shared" si="138"/>
        <v>0</v>
      </c>
      <c r="BK130" s="170">
        <f>BK131</f>
        <v>0</v>
      </c>
      <c r="BL130" s="170">
        <f t="shared" si="139"/>
        <v>0</v>
      </c>
      <c r="BM130" s="170">
        <f>BM131</f>
        <v>0</v>
      </c>
      <c r="BN130" s="170">
        <f t="shared" si="140"/>
        <v>0</v>
      </c>
      <c r="BO130" s="170">
        <f>BO131</f>
        <v>0</v>
      </c>
      <c r="BP130" s="170">
        <f t="shared" si="141"/>
        <v>0</v>
      </c>
      <c r="BQ130" s="170">
        <f>BQ131</f>
        <v>0</v>
      </c>
      <c r="BR130" s="170">
        <f t="shared" si="142"/>
        <v>0</v>
      </c>
      <c r="BS130" s="171">
        <f>BS131</f>
        <v>0</v>
      </c>
      <c r="BT130" s="163"/>
      <c r="BU130" s="173"/>
      <c r="BV130" s="174"/>
      <c r="BW130" s="174"/>
      <c r="BX130" s="174"/>
      <c r="BY130" s="174"/>
      <c r="BZ130" s="174"/>
      <c r="CA130" s="174"/>
      <c r="CB130" s="174"/>
      <c r="CC130" s="174"/>
      <c r="CD130" s="175"/>
      <c r="CE130" s="176">
        <f t="shared" si="126"/>
        <v>0.84999999530919579</v>
      </c>
      <c r="CF130" s="174">
        <f t="shared" si="117"/>
        <v>0.15000000469080424</v>
      </c>
      <c r="CG130" s="174">
        <f t="shared" si="118"/>
        <v>8.2947904022017509E-3</v>
      </c>
      <c r="CH130" s="174">
        <f t="shared" si="119"/>
        <v>0.14170521428860247</v>
      </c>
      <c r="CI130" s="174">
        <f t="shared" si="120"/>
        <v>0</v>
      </c>
      <c r="CJ130" s="174">
        <f t="shared" si="127"/>
        <v>0.40000001731601809</v>
      </c>
      <c r="CK130" s="174">
        <f t="shared" si="128"/>
        <v>0.59999998268398191</v>
      </c>
      <c r="CL130" s="174">
        <f t="shared" si="129"/>
        <v>1.4089654289595424E-2</v>
      </c>
      <c r="CM130" s="174">
        <f t="shared" si="130"/>
        <v>0.5859103283943865</v>
      </c>
      <c r="CN130" s="175">
        <f t="shared" si="131"/>
        <v>0</v>
      </c>
      <c r="CO130" s="177" t="s">
        <v>205</v>
      </c>
      <c r="CP130" s="178" t="s">
        <v>205</v>
      </c>
      <c r="CQ130" s="178" t="s">
        <v>205</v>
      </c>
      <c r="CR130" s="178" t="s">
        <v>205</v>
      </c>
      <c r="CS130" s="179" t="s">
        <v>205</v>
      </c>
      <c r="CT130" s="176" t="s">
        <v>205</v>
      </c>
      <c r="CU130" s="174"/>
      <c r="CV130" s="174"/>
      <c r="CW130" s="174"/>
      <c r="CX130" s="175"/>
    </row>
    <row r="131" spans="1:102" x14ac:dyDescent="0.35">
      <c r="A131" s="180"/>
      <c r="B131" s="181">
        <f t="shared" si="109"/>
        <v>289578824</v>
      </c>
      <c r="C131" s="182">
        <f t="shared" si="67"/>
        <v>235747000</v>
      </c>
      <c r="D131" s="182">
        <f t="shared" si="68"/>
        <v>53831824</v>
      </c>
      <c r="E131" s="182">
        <f t="shared" si="69"/>
        <v>53831824</v>
      </c>
      <c r="F131" s="182">
        <f t="shared" si="70"/>
        <v>51295967</v>
      </c>
      <c r="G131" s="182">
        <f t="shared" si="71"/>
        <v>2535857</v>
      </c>
      <c r="H131" s="182">
        <f t="shared" si="106"/>
        <v>0</v>
      </c>
      <c r="I131" s="183">
        <f t="shared" si="72"/>
        <v>0</v>
      </c>
      <c r="J131" s="184">
        <f t="shared" si="107"/>
        <v>0</v>
      </c>
      <c r="K131" s="192">
        <v>0</v>
      </c>
      <c r="L131" s="192">
        <v>0</v>
      </c>
      <c r="M131" s="185">
        <f t="shared" si="73"/>
        <v>0</v>
      </c>
      <c r="N131" s="182">
        <f>Q131+Z131</f>
        <v>0</v>
      </c>
      <c r="O131" s="182">
        <f>R131+AA131</f>
        <v>0</v>
      </c>
      <c r="P131" s="185">
        <f t="shared" si="74"/>
        <v>0</v>
      </c>
      <c r="Q131" s="182">
        <f>T131+W131</f>
        <v>0</v>
      </c>
      <c r="R131" s="182">
        <f>U131+X131</f>
        <v>0</v>
      </c>
      <c r="S131" s="185">
        <f t="shared" si="75"/>
        <v>0</v>
      </c>
      <c r="T131" s="192">
        <v>0</v>
      </c>
      <c r="U131" s="192">
        <v>0</v>
      </c>
      <c r="V131" s="185">
        <f t="shared" si="76"/>
        <v>0</v>
      </c>
      <c r="W131" s="192">
        <v>0</v>
      </c>
      <c r="X131" s="192">
        <v>0</v>
      </c>
      <c r="Y131" s="185">
        <f t="shared" si="77"/>
        <v>0</v>
      </c>
      <c r="Z131" s="192">
        <v>0</v>
      </c>
      <c r="AA131" s="192">
        <v>0</v>
      </c>
      <c r="AB131" s="193">
        <v>0</v>
      </c>
      <c r="AC131" s="184">
        <f t="shared" si="78"/>
        <v>235747000</v>
      </c>
      <c r="AD131" s="191">
        <v>226507000</v>
      </c>
      <c r="AE131" s="191">
        <v>9240000</v>
      </c>
      <c r="AF131" s="185">
        <f t="shared" si="79"/>
        <v>53831824</v>
      </c>
      <c r="AG131" s="182">
        <f>AJ131+AS131</f>
        <v>39971825</v>
      </c>
      <c r="AH131" s="182">
        <f>AK131+AT131</f>
        <v>13859999</v>
      </c>
      <c r="AI131" s="185">
        <f t="shared" si="80"/>
        <v>53831824</v>
      </c>
      <c r="AJ131" s="182">
        <f>AM131+AP131</f>
        <v>39971825</v>
      </c>
      <c r="AK131" s="182">
        <f>AN131+AQ131</f>
        <v>13859999</v>
      </c>
      <c r="AL131" s="185">
        <f t="shared" si="81"/>
        <v>51295967</v>
      </c>
      <c r="AM131" s="191">
        <v>37761439</v>
      </c>
      <c r="AN131" s="191">
        <v>13534528</v>
      </c>
      <c r="AO131" s="185">
        <f t="shared" si="82"/>
        <v>2535857</v>
      </c>
      <c r="AP131" s="191">
        <v>2210386</v>
      </c>
      <c r="AQ131" s="191">
        <v>325471</v>
      </c>
      <c r="AR131" s="185">
        <f t="shared" si="83"/>
        <v>0</v>
      </c>
      <c r="AS131" s="192">
        <v>0</v>
      </c>
      <c r="AT131" s="192">
        <v>0</v>
      </c>
      <c r="AU131" s="193">
        <v>0</v>
      </c>
      <c r="AV131" s="184">
        <f t="shared" si="84"/>
        <v>0</v>
      </c>
      <c r="AW131" s="192">
        <v>0</v>
      </c>
      <c r="AX131" s="185">
        <f t="shared" si="132"/>
        <v>0</v>
      </c>
      <c r="AY131" s="192">
        <v>0</v>
      </c>
      <c r="AZ131" s="185">
        <f t="shared" si="133"/>
        <v>0</v>
      </c>
      <c r="BA131" s="192">
        <v>0</v>
      </c>
      <c r="BB131" s="185">
        <f t="shared" si="134"/>
        <v>0</v>
      </c>
      <c r="BC131" s="192">
        <v>0</v>
      </c>
      <c r="BD131" s="185">
        <f t="shared" si="135"/>
        <v>0</v>
      </c>
      <c r="BE131" s="192">
        <v>0</v>
      </c>
      <c r="BF131" s="185">
        <f t="shared" si="136"/>
        <v>0</v>
      </c>
      <c r="BG131" s="193">
        <v>0</v>
      </c>
      <c r="BH131" s="184">
        <f t="shared" si="137"/>
        <v>0</v>
      </c>
      <c r="BI131" s="192">
        <v>0</v>
      </c>
      <c r="BJ131" s="185">
        <f t="shared" si="138"/>
        <v>0</v>
      </c>
      <c r="BK131" s="192">
        <v>0</v>
      </c>
      <c r="BL131" s="185">
        <f t="shared" si="139"/>
        <v>0</v>
      </c>
      <c r="BM131" s="192">
        <v>0</v>
      </c>
      <c r="BN131" s="185">
        <f t="shared" si="140"/>
        <v>0</v>
      </c>
      <c r="BO131" s="192">
        <v>0</v>
      </c>
      <c r="BP131" s="185">
        <f t="shared" si="141"/>
        <v>0</v>
      </c>
      <c r="BQ131" s="192">
        <v>0</v>
      </c>
      <c r="BR131" s="185">
        <f t="shared" si="142"/>
        <v>0</v>
      </c>
      <c r="BS131" s="193">
        <v>0</v>
      </c>
      <c r="BT131" s="186"/>
      <c r="BU131" s="187"/>
      <c r="BV131" s="188"/>
      <c r="BW131" s="188"/>
      <c r="BX131" s="188"/>
      <c r="BY131" s="188"/>
      <c r="BZ131" s="188"/>
      <c r="CA131" s="188"/>
      <c r="CB131" s="188"/>
      <c r="CC131" s="188"/>
      <c r="CD131" s="189"/>
      <c r="CE131" s="190">
        <f t="shared" si="126"/>
        <v>0.84999999530919579</v>
      </c>
      <c r="CF131" s="188">
        <f t="shared" si="117"/>
        <v>0.15000000469080424</v>
      </c>
      <c r="CG131" s="188">
        <f t="shared" si="118"/>
        <v>8.2947904022017509E-3</v>
      </c>
      <c r="CH131" s="188">
        <f t="shared" si="119"/>
        <v>0.14170521428860247</v>
      </c>
      <c r="CI131" s="188">
        <f t="shared" si="120"/>
        <v>0</v>
      </c>
      <c r="CJ131" s="188">
        <f t="shared" si="127"/>
        <v>0.40000001731601809</v>
      </c>
      <c r="CK131" s="188">
        <f t="shared" si="128"/>
        <v>0.59999998268398191</v>
      </c>
      <c r="CL131" s="188">
        <f t="shared" si="129"/>
        <v>1.4089654289595424E-2</v>
      </c>
      <c r="CM131" s="188">
        <f t="shared" si="130"/>
        <v>0.5859103283943865</v>
      </c>
      <c r="CN131" s="189">
        <f t="shared" si="131"/>
        <v>0</v>
      </c>
      <c r="CO131" s="190" t="s">
        <v>205</v>
      </c>
      <c r="CP131" s="188" t="s">
        <v>205</v>
      </c>
      <c r="CQ131" s="188" t="s">
        <v>205</v>
      </c>
      <c r="CR131" s="188" t="s">
        <v>205</v>
      </c>
      <c r="CS131" s="189" t="s">
        <v>205</v>
      </c>
      <c r="CT131" s="190" t="s">
        <v>205</v>
      </c>
      <c r="CU131" s="188"/>
      <c r="CV131" s="188"/>
      <c r="CW131" s="188"/>
      <c r="CX131" s="189"/>
    </row>
    <row r="132" spans="1:102" ht="26" x14ac:dyDescent="0.35">
      <c r="A132" s="168" t="s">
        <v>294</v>
      </c>
      <c r="B132" s="169">
        <f t="shared" si="109"/>
        <v>238275000</v>
      </c>
      <c r="C132" s="170">
        <f t="shared" si="67"/>
        <v>197910000</v>
      </c>
      <c r="D132" s="170">
        <f t="shared" si="68"/>
        <v>40365000</v>
      </c>
      <c r="E132" s="170">
        <f t="shared" si="69"/>
        <v>40365000</v>
      </c>
      <c r="F132" s="170">
        <f t="shared" si="70"/>
        <v>40365000</v>
      </c>
      <c r="G132" s="170">
        <f t="shared" si="71"/>
        <v>0</v>
      </c>
      <c r="H132" s="170">
        <f t="shared" si="106"/>
        <v>0</v>
      </c>
      <c r="I132" s="171">
        <f t="shared" si="72"/>
        <v>0</v>
      </c>
      <c r="J132" s="172">
        <f t="shared" si="107"/>
        <v>0</v>
      </c>
      <c r="K132" s="170">
        <v>0</v>
      </c>
      <c r="L132" s="170">
        <v>0</v>
      </c>
      <c r="M132" s="170">
        <f t="shared" si="73"/>
        <v>0</v>
      </c>
      <c r="N132" s="170">
        <v>0</v>
      </c>
      <c r="O132" s="170">
        <v>0</v>
      </c>
      <c r="P132" s="170">
        <f t="shared" si="74"/>
        <v>0</v>
      </c>
      <c r="Q132" s="170">
        <v>0</v>
      </c>
      <c r="R132" s="170">
        <v>0</v>
      </c>
      <c r="S132" s="170">
        <f t="shared" si="75"/>
        <v>0</v>
      </c>
      <c r="T132" s="170">
        <v>0</v>
      </c>
      <c r="U132" s="170">
        <v>0</v>
      </c>
      <c r="V132" s="170">
        <f t="shared" si="76"/>
        <v>0</v>
      </c>
      <c r="W132" s="170">
        <v>0</v>
      </c>
      <c r="X132" s="170">
        <v>0</v>
      </c>
      <c r="Y132" s="170">
        <f t="shared" si="77"/>
        <v>0</v>
      </c>
      <c r="Z132" s="170">
        <v>0</v>
      </c>
      <c r="AA132" s="170">
        <v>0</v>
      </c>
      <c r="AB132" s="171">
        <v>0</v>
      </c>
      <c r="AC132" s="172">
        <f t="shared" si="78"/>
        <v>197910000</v>
      </c>
      <c r="AD132" s="170">
        <f>AD133</f>
        <v>193800000</v>
      </c>
      <c r="AE132" s="170">
        <f>AE133</f>
        <v>4110000</v>
      </c>
      <c r="AF132" s="170">
        <f t="shared" si="79"/>
        <v>40365000</v>
      </c>
      <c r="AG132" s="170">
        <f>AG133</f>
        <v>34200000</v>
      </c>
      <c r="AH132" s="170">
        <f>AH133</f>
        <v>6165000</v>
      </c>
      <c r="AI132" s="170">
        <f t="shared" si="80"/>
        <v>40365000</v>
      </c>
      <c r="AJ132" s="170">
        <f>AJ133</f>
        <v>34200000</v>
      </c>
      <c r="AK132" s="170">
        <f>AK133</f>
        <v>6165000</v>
      </c>
      <c r="AL132" s="170">
        <f t="shared" si="81"/>
        <v>40365000</v>
      </c>
      <c r="AM132" s="170">
        <f>AM133</f>
        <v>34200000</v>
      </c>
      <c r="AN132" s="170">
        <f>AN133</f>
        <v>6165000</v>
      </c>
      <c r="AO132" s="170">
        <f t="shared" si="82"/>
        <v>0</v>
      </c>
      <c r="AP132" s="170">
        <f>AP133</f>
        <v>0</v>
      </c>
      <c r="AQ132" s="170">
        <f>AQ133</f>
        <v>0</v>
      </c>
      <c r="AR132" s="170">
        <f t="shared" si="83"/>
        <v>0</v>
      </c>
      <c r="AS132" s="170">
        <f>AS133</f>
        <v>0</v>
      </c>
      <c r="AT132" s="170">
        <f>AT133</f>
        <v>0</v>
      </c>
      <c r="AU132" s="171">
        <f>AU133</f>
        <v>0</v>
      </c>
      <c r="AV132" s="172">
        <f t="shared" si="84"/>
        <v>0</v>
      </c>
      <c r="AW132" s="170">
        <f>AW133</f>
        <v>0</v>
      </c>
      <c r="AX132" s="170">
        <f t="shared" si="132"/>
        <v>0</v>
      </c>
      <c r="AY132" s="170">
        <f>AY133</f>
        <v>0</v>
      </c>
      <c r="AZ132" s="170">
        <f t="shared" si="133"/>
        <v>0</v>
      </c>
      <c r="BA132" s="170">
        <f>BA133</f>
        <v>0</v>
      </c>
      <c r="BB132" s="170">
        <f t="shared" si="134"/>
        <v>0</v>
      </c>
      <c r="BC132" s="170">
        <f>BC133</f>
        <v>0</v>
      </c>
      <c r="BD132" s="170">
        <f t="shared" si="135"/>
        <v>0</v>
      </c>
      <c r="BE132" s="170">
        <f>BE133</f>
        <v>0</v>
      </c>
      <c r="BF132" s="170">
        <f t="shared" si="136"/>
        <v>0</v>
      </c>
      <c r="BG132" s="171">
        <f>BG133</f>
        <v>0</v>
      </c>
      <c r="BH132" s="172">
        <f t="shared" si="137"/>
        <v>0</v>
      </c>
      <c r="BI132" s="170">
        <f>BI133</f>
        <v>0</v>
      </c>
      <c r="BJ132" s="170">
        <f t="shared" si="138"/>
        <v>0</v>
      </c>
      <c r="BK132" s="170">
        <f>BK133</f>
        <v>0</v>
      </c>
      <c r="BL132" s="170">
        <f t="shared" si="139"/>
        <v>0</v>
      </c>
      <c r="BM132" s="170">
        <f>BM133</f>
        <v>0</v>
      </c>
      <c r="BN132" s="170">
        <f t="shared" si="140"/>
        <v>0</v>
      </c>
      <c r="BO132" s="170">
        <f>BO133</f>
        <v>0</v>
      </c>
      <c r="BP132" s="170">
        <f t="shared" si="141"/>
        <v>0</v>
      </c>
      <c r="BQ132" s="170">
        <f>BQ133</f>
        <v>0</v>
      </c>
      <c r="BR132" s="170">
        <f t="shared" si="142"/>
        <v>0</v>
      </c>
      <c r="BS132" s="171">
        <f>BS133</f>
        <v>0</v>
      </c>
      <c r="BT132" s="163"/>
      <c r="BU132" s="173"/>
      <c r="BV132" s="174"/>
      <c r="BW132" s="174"/>
      <c r="BX132" s="174"/>
      <c r="BY132" s="174"/>
      <c r="BZ132" s="174"/>
      <c r="CA132" s="174"/>
      <c r="CB132" s="174"/>
      <c r="CC132" s="174"/>
      <c r="CD132" s="175"/>
      <c r="CE132" s="176">
        <f t="shared" si="126"/>
        <v>0.85</v>
      </c>
      <c r="CF132" s="174">
        <f t="shared" si="117"/>
        <v>0.15</v>
      </c>
      <c r="CG132" s="174">
        <f t="shared" si="118"/>
        <v>0</v>
      </c>
      <c r="CH132" s="174">
        <f t="shared" si="119"/>
        <v>0.15</v>
      </c>
      <c r="CI132" s="174">
        <f t="shared" si="120"/>
        <v>0</v>
      </c>
      <c r="CJ132" s="174">
        <f t="shared" si="127"/>
        <v>0.4</v>
      </c>
      <c r="CK132" s="174">
        <f t="shared" si="128"/>
        <v>0.6</v>
      </c>
      <c r="CL132" s="174">
        <f t="shared" si="129"/>
        <v>0</v>
      </c>
      <c r="CM132" s="174">
        <f t="shared" si="130"/>
        <v>0.6</v>
      </c>
      <c r="CN132" s="175">
        <f t="shared" si="131"/>
        <v>0</v>
      </c>
      <c r="CO132" s="177" t="s">
        <v>205</v>
      </c>
      <c r="CP132" s="178" t="s">
        <v>205</v>
      </c>
      <c r="CQ132" s="178" t="s">
        <v>205</v>
      </c>
      <c r="CR132" s="178" t="s">
        <v>205</v>
      </c>
      <c r="CS132" s="179" t="s">
        <v>205</v>
      </c>
      <c r="CT132" s="176" t="s">
        <v>205</v>
      </c>
      <c r="CU132" s="174"/>
      <c r="CV132" s="174"/>
      <c r="CW132" s="174"/>
      <c r="CX132" s="175"/>
    </row>
    <row r="133" spans="1:102" x14ac:dyDescent="0.35">
      <c r="A133" s="180"/>
      <c r="B133" s="181">
        <f t="shared" si="109"/>
        <v>238275000</v>
      </c>
      <c r="C133" s="182">
        <f t="shared" si="67"/>
        <v>197910000</v>
      </c>
      <c r="D133" s="182">
        <f t="shared" si="68"/>
        <v>40365000</v>
      </c>
      <c r="E133" s="182">
        <f t="shared" si="69"/>
        <v>40365000</v>
      </c>
      <c r="F133" s="182">
        <f t="shared" si="70"/>
        <v>40365000</v>
      </c>
      <c r="G133" s="182">
        <f t="shared" si="71"/>
        <v>0</v>
      </c>
      <c r="H133" s="182">
        <f t="shared" si="106"/>
        <v>0</v>
      </c>
      <c r="I133" s="183">
        <f t="shared" si="72"/>
        <v>0</v>
      </c>
      <c r="J133" s="184">
        <f t="shared" si="107"/>
        <v>0</v>
      </c>
      <c r="K133" s="192">
        <v>0</v>
      </c>
      <c r="L133" s="192">
        <v>0</v>
      </c>
      <c r="M133" s="185">
        <f t="shared" si="73"/>
        <v>0</v>
      </c>
      <c r="N133" s="182">
        <f>Q133+Z133</f>
        <v>0</v>
      </c>
      <c r="O133" s="182">
        <f>R133+AA133</f>
        <v>0</v>
      </c>
      <c r="P133" s="185">
        <f t="shared" si="74"/>
        <v>0</v>
      </c>
      <c r="Q133" s="182">
        <f>T133+W133</f>
        <v>0</v>
      </c>
      <c r="R133" s="182">
        <f>U133+X133</f>
        <v>0</v>
      </c>
      <c r="S133" s="185">
        <f t="shared" si="75"/>
        <v>0</v>
      </c>
      <c r="T133" s="192">
        <v>0</v>
      </c>
      <c r="U133" s="192">
        <v>0</v>
      </c>
      <c r="V133" s="185">
        <f t="shared" si="76"/>
        <v>0</v>
      </c>
      <c r="W133" s="192">
        <v>0</v>
      </c>
      <c r="X133" s="192">
        <v>0</v>
      </c>
      <c r="Y133" s="185">
        <f t="shared" si="77"/>
        <v>0</v>
      </c>
      <c r="Z133" s="192">
        <v>0</v>
      </c>
      <c r="AA133" s="192">
        <v>0</v>
      </c>
      <c r="AB133" s="193">
        <v>0</v>
      </c>
      <c r="AC133" s="184">
        <f t="shared" si="78"/>
        <v>197910000</v>
      </c>
      <c r="AD133" s="191">
        <v>193800000</v>
      </c>
      <c r="AE133" s="191">
        <v>4110000</v>
      </c>
      <c r="AF133" s="185">
        <f t="shared" si="79"/>
        <v>40365000</v>
      </c>
      <c r="AG133" s="182">
        <f>AJ133+AS133</f>
        <v>34200000</v>
      </c>
      <c r="AH133" s="182">
        <f>AK133+AT133</f>
        <v>6165000</v>
      </c>
      <c r="AI133" s="185">
        <f t="shared" si="80"/>
        <v>40365000</v>
      </c>
      <c r="AJ133" s="182">
        <f>AM133+AP133</f>
        <v>34200000</v>
      </c>
      <c r="AK133" s="182">
        <f>AN133+AQ133</f>
        <v>6165000</v>
      </c>
      <c r="AL133" s="185">
        <f t="shared" si="81"/>
        <v>40365000</v>
      </c>
      <c r="AM133" s="191">
        <v>34200000</v>
      </c>
      <c r="AN133" s="191">
        <v>6165000</v>
      </c>
      <c r="AO133" s="185">
        <f t="shared" si="82"/>
        <v>0</v>
      </c>
      <c r="AP133" s="191">
        <v>0</v>
      </c>
      <c r="AQ133" s="191">
        <v>0</v>
      </c>
      <c r="AR133" s="185">
        <f t="shared" si="83"/>
        <v>0</v>
      </c>
      <c r="AS133" s="192">
        <v>0</v>
      </c>
      <c r="AT133" s="192">
        <v>0</v>
      </c>
      <c r="AU133" s="193">
        <v>0</v>
      </c>
      <c r="AV133" s="184">
        <f t="shared" si="84"/>
        <v>0</v>
      </c>
      <c r="AW133" s="192">
        <v>0</v>
      </c>
      <c r="AX133" s="185">
        <f t="shared" si="132"/>
        <v>0</v>
      </c>
      <c r="AY133" s="192">
        <v>0</v>
      </c>
      <c r="AZ133" s="185">
        <f t="shared" si="133"/>
        <v>0</v>
      </c>
      <c r="BA133" s="192">
        <v>0</v>
      </c>
      <c r="BB133" s="185">
        <f t="shared" si="134"/>
        <v>0</v>
      </c>
      <c r="BC133" s="192">
        <v>0</v>
      </c>
      <c r="BD133" s="185">
        <f t="shared" si="135"/>
        <v>0</v>
      </c>
      <c r="BE133" s="192">
        <v>0</v>
      </c>
      <c r="BF133" s="185">
        <f t="shared" si="136"/>
        <v>0</v>
      </c>
      <c r="BG133" s="193">
        <v>0</v>
      </c>
      <c r="BH133" s="184">
        <f t="shared" si="137"/>
        <v>0</v>
      </c>
      <c r="BI133" s="192">
        <v>0</v>
      </c>
      <c r="BJ133" s="185">
        <f t="shared" si="138"/>
        <v>0</v>
      </c>
      <c r="BK133" s="192">
        <v>0</v>
      </c>
      <c r="BL133" s="185">
        <f t="shared" si="139"/>
        <v>0</v>
      </c>
      <c r="BM133" s="192">
        <v>0</v>
      </c>
      <c r="BN133" s="185">
        <f t="shared" si="140"/>
        <v>0</v>
      </c>
      <c r="BO133" s="192">
        <v>0</v>
      </c>
      <c r="BP133" s="185">
        <f t="shared" si="141"/>
        <v>0</v>
      </c>
      <c r="BQ133" s="192">
        <v>0</v>
      </c>
      <c r="BR133" s="185">
        <f t="shared" si="142"/>
        <v>0</v>
      </c>
      <c r="BS133" s="193">
        <v>0</v>
      </c>
      <c r="BT133" s="186"/>
      <c r="BU133" s="187"/>
      <c r="BV133" s="188"/>
      <c r="BW133" s="188"/>
      <c r="BX133" s="188"/>
      <c r="BY133" s="188"/>
      <c r="BZ133" s="188"/>
      <c r="CA133" s="188"/>
      <c r="CB133" s="188"/>
      <c r="CC133" s="188"/>
      <c r="CD133" s="189"/>
      <c r="CE133" s="190">
        <f t="shared" si="126"/>
        <v>0.85</v>
      </c>
      <c r="CF133" s="188">
        <f t="shared" si="117"/>
        <v>0.15</v>
      </c>
      <c r="CG133" s="188">
        <f t="shared" si="118"/>
        <v>0</v>
      </c>
      <c r="CH133" s="188">
        <f t="shared" si="119"/>
        <v>0.15</v>
      </c>
      <c r="CI133" s="188">
        <f t="shared" si="120"/>
        <v>0</v>
      </c>
      <c r="CJ133" s="188">
        <f t="shared" si="127"/>
        <v>0.4</v>
      </c>
      <c r="CK133" s="188">
        <f t="shared" si="128"/>
        <v>0.6</v>
      </c>
      <c r="CL133" s="188">
        <f t="shared" si="129"/>
        <v>0</v>
      </c>
      <c r="CM133" s="188">
        <f t="shared" si="130"/>
        <v>0.6</v>
      </c>
      <c r="CN133" s="189">
        <f t="shared" si="131"/>
        <v>0</v>
      </c>
      <c r="CO133" s="190" t="s">
        <v>205</v>
      </c>
      <c r="CP133" s="188" t="s">
        <v>205</v>
      </c>
      <c r="CQ133" s="188" t="s">
        <v>205</v>
      </c>
      <c r="CR133" s="188" t="s">
        <v>205</v>
      </c>
      <c r="CS133" s="189" t="s">
        <v>205</v>
      </c>
      <c r="CT133" s="190" t="s">
        <v>205</v>
      </c>
      <c r="CU133" s="188"/>
      <c r="CV133" s="188"/>
      <c r="CW133" s="188"/>
      <c r="CX133" s="189"/>
    </row>
    <row r="134" spans="1:102" ht="26" x14ac:dyDescent="0.35">
      <c r="A134" s="168" t="s">
        <v>296</v>
      </c>
      <c r="B134" s="169">
        <f t="shared" si="109"/>
        <v>171383825</v>
      </c>
      <c r="C134" s="170">
        <f t="shared" si="67"/>
        <v>143865000</v>
      </c>
      <c r="D134" s="170">
        <f t="shared" si="68"/>
        <v>27518825</v>
      </c>
      <c r="E134" s="170">
        <f t="shared" si="69"/>
        <v>27518825</v>
      </c>
      <c r="F134" s="170">
        <f t="shared" si="70"/>
        <v>27011144</v>
      </c>
      <c r="G134" s="170">
        <f t="shared" si="71"/>
        <v>507681</v>
      </c>
      <c r="H134" s="170">
        <f t="shared" si="106"/>
        <v>0</v>
      </c>
      <c r="I134" s="171">
        <f t="shared" si="72"/>
        <v>0</v>
      </c>
      <c r="J134" s="172">
        <f t="shared" si="107"/>
        <v>0</v>
      </c>
      <c r="K134" s="170">
        <v>0</v>
      </c>
      <c r="L134" s="170">
        <v>0</v>
      </c>
      <c r="M134" s="170">
        <f t="shared" si="73"/>
        <v>0</v>
      </c>
      <c r="N134" s="170">
        <v>0</v>
      </c>
      <c r="O134" s="170">
        <v>0</v>
      </c>
      <c r="P134" s="170">
        <f t="shared" si="74"/>
        <v>0</v>
      </c>
      <c r="Q134" s="170">
        <v>0</v>
      </c>
      <c r="R134" s="170">
        <v>0</v>
      </c>
      <c r="S134" s="170">
        <f t="shared" si="75"/>
        <v>0</v>
      </c>
      <c r="T134" s="170">
        <v>0</v>
      </c>
      <c r="U134" s="170">
        <v>0</v>
      </c>
      <c r="V134" s="170">
        <f t="shared" si="76"/>
        <v>0</v>
      </c>
      <c r="W134" s="170">
        <v>0</v>
      </c>
      <c r="X134" s="170">
        <v>0</v>
      </c>
      <c r="Y134" s="170">
        <f t="shared" si="77"/>
        <v>0</v>
      </c>
      <c r="Z134" s="170">
        <v>0</v>
      </c>
      <c r="AA134" s="170">
        <v>0</v>
      </c>
      <c r="AB134" s="171">
        <v>0</v>
      </c>
      <c r="AC134" s="172">
        <f t="shared" si="78"/>
        <v>143865000</v>
      </c>
      <c r="AD134" s="170">
        <f>AD135</f>
        <v>142255000</v>
      </c>
      <c r="AE134" s="170">
        <f>AE135</f>
        <v>1610000</v>
      </c>
      <c r="AF134" s="170">
        <f t="shared" si="79"/>
        <v>27518825</v>
      </c>
      <c r="AG134" s="170">
        <f>AG135</f>
        <v>25103824</v>
      </c>
      <c r="AH134" s="170">
        <f>AH135</f>
        <v>2415001</v>
      </c>
      <c r="AI134" s="170">
        <f t="shared" si="80"/>
        <v>27518825</v>
      </c>
      <c r="AJ134" s="170">
        <f>AJ135</f>
        <v>25103824</v>
      </c>
      <c r="AK134" s="170">
        <f>AK135</f>
        <v>2415001</v>
      </c>
      <c r="AL134" s="170">
        <f t="shared" si="81"/>
        <v>27011144</v>
      </c>
      <c r="AM134" s="170">
        <f>AM135</f>
        <v>24683831</v>
      </c>
      <c r="AN134" s="170">
        <f>AN135</f>
        <v>2327313</v>
      </c>
      <c r="AO134" s="170">
        <f t="shared" si="82"/>
        <v>507681</v>
      </c>
      <c r="AP134" s="170">
        <f>AP135</f>
        <v>419993</v>
      </c>
      <c r="AQ134" s="170">
        <f>AQ135</f>
        <v>87688</v>
      </c>
      <c r="AR134" s="170">
        <f t="shared" si="83"/>
        <v>0</v>
      </c>
      <c r="AS134" s="170">
        <f>AS135</f>
        <v>0</v>
      </c>
      <c r="AT134" s="170">
        <f>AT135</f>
        <v>0</v>
      </c>
      <c r="AU134" s="171">
        <f>AU135</f>
        <v>0</v>
      </c>
      <c r="AV134" s="172">
        <f t="shared" si="84"/>
        <v>0</v>
      </c>
      <c r="AW134" s="170">
        <f>AW135</f>
        <v>0</v>
      </c>
      <c r="AX134" s="170">
        <f t="shared" si="132"/>
        <v>0</v>
      </c>
      <c r="AY134" s="170">
        <f>AY135</f>
        <v>0</v>
      </c>
      <c r="AZ134" s="170">
        <f t="shared" si="133"/>
        <v>0</v>
      </c>
      <c r="BA134" s="170">
        <f>BA135</f>
        <v>0</v>
      </c>
      <c r="BB134" s="170">
        <f t="shared" si="134"/>
        <v>0</v>
      </c>
      <c r="BC134" s="170">
        <f>BC135</f>
        <v>0</v>
      </c>
      <c r="BD134" s="170">
        <f t="shared" si="135"/>
        <v>0</v>
      </c>
      <c r="BE134" s="170">
        <f>BE135</f>
        <v>0</v>
      </c>
      <c r="BF134" s="170">
        <f t="shared" si="136"/>
        <v>0</v>
      </c>
      <c r="BG134" s="171">
        <f>BG135</f>
        <v>0</v>
      </c>
      <c r="BH134" s="172">
        <f t="shared" si="137"/>
        <v>0</v>
      </c>
      <c r="BI134" s="170">
        <f>BI135</f>
        <v>0</v>
      </c>
      <c r="BJ134" s="170">
        <f t="shared" si="138"/>
        <v>0</v>
      </c>
      <c r="BK134" s="170">
        <f>BK135</f>
        <v>0</v>
      </c>
      <c r="BL134" s="170">
        <f t="shared" si="139"/>
        <v>0</v>
      </c>
      <c r="BM134" s="170">
        <f>BM135</f>
        <v>0</v>
      </c>
      <c r="BN134" s="170">
        <f t="shared" si="140"/>
        <v>0</v>
      </c>
      <c r="BO134" s="170">
        <f>BO135</f>
        <v>0</v>
      </c>
      <c r="BP134" s="170">
        <f t="shared" si="141"/>
        <v>0</v>
      </c>
      <c r="BQ134" s="170">
        <f>BQ135</f>
        <v>0</v>
      </c>
      <c r="BR134" s="170">
        <f t="shared" si="142"/>
        <v>0</v>
      </c>
      <c r="BS134" s="171">
        <f>BS135</f>
        <v>0</v>
      </c>
      <c r="BT134" s="163"/>
      <c r="BU134" s="173"/>
      <c r="BV134" s="174"/>
      <c r="BW134" s="174"/>
      <c r="BX134" s="174"/>
      <c r="BY134" s="174"/>
      <c r="BZ134" s="174"/>
      <c r="CA134" s="174"/>
      <c r="CB134" s="174"/>
      <c r="CC134" s="174"/>
      <c r="CD134" s="175"/>
      <c r="CE134" s="176">
        <f t="shared" si="126"/>
        <v>0.84999999760992584</v>
      </c>
      <c r="CF134" s="174">
        <f t="shared" si="117"/>
        <v>0.15000000239007416</v>
      </c>
      <c r="CG134" s="174">
        <f t="shared" si="118"/>
        <v>2.5095360373708171E-3</v>
      </c>
      <c r="CH134" s="174">
        <f t="shared" si="119"/>
        <v>0.14749046635270333</v>
      </c>
      <c r="CI134" s="174">
        <f t="shared" si="120"/>
        <v>0</v>
      </c>
      <c r="CJ134" s="174">
        <f t="shared" si="127"/>
        <v>0.39999990062114271</v>
      </c>
      <c r="CK134" s="174">
        <f t="shared" si="128"/>
        <v>0.60000009937885734</v>
      </c>
      <c r="CL134" s="174">
        <f t="shared" si="129"/>
        <v>2.178583309668743E-2</v>
      </c>
      <c r="CM134" s="174">
        <f t="shared" si="130"/>
        <v>0.57821426628216988</v>
      </c>
      <c r="CN134" s="175">
        <f t="shared" si="131"/>
        <v>0</v>
      </c>
      <c r="CO134" s="177" t="s">
        <v>205</v>
      </c>
      <c r="CP134" s="178" t="s">
        <v>205</v>
      </c>
      <c r="CQ134" s="178" t="s">
        <v>205</v>
      </c>
      <c r="CR134" s="178" t="s">
        <v>205</v>
      </c>
      <c r="CS134" s="179" t="s">
        <v>205</v>
      </c>
      <c r="CT134" s="176" t="s">
        <v>205</v>
      </c>
      <c r="CU134" s="174"/>
      <c r="CV134" s="174"/>
      <c r="CW134" s="174"/>
      <c r="CX134" s="175"/>
    </row>
    <row r="135" spans="1:102" x14ac:dyDescent="0.35">
      <c r="A135" s="180"/>
      <c r="B135" s="181">
        <f t="shared" si="109"/>
        <v>171383825</v>
      </c>
      <c r="C135" s="182">
        <f t="shared" si="67"/>
        <v>143865000</v>
      </c>
      <c r="D135" s="182">
        <f t="shared" si="68"/>
        <v>27518825</v>
      </c>
      <c r="E135" s="182">
        <f t="shared" si="69"/>
        <v>27518825</v>
      </c>
      <c r="F135" s="182">
        <f t="shared" si="70"/>
        <v>27011144</v>
      </c>
      <c r="G135" s="182">
        <f t="shared" si="71"/>
        <v>507681</v>
      </c>
      <c r="H135" s="182">
        <f t="shared" si="106"/>
        <v>0</v>
      </c>
      <c r="I135" s="183">
        <f t="shared" si="72"/>
        <v>0</v>
      </c>
      <c r="J135" s="184">
        <f t="shared" si="107"/>
        <v>0</v>
      </c>
      <c r="K135" s="192">
        <v>0</v>
      </c>
      <c r="L135" s="192">
        <v>0</v>
      </c>
      <c r="M135" s="185">
        <f t="shared" si="73"/>
        <v>0</v>
      </c>
      <c r="N135" s="182">
        <f>Q135+Z135</f>
        <v>0</v>
      </c>
      <c r="O135" s="182">
        <f>R135+AA135</f>
        <v>0</v>
      </c>
      <c r="P135" s="185">
        <f t="shared" si="74"/>
        <v>0</v>
      </c>
      <c r="Q135" s="182">
        <f>T135+W135</f>
        <v>0</v>
      </c>
      <c r="R135" s="182">
        <f>U135+X135</f>
        <v>0</v>
      </c>
      <c r="S135" s="185">
        <f t="shared" si="75"/>
        <v>0</v>
      </c>
      <c r="T135" s="192">
        <v>0</v>
      </c>
      <c r="U135" s="192">
        <v>0</v>
      </c>
      <c r="V135" s="185">
        <f t="shared" si="76"/>
        <v>0</v>
      </c>
      <c r="W135" s="192">
        <v>0</v>
      </c>
      <c r="X135" s="192">
        <v>0</v>
      </c>
      <c r="Y135" s="185">
        <f t="shared" si="77"/>
        <v>0</v>
      </c>
      <c r="Z135" s="192">
        <v>0</v>
      </c>
      <c r="AA135" s="192">
        <v>0</v>
      </c>
      <c r="AB135" s="193">
        <v>0</v>
      </c>
      <c r="AC135" s="184">
        <f t="shared" si="78"/>
        <v>143865000</v>
      </c>
      <c r="AD135" s="191">
        <v>142255000</v>
      </c>
      <c r="AE135" s="191">
        <v>1610000</v>
      </c>
      <c r="AF135" s="185">
        <f t="shared" si="79"/>
        <v>27518825</v>
      </c>
      <c r="AG135" s="182">
        <f>AJ135+AS135</f>
        <v>25103824</v>
      </c>
      <c r="AH135" s="182">
        <f>AK135+AT135</f>
        <v>2415001</v>
      </c>
      <c r="AI135" s="185">
        <f t="shared" si="80"/>
        <v>27518825</v>
      </c>
      <c r="AJ135" s="182">
        <f>AM135+AP135</f>
        <v>25103824</v>
      </c>
      <c r="AK135" s="182">
        <f>AN135+AQ135</f>
        <v>2415001</v>
      </c>
      <c r="AL135" s="185">
        <f t="shared" si="81"/>
        <v>27011144</v>
      </c>
      <c r="AM135" s="191">
        <v>24683831</v>
      </c>
      <c r="AN135" s="191">
        <v>2327313</v>
      </c>
      <c r="AO135" s="185">
        <f t="shared" si="82"/>
        <v>507681</v>
      </c>
      <c r="AP135" s="191">
        <v>419993</v>
      </c>
      <c r="AQ135" s="191">
        <v>87688</v>
      </c>
      <c r="AR135" s="185">
        <f t="shared" si="83"/>
        <v>0</v>
      </c>
      <c r="AS135" s="192">
        <v>0</v>
      </c>
      <c r="AT135" s="192">
        <v>0</v>
      </c>
      <c r="AU135" s="193">
        <v>0</v>
      </c>
      <c r="AV135" s="184">
        <f t="shared" si="84"/>
        <v>0</v>
      </c>
      <c r="AW135" s="192">
        <v>0</v>
      </c>
      <c r="AX135" s="185">
        <f t="shared" si="132"/>
        <v>0</v>
      </c>
      <c r="AY135" s="192">
        <v>0</v>
      </c>
      <c r="AZ135" s="185">
        <f t="shared" si="133"/>
        <v>0</v>
      </c>
      <c r="BA135" s="192">
        <v>0</v>
      </c>
      <c r="BB135" s="185">
        <f t="shared" si="134"/>
        <v>0</v>
      </c>
      <c r="BC135" s="192">
        <v>0</v>
      </c>
      <c r="BD135" s="185">
        <f t="shared" si="135"/>
        <v>0</v>
      </c>
      <c r="BE135" s="192">
        <v>0</v>
      </c>
      <c r="BF135" s="185">
        <f t="shared" si="136"/>
        <v>0</v>
      </c>
      <c r="BG135" s="193">
        <v>0</v>
      </c>
      <c r="BH135" s="184">
        <f t="shared" si="137"/>
        <v>0</v>
      </c>
      <c r="BI135" s="192">
        <v>0</v>
      </c>
      <c r="BJ135" s="185">
        <f t="shared" si="138"/>
        <v>0</v>
      </c>
      <c r="BK135" s="192">
        <v>0</v>
      </c>
      <c r="BL135" s="185">
        <f t="shared" si="139"/>
        <v>0</v>
      </c>
      <c r="BM135" s="192">
        <v>0</v>
      </c>
      <c r="BN135" s="185">
        <f t="shared" si="140"/>
        <v>0</v>
      </c>
      <c r="BO135" s="192">
        <v>0</v>
      </c>
      <c r="BP135" s="185">
        <f t="shared" si="141"/>
        <v>0</v>
      </c>
      <c r="BQ135" s="192">
        <v>0</v>
      </c>
      <c r="BR135" s="185">
        <f t="shared" si="142"/>
        <v>0</v>
      </c>
      <c r="BS135" s="193">
        <v>0</v>
      </c>
      <c r="BT135" s="186"/>
      <c r="BU135" s="187"/>
      <c r="BV135" s="188"/>
      <c r="BW135" s="188"/>
      <c r="BX135" s="188"/>
      <c r="BY135" s="188"/>
      <c r="BZ135" s="188"/>
      <c r="CA135" s="188"/>
      <c r="CB135" s="188"/>
      <c r="CC135" s="188"/>
      <c r="CD135" s="189"/>
      <c r="CE135" s="190">
        <f t="shared" si="126"/>
        <v>0.84999999760992584</v>
      </c>
      <c r="CF135" s="188">
        <f t="shared" si="117"/>
        <v>0.15000000239007416</v>
      </c>
      <c r="CG135" s="188">
        <f t="shared" si="118"/>
        <v>2.5095360373708171E-3</v>
      </c>
      <c r="CH135" s="188">
        <f t="shared" si="119"/>
        <v>0.14749046635270333</v>
      </c>
      <c r="CI135" s="188">
        <f t="shared" si="120"/>
        <v>0</v>
      </c>
      <c r="CJ135" s="188">
        <f t="shared" si="127"/>
        <v>0.39999990062114271</v>
      </c>
      <c r="CK135" s="188">
        <f t="shared" si="128"/>
        <v>0.60000009937885734</v>
      </c>
      <c r="CL135" s="188">
        <f t="shared" si="129"/>
        <v>2.178583309668743E-2</v>
      </c>
      <c r="CM135" s="188">
        <f t="shared" si="130"/>
        <v>0.57821426628216988</v>
      </c>
      <c r="CN135" s="189">
        <f t="shared" si="131"/>
        <v>0</v>
      </c>
      <c r="CO135" s="190" t="s">
        <v>205</v>
      </c>
      <c r="CP135" s="188" t="s">
        <v>205</v>
      </c>
      <c r="CQ135" s="188" t="s">
        <v>205</v>
      </c>
      <c r="CR135" s="188" t="s">
        <v>205</v>
      </c>
      <c r="CS135" s="189" t="s">
        <v>205</v>
      </c>
      <c r="CT135" s="190" t="s">
        <v>205</v>
      </c>
      <c r="CU135" s="188"/>
      <c r="CV135" s="188"/>
      <c r="CW135" s="188"/>
      <c r="CX135" s="189"/>
    </row>
    <row r="136" spans="1:102" x14ac:dyDescent="0.35">
      <c r="A136" s="168" t="s">
        <v>297</v>
      </c>
      <c r="B136" s="169">
        <f t="shared" si="109"/>
        <v>19247059</v>
      </c>
      <c r="C136" s="170">
        <f t="shared" si="67"/>
        <v>16360000</v>
      </c>
      <c r="D136" s="170">
        <f t="shared" si="68"/>
        <v>2887059</v>
      </c>
      <c r="E136" s="170">
        <f t="shared" si="69"/>
        <v>2887059</v>
      </c>
      <c r="F136" s="170">
        <f t="shared" si="70"/>
        <v>1775529</v>
      </c>
      <c r="G136" s="170">
        <f t="shared" si="71"/>
        <v>1111530</v>
      </c>
      <c r="H136" s="170">
        <f t="shared" si="106"/>
        <v>0</v>
      </c>
      <c r="I136" s="171">
        <f t="shared" si="72"/>
        <v>0</v>
      </c>
      <c r="J136" s="172">
        <f t="shared" si="107"/>
        <v>0</v>
      </c>
      <c r="K136" s="170">
        <v>0</v>
      </c>
      <c r="L136" s="170">
        <v>0</v>
      </c>
      <c r="M136" s="170">
        <f t="shared" si="73"/>
        <v>0</v>
      </c>
      <c r="N136" s="170">
        <v>0</v>
      </c>
      <c r="O136" s="170">
        <v>0</v>
      </c>
      <c r="P136" s="170">
        <f t="shared" si="74"/>
        <v>0</v>
      </c>
      <c r="Q136" s="170">
        <v>0</v>
      </c>
      <c r="R136" s="170">
        <v>0</v>
      </c>
      <c r="S136" s="170">
        <f t="shared" si="75"/>
        <v>0</v>
      </c>
      <c r="T136" s="170">
        <v>0</v>
      </c>
      <c r="U136" s="170">
        <v>0</v>
      </c>
      <c r="V136" s="170">
        <f t="shared" si="76"/>
        <v>0</v>
      </c>
      <c r="W136" s="170">
        <v>0</v>
      </c>
      <c r="X136" s="170">
        <v>0</v>
      </c>
      <c r="Y136" s="170">
        <f t="shared" si="77"/>
        <v>0</v>
      </c>
      <c r="Z136" s="170">
        <v>0</v>
      </c>
      <c r="AA136" s="170">
        <v>0</v>
      </c>
      <c r="AB136" s="171">
        <v>0</v>
      </c>
      <c r="AC136" s="172">
        <f t="shared" si="78"/>
        <v>16360000</v>
      </c>
      <c r="AD136" s="170">
        <f>AD137</f>
        <v>16360000</v>
      </c>
      <c r="AE136" s="170">
        <f>AE137</f>
        <v>0</v>
      </c>
      <c r="AF136" s="170">
        <f t="shared" si="79"/>
        <v>2887059</v>
      </c>
      <c r="AG136" s="170">
        <f>AG137</f>
        <v>2887059</v>
      </c>
      <c r="AH136" s="170">
        <f>AH137</f>
        <v>0</v>
      </c>
      <c r="AI136" s="170">
        <f t="shared" si="80"/>
        <v>2887059</v>
      </c>
      <c r="AJ136" s="170">
        <f>AJ137</f>
        <v>2887059</v>
      </c>
      <c r="AK136" s="170">
        <f>AK137</f>
        <v>0</v>
      </c>
      <c r="AL136" s="170">
        <f t="shared" si="81"/>
        <v>1775529</v>
      </c>
      <c r="AM136" s="170">
        <f>AM137</f>
        <v>1775529</v>
      </c>
      <c r="AN136" s="170">
        <f>AN137</f>
        <v>0</v>
      </c>
      <c r="AO136" s="170">
        <f t="shared" si="82"/>
        <v>1111530</v>
      </c>
      <c r="AP136" s="170">
        <f>AP137</f>
        <v>1111530</v>
      </c>
      <c r="AQ136" s="170">
        <f>AQ137</f>
        <v>0</v>
      </c>
      <c r="AR136" s="170">
        <f t="shared" si="83"/>
        <v>0</v>
      </c>
      <c r="AS136" s="170">
        <f>AS137</f>
        <v>0</v>
      </c>
      <c r="AT136" s="170">
        <f>AT137</f>
        <v>0</v>
      </c>
      <c r="AU136" s="171">
        <f>AU137</f>
        <v>0</v>
      </c>
      <c r="AV136" s="172">
        <f t="shared" si="84"/>
        <v>0</v>
      </c>
      <c r="AW136" s="170">
        <f>AW137</f>
        <v>0</v>
      </c>
      <c r="AX136" s="170">
        <f t="shared" si="132"/>
        <v>0</v>
      </c>
      <c r="AY136" s="170">
        <f>AY137</f>
        <v>0</v>
      </c>
      <c r="AZ136" s="170">
        <f t="shared" si="133"/>
        <v>0</v>
      </c>
      <c r="BA136" s="170">
        <f>BA137</f>
        <v>0</v>
      </c>
      <c r="BB136" s="170">
        <f t="shared" si="134"/>
        <v>0</v>
      </c>
      <c r="BC136" s="170">
        <f>BC137</f>
        <v>0</v>
      </c>
      <c r="BD136" s="170">
        <f t="shared" si="135"/>
        <v>0</v>
      </c>
      <c r="BE136" s="170">
        <f>BE137</f>
        <v>0</v>
      </c>
      <c r="BF136" s="170">
        <f t="shared" si="136"/>
        <v>0</v>
      </c>
      <c r="BG136" s="171">
        <f>BG137</f>
        <v>0</v>
      </c>
      <c r="BH136" s="172">
        <f t="shared" si="137"/>
        <v>0</v>
      </c>
      <c r="BI136" s="170">
        <f>BI137</f>
        <v>0</v>
      </c>
      <c r="BJ136" s="170">
        <f t="shared" si="138"/>
        <v>0</v>
      </c>
      <c r="BK136" s="170">
        <f>BK137</f>
        <v>0</v>
      </c>
      <c r="BL136" s="170">
        <f t="shared" si="139"/>
        <v>0</v>
      </c>
      <c r="BM136" s="170">
        <f>BM137</f>
        <v>0</v>
      </c>
      <c r="BN136" s="170">
        <f t="shared" si="140"/>
        <v>0</v>
      </c>
      <c r="BO136" s="170">
        <f>BO137</f>
        <v>0</v>
      </c>
      <c r="BP136" s="170">
        <f t="shared" si="141"/>
        <v>0</v>
      </c>
      <c r="BQ136" s="170">
        <f>BQ137</f>
        <v>0</v>
      </c>
      <c r="BR136" s="170">
        <f t="shared" si="142"/>
        <v>0</v>
      </c>
      <c r="BS136" s="171">
        <f>BS137</f>
        <v>0</v>
      </c>
      <c r="BT136" s="163"/>
      <c r="BU136" s="173"/>
      <c r="BV136" s="174"/>
      <c r="BW136" s="174"/>
      <c r="BX136" s="174"/>
      <c r="BY136" s="174"/>
      <c r="BZ136" s="174"/>
      <c r="CA136" s="174"/>
      <c r="CB136" s="174"/>
      <c r="CC136" s="174"/>
      <c r="CD136" s="175"/>
      <c r="CE136" s="176">
        <f t="shared" si="126"/>
        <v>0.8499999922066015</v>
      </c>
      <c r="CF136" s="174">
        <f t="shared" si="117"/>
        <v>0.15000000779339845</v>
      </c>
      <c r="CG136" s="174">
        <f t="shared" si="118"/>
        <v>5.775064127979241E-2</v>
      </c>
      <c r="CH136" s="174">
        <f t="shared" si="119"/>
        <v>9.2249366513606046E-2</v>
      </c>
      <c r="CI136" s="174">
        <f t="shared" si="120"/>
        <v>0</v>
      </c>
      <c r="CJ136" s="174"/>
      <c r="CK136" s="174"/>
      <c r="CL136" s="174"/>
      <c r="CM136" s="174"/>
      <c r="CN136" s="175"/>
      <c r="CO136" s="177" t="s">
        <v>205</v>
      </c>
      <c r="CP136" s="178" t="s">
        <v>205</v>
      </c>
      <c r="CQ136" s="178" t="s">
        <v>205</v>
      </c>
      <c r="CR136" s="178" t="s">
        <v>205</v>
      </c>
      <c r="CS136" s="179" t="s">
        <v>205</v>
      </c>
      <c r="CT136" s="176" t="s">
        <v>205</v>
      </c>
      <c r="CU136" s="174"/>
      <c r="CV136" s="174"/>
      <c r="CW136" s="174"/>
      <c r="CX136" s="175"/>
    </row>
    <row r="137" spans="1:102" x14ac:dyDescent="0.35">
      <c r="A137" s="180"/>
      <c r="B137" s="181">
        <f t="shared" si="109"/>
        <v>19247059</v>
      </c>
      <c r="C137" s="182">
        <f t="shared" ref="C137:C200" si="143">J137+AC137+AV137+BH137</f>
        <v>16360000</v>
      </c>
      <c r="D137" s="182">
        <f t="shared" ref="D137:D200" si="144">E137+H137</f>
        <v>2887059</v>
      </c>
      <c r="E137" s="182">
        <f t="shared" ref="E137:E200" si="145">F137+G137</f>
        <v>2887059</v>
      </c>
      <c r="F137" s="182">
        <f t="shared" ref="F137:F200" si="146">S137+AL137+BB137+BN137</f>
        <v>1775529</v>
      </c>
      <c r="G137" s="182">
        <f t="shared" ref="G137:G200" si="147">V137+AO137+BD137+BP137</f>
        <v>1111530</v>
      </c>
      <c r="H137" s="182">
        <f t="shared" si="106"/>
        <v>0</v>
      </c>
      <c r="I137" s="183">
        <f t="shared" ref="I137:I200" si="148">AB137+AU137</f>
        <v>0</v>
      </c>
      <c r="J137" s="184">
        <f t="shared" si="107"/>
        <v>0</v>
      </c>
      <c r="K137" s="192">
        <v>0</v>
      </c>
      <c r="L137" s="192">
        <v>0</v>
      </c>
      <c r="M137" s="185">
        <f t="shared" ref="M137:M199" si="149">N137+O137</f>
        <v>0</v>
      </c>
      <c r="N137" s="182">
        <f>Q137+Z137</f>
        <v>0</v>
      </c>
      <c r="O137" s="182">
        <f>R137+AA137</f>
        <v>0</v>
      </c>
      <c r="P137" s="185">
        <f t="shared" ref="P137:P199" si="150">Q137+R137</f>
        <v>0</v>
      </c>
      <c r="Q137" s="182">
        <f>T137+W137</f>
        <v>0</v>
      </c>
      <c r="R137" s="182">
        <f>U137+X137</f>
        <v>0</v>
      </c>
      <c r="S137" s="185">
        <f t="shared" ref="S137:S199" si="151">T137+U137</f>
        <v>0</v>
      </c>
      <c r="T137" s="192">
        <v>0</v>
      </c>
      <c r="U137" s="192">
        <v>0</v>
      </c>
      <c r="V137" s="185">
        <f t="shared" ref="V137:V199" si="152">W137+X137</f>
        <v>0</v>
      </c>
      <c r="W137" s="192">
        <v>0</v>
      </c>
      <c r="X137" s="192">
        <v>0</v>
      </c>
      <c r="Y137" s="185">
        <f t="shared" ref="Y137:Y199" si="153">Z137+AA137</f>
        <v>0</v>
      </c>
      <c r="Z137" s="192">
        <v>0</v>
      </c>
      <c r="AA137" s="192">
        <v>0</v>
      </c>
      <c r="AB137" s="193">
        <v>0</v>
      </c>
      <c r="AC137" s="184">
        <f t="shared" ref="AC137:AC199" si="154">AD137+AE137</f>
        <v>16360000</v>
      </c>
      <c r="AD137" s="191">
        <v>16360000</v>
      </c>
      <c r="AE137" s="191">
        <v>0</v>
      </c>
      <c r="AF137" s="185">
        <f t="shared" ref="AF137:AF199" si="155">AG137+AH137</f>
        <v>2887059</v>
      </c>
      <c r="AG137" s="182">
        <f>AJ137+AS137</f>
        <v>2887059</v>
      </c>
      <c r="AH137" s="182">
        <f>AK137+AT137</f>
        <v>0</v>
      </c>
      <c r="AI137" s="185">
        <f t="shared" ref="AI137:AI199" si="156">AJ137+AK137</f>
        <v>2887059</v>
      </c>
      <c r="AJ137" s="182">
        <f>AM137+AP137</f>
        <v>2887059</v>
      </c>
      <c r="AK137" s="182">
        <f>AN137+AQ137</f>
        <v>0</v>
      </c>
      <c r="AL137" s="185">
        <f t="shared" ref="AL137:AL199" si="157">AM137+AN137</f>
        <v>1775529</v>
      </c>
      <c r="AM137" s="191">
        <v>1775529</v>
      </c>
      <c r="AN137" s="191">
        <v>0</v>
      </c>
      <c r="AO137" s="185">
        <f t="shared" ref="AO137:AO199" si="158">AP137+AQ137</f>
        <v>1111530</v>
      </c>
      <c r="AP137" s="191">
        <v>1111530</v>
      </c>
      <c r="AQ137" s="191">
        <v>0</v>
      </c>
      <c r="AR137" s="185">
        <f t="shared" ref="AR137:AR199" si="159">AS137+AT137</f>
        <v>0</v>
      </c>
      <c r="AS137" s="192">
        <v>0</v>
      </c>
      <c r="AT137" s="192">
        <v>0</v>
      </c>
      <c r="AU137" s="193">
        <v>0</v>
      </c>
      <c r="AV137" s="184">
        <f t="shared" ref="AV137:AX199" si="160">AW137</f>
        <v>0</v>
      </c>
      <c r="AW137" s="192">
        <v>0</v>
      </c>
      <c r="AX137" s="185">
        <f t="shared" si="160"/>
        <v>0</v>
      </c>
      <c r="AY137" s="192">
        <v>0</v>
      </c>
      <c r="AZ137" s="185">
        <f t="shared" si="133"/>
        <v>0</v>
      </c>
      <c r="BA137" s="192">
        <v>0</v>
      </c>
      <c r="BB137" s="185">
        <f t="shared" si="134"/>
        <v>0</v>
      </c>
      <c r="BC137" s="192">
        <v>0</v>
      </c>
      <c r="BD137" s="185">
        <f t="shared" si="135"/>
        <v>0</v>
      </c>
      <c r="BE137" s="192">
        <v>0</v>
      </c>
      <c r="BF137" s="185">
        <f t="shared" si="136"/>
        <v>0</v>
      </c>
      <c r="BG137" s="193">
        <v>0</v>
      </c>
      <c r="BH137" s="184">
        <f t="shared" si="137"/>
        <v>0</v>
      </c>
      <c r="BI137" s="192">
        <v>0</v>
      </c>
      <c r="BJ137" s="185">
        <f t="shared" si="138"/>
        <v>0</v>
      </c>
      <c r="BK137" s="192">
        <v>0</v>
      </c>
      <c r="BL137" s="185">
        <f t="shared" si="139"/>
        <v>0</v>
      </c>
      <c r="BM137" s="192">
        <v>0</v>
      </c>
      <c r="BN137" s="185">
        <f t="shared" si="140"/>
        <v>0</v>
      </c>
      <c r="BO137" s="192">
        <v>0</v>
      </c>
      <c r="BP137" s="185">
        <f t="shared" si="141"/>
        <v>0</v>
      </c>
      <c r="BQ137" s="192">
        <v>0</v>
      </c>
      <c r="BR137" s="185">
        <f t="shared" si="142"/>
        <v>0</v>
      </c>
      <c r="BS137" s="193">
        <v>0</v>
      </c>
      <c r="BT137" s="186"/>
      <c r="BU137" s="187"/>
      <c r="BV137" s="188"/>
      <c r="BW137" s="188"/>
      <c r="BX137" s="188"/>
      <c r="BY137" s="188"/>
      <c r="BZ137" s="188"/>
      <c r="CA137" s="188"/>
      <c r="CB137" s="188"/>
      <c r="CC137" s="188"/>
      <c r="CD137" s="189"/>
      <c r="CE137" s="190">
        <f t="shared" si="126"/>
        <v>0.8499999922066015</v>
      </c>
      <c r="CF137" s="188">
        <f t="shared" si="117"/>
        <v>0.15000000779339845</v>
      </c>
      <c r="CG137" s="188">
        <f t="shared" si="118"/>
        <v>5.775064127979241E-2</v>
      </c>
      <c r="CH137" s="188">
        <f t="shared" si="119"/>
        <v>9.2249366513606046E-2</v>
      </c>
      <c r="CI137" s="188">
        <f t="shared" si="120"/>
        <v>0</v>
      </c>
      <c r="CJ137" s="188"/>
      <c r="CK137" s="188"/>
      <c r="CL137" s="188"/>
      <c r="CM137" s="188"/>
      <c r="CN137" s="189"/>
      <c r="CO137" s="190" t="s">
        <v>205</v>
      </c>
      <c r="CP137" s="188" t="s">
        <v>205</v>
      </c>
      <c r="CQ137" s="188" t="s">
        <v>205</v>
      </c>
      <c r="CR137" s="188" t="s">
        <v>205</v>
      </c>
      <c r="CS137" s="189" t="s">
        <v>205</v>
      </c>
      <c r="CT137" s="190" t="s">
        <v>205</v>
      </c>
      <c r="CU137" s="188"/>
      <c r="CV137" s="188"/>
      <c r="CW137" s="188"/>
      <c r="CX137" s="189"/>
    </row>
    <row r="138" spans="1:102" ht="39" x14ac:dyDescent="0.35">
      <c r="A138" s="168" t="s">
        <v>298</v>
      </c>
      <c r="B138" s="169">
        <f t="shared" si="109"/>
        <v>113450000</v>
      </c>
      <c r="C138" s="170">
        <f t="shared" si="143"/>
        <v>87770000</v>
      </c>
      <c r="D138" s="170">
        <f t="shared" si="144"/>
        <v>25680000</v>
      </c>
      <c r="E138" s="170">
        <f t="shared" si="145"/>
        <v>25680000</v>
      </c>
      <c r="F138" s="170">
        <f t="shared" si="146"/>
        <v>19510588</v>
      </c>
      <c r="G138" s="170">
        <f t="shared" si="147"/>
        <v>6169412</v>
      </c>
      <c r="H138" s="170">
        <f t="shared" ref="H138:H200" si="161">Y138+AR138+BF138+BR138</f>
        <v>0</v>
      </c>
      <c r="I138" s="171">
        <f t="shared" si="148"/>
        <v>0</v>
      </c>
      <c r="J138" s="172">
        <f t="shared" ref="J138:J200" si="162">K138+L138</f>
        <v>87770000</v>
      </c>
      <c r="K138" s="170">
        <f>K139</f>
        <v>80070000</v>
      </c>
      <c r="L138" s="170">
        <f>L139</f>
        <v>7700000</v>
      </c>
      <c r="M138" s="170">
        <f t="shared" si="149"/>
        <v>25680000</v>
      </c>
      <c r="N138" s="170">
        <f>N139</f>
        <v>14130000</v>
      </c>
      <c r="O138" s="170">
        <f>O139</f>
        <v>11550000</v>
      </c>
      <c r="P138" s="170">
        <f t="shared" si="150"/>
        <v>25680000</v>
      </c>
      <c r="Q138" s="170">
        <f>Q139</f>
        <v>14130000</v>
      </c>
      <c r="R138" s="170">
        <f>R139</f>
        <v>11550000</v>
      </c>
      <c r="S138" s="170">
        <f t="shared" si="151"/>
        <v>19510588</v>
      </c>
      <c r="T138" s="170">
        <f>T139</f>
        <v>8960588</v>
      </c>
      <c r="U138" s="170">
        <f>U139</f>
        <v>10550000</v>
      </c>
      <c r="V138" s="170">
        <f t="shared" si="152"/>
        <v>6169412</v>
      </c>
      <c r="W138" s="170">
        <f>W139</f>
        <v>5169412</v>
      </c>
      <c r="X138" s="170">
        <f>X139</f>
        <v>1000000</v>
      </c>
      <c r="Y138" s="170">
        <f t="shared" si="153"/>
        <v>0</v>
      </c>
      <c r="Z138" s="170">
        <f>Z139</f>
        <v>0</v>
      </c>
      <c r="AA138" s="170">
        <f>AA139</f>
        <v>0</v>
      </c>
      <c r="AB138" s="171">
        <f>AB139</f>
        <v>0</v>
      </c>
      <c r="AC138" s="172">
        <f t="shared" si="154"/>
        <v>0</v>
      </c>
      <c r="AD138" s="170">
        <v>0</v>
      </c>
      <c r="AE138" s="170">
        <v>0</v>
      </c>
      <c r="AF138" s="170">
        <f t="shared" si="155"/>
        <v>0</v>
      </c>
      <c r="AG138" s="170">
        <v>0</v>
      </c>
      <c r="AH138" s="170">
        <v>0</v>
      </c>
      <c r="AI138" s="170">
        <f t="shared" si="156"/>
        <v>0</v>
      </c>
      <c r="AJ138" s="170">
        <v>0</v>
      </c>
      <c r="AK138" s="170">
        <v>0</v>
      </c>
      <c r="AL138" s="170">
        <f t="shared" si="157"/>
        <v>0</v>
      </c>
      <c r="AM138" s="170">
        <v>0</v>
      </c>
      <c r="AN138" s="170">
        <v>0</v>
      </c>
      <c r="AO138" s="170">
        <f t="shared" si="158"/>
        <v>0</v>
      </c>
      <c r="AP138" s="170">
        <v>0</v>
      </c>
      <c r="AQ138" s="170">
        <v>0</v>
      </c>
      <c r="AR138" s="170">
        <f t="shared" si="159"/>
        <v>0</v>
      </c>
      <c r="AS138" s="170">
        <v>0</v>
      </c>
      <c r="AT138" s="170">
        <v>0</v>
      </c>
      <c r="AU138" s="171">
        <v>0</v>
      </c>
      <c r="AV138" s="172">
        <f t="shared" si="160"/>
        <v>0</v>
      </c>
      <c r="AW138" s="170">
        <v>0</v>
      </c>
      <c r="AX138" s="170">
        <f t="shared" si="160"/>
        <v>0</v>
      </c>
      <c r="AY138" s="170">
        <v>0</v>
      </c>
      <c r="AZ138" s="170">
        <f t="shared" si="133"/>
        <v>0</v>
      </c>
      <c r="BA138" s="170">
        <v>0</v>
      </c>
      <c r="BB138" s="170">
        <f t="shared" si="134"/>
        <v>0</v>
      </c>
      <c r="BC138" s="170">
        <v>0</v>
      </c>
      <c r="BD138" s="170">
        <f t="shared" si="135"/>
        <v>0</v>
      </c>
      <c r="BE138" s="170">
        <v>0</v>
      </c>
      <c r="BF138" s="170">
        <f t="shared" si="136"/>
        <v>0</v>
      </c>
      <c r="BG138" s="171">
        <v>0</v>
      </c>
      <c r="BH138" s="172">
        <f t="shared" si="137"/>
        <v>0</v>
      </c>
      <c r="BI138" s="170">
        <v>0</v>
      </c>
      <c r="BJ138" s="170">
        <f t="shared" si="138"/>
        <v>0</v>
      </c>
      <c r="BK138" s="170">
        <v>0</v>
      </c>
      <c r="BL138" s="170">
        <f t="shared" si="139"/>
        <v>0</v>
      </c>
      <c r="BM138" s="170">
        <v>0</v>
      </c>
      <c r="BN138" s="170">
        <f t="shared" si="140"/>
        <v>0</v>
      </c>
      <c r="BO138" s="170">
        <v>0</v>
      </c>
      <c r="BP138" s="170">
        <f t="shared" si="141"/>
        <v>0</v>
      </c>
      <c r="BQ138" s="170">
        <v>0</v>
      </c>
      <c r="BR138" s="170">
        <f t="shared" si="142"/>
        <v>0</v>
      </c>
      <c r="BS138" s="171">
        <v>0</v>
      </c>
      <c r="BT138" s="163"/>
      <c r="BU138" s="173">
        <f t="shared" ref="BU138:BU201" si="163">K138/(K138+N138)</f>
        <v>0.85</v>
      </c>
      <c r="BV138" s="174">
        <f t="shared" ref="BV138:BV201" si="164">N138/(K138+N138)</f>
        <v>0.15</v>
      </c>
      <c r="BW138" s="174">
        <f t="shared" ref="BW138:BW201" si="165">V138/(K138+N138)</f>
        <v>6.5492696390658175E-2</v>
      </c>
      <c r="BX138" s="174">
        <f t="shared" ref="BX138:BX201" si="166">T138/(K138+N138)</f>
        <v>9.5123014861995758E-2</v>
      </c>
      <c r="BY138" s="174">
        <f t="shared" ref="BY138:BY201" si="167">Z138/(K138+N138)</f>
        <v>0</v>
      </c>
      <c r="BZ138" s="174">
        <f t="shared" ref="BZ138:BZ201" si="168">L138/(L138+O138)</f>
        <v>0.4</v>
      </c>
      <c r="CA138" s="174">
        <f t="shared" ref="CA138:CA201" si="169">O138/(L138+O138)</f>
        <v>0.6</v>
      </c>
      <c r="CB138" s="174">
        <f t="shared" ref="CB138:CB201" si="170">X138/(L138+O138)</f>
        <v>5.1948051948051951E-2</v>
      </c>
      <c r="CC138" s="174">
        <f t="shared" ref="CC138:CC201" si="171">U138/(L138+O138)</f>
        <v>0.54805194805194801</v>
      </c>
      <c r="CD138" s="175">
        <f t="shared" ref="CD138:CD201" si="172">AA138/(L138+O138)</f>
        <v>0</v>
      </c>
      <c r="CE138" s="176"/>
      <c r="CF138" s="174"/>
      <c r="CG138" s="174"/>
      <c r="CH138" s="174"/>
      <c r="CI138" s="174"/>
      <c r="CJ138" s="174"/>
      <c r="CK138" s="174"/>
      <c r="CL138" s="174"/>
      <c r="CM138" s="174"/>
      <c r="CN138" s="175"/>
      <c r="CO138" s="177" t="s">
        <v>205</v>
      </c>
      <c r="CP138" s="178" t="s">
        <v>205</v>
      </c>
      <c r="CQ138" s="178" t="s">
        <v>205</v>
      </c>
      <c r="CR138" s="178" t="s">
        <v>205</v>
      </c>
      <c r="CS138" s="179" t="s">
        <v>205</v>
      </c>
      <c r="CT138" s="176" t="s">
        <v>205</v>
      </c>
      <c r="CU138" s="174"/>
      <c r="CV138" s="174"/>
      <c r="CW138" s="174"/>
      <c r="CX138" s="175"/>
    </row>
    <row r="139" spans="1:102" x14ac:dyDescent="0.35">
      <c r="A139" s="180"/>
      <c r="B139" s="181">
        <f t="shared" ref="B139:B200" si="173">C139+D139</f>
        <v>113450000</v>
      </c>
      <c r="C139" s="182">
        <f t="shared" si="143"/>
        <v>87770000</v>
      </c>
      <c r="D139" s="182">
        <f t="shared" si="144"/>
        <v>25680000</v>
      </c>
      <c r="E139" s="182">
        <f t="shared" si="145"/>
        <v>25680000</v>
      </c>
      <c r="F139" s="182">
        <f t="shared" si="146"/>
        <v>19510588</v>
      </c>
      <c r="G139" s="182">
        <f t="shared" si="147"/>
        <v>6169412</v>
      </c>
      <c r="H139" s="182">
        <f t="shared" si="161"/>
        <v>0</v>
      </c>
      <c r="I139" s="183">
        <f t="shared" si="148"/>
        <v>0</v>
      </c>
      <c r="J139" s="184">
        <f t="shared" si="162"/>
        <v>87770000</v>
      </c>
      <c r="K139" s="191">
        <v>80070000</v>
      </c>
      <c r="L139" s="191">
        <v>7700000</v>
      </c>
      <c r="M139" s="185">
        <f t="shared" si="149"/>
        <v>25680000</v>
      </c>
      <c r="N139" s="182">
        <f>Q139+Z139</f>
        <v>14130000</v>
      </c>
      <c r="O139" s="182">
        <f>R139+AA139</f>
        <v>11550000</v>
      </c>
      <c r="P139" s="185">
        <f t="shared" si="150"/>
        <v>25680000</v>
      </c>
      <c r="Q139" s="182">
        <f>T139+W139</f>
        <v>14130000</v>
      </c>
      <c r="R139" s="182">
        <f>U139+X139</f>
        <v>11550000</v>
      </c>
      <c r="S139" s="185">
        <f t="shared" si="151"/>
        <v>19510588</v>
      </c>
      <c r="T139" s="191">
        <v>8960588</v>
      </c>
      <c r="U139" s="191">
        <v>10550000</v>
      </c>
      <c r="V139" s="185">
        <f t="shared" si="152"/>
        <v>6169412</v>
      </c>
      <c r="W139" s="191">
        <v>5169412</v>
      </c>
      <c r="X139" s="191">
        <v>1000000</v>
      </c>
      <c r="Y139" s="185">
        <f t="shared" si="153"/>
        <v>0</v>
      </c>
      <c r="Z139" s="192">
        <v>0</v>
      </c>
      <c r="AA139" s="192">
        <v>0</v>
      </c>
      <c r="AB139" s="193">
        <v>0</v>
      </c>
      <c r="AC139" s="184">
        <f t="shared" si="154"/>
        <v>0</v>
      </c>
      <c r="AD139" s="192">
        <v>0</v>
      </c>
      <c r="AE139" s="192">
        <v>0</v>
      </c>
      <c r="AF139" s="185">
        <f t="shared" si="155"/>
        <v>0</v>
      </c>
      <c r="AG139" s="192">
        <v>0</v>
      </c>
      <c r="AH139" s="192">
        <v>0</v>
      </c>
      <c r="AI139" s="185">
        <f t="shared" si="156"/>
        <v>0</v>
      </c>
      <c r="AJ139" s="192">
        <v>0</v>
      </c>
      <c r="AK139" s="192">
        <v>0</v>
      </c>
      <c r="AL139" s="185">
        <f t="shared" si="157"/>
        <v>0</v>
      </c>
      <c r="AM139" s="192">
        <v>0</v>
      </c>
      <c r="AN139" s="192">
        <v>0</v>
      </c>
      <c r="AO139" s="185">
        <f t="shared" si="158"/>
        <v>0</v>
      </c>
      <c r="AP139" s="192">
        <v>0</v>
      </c>
      <c r="AQ139" s="192">
        <v>0</v>
      </c>
      <c r="AR139" s="185">
        <f t="shared" si="159"/>
        <v>0</v>
      </c>
      <c r="AS139" s="192">
        <v>0</v>
      </c>
      <c r="AT139" s="192">
        <v>0</v>
      </c>
      <c r="AU139" s="193">
        <v>0</v>
      </c>
      <c r="AV139" s="184">
        <f t="shared" si="160"/>
        <v>0</v>
      </c>
      <c r="AW139" s="192">
        <v>0</v>
      </c>
      <c r="AX139" s="185">
        <f t="shared" si="160"/>
        <v>0</v>
      </c>
      <c r="AY139" s="192">
        <v>0</v>
      </c>
      <c r="AZ139" s="185">
        <f t="shared" si="133"/>
        <v>0</v>
      </c>
      <c r="BA139" s="192">
        <v>0</v>
      </c>
      <c r="BB139" s="185">
        <f t="shared" si="134"/>
        <v>0</v>
      </c>
      <c r="BC139" s="192">
        <v>0</v>
      </c>
      <c r="BD139" s="185">
        <f t="shared" si="135"/>
        <v>0</v>
      </c>
      <c r="BE139" s="192">
        <v>0</v>
      </c>
      <c r="BF139" s="185">
        <f t="shared" si="136"/>
        <v>0</v>
      </c>
      <c r="BG139" s="193">
        <v>0</v>
      </c>
      <c r="BH139" s="184">
        <f t="shared" si="137"/>
        <v>0</v>
      </c>
      <c r="BI139" s="192">
        <v>0</v>
      </c>
      <c r="BJ139" s="185">
        <f t="shared" si="138"/>
        <v>0</v>
      </c>
      <c r="BK139" s="192">
        <v>0</v>
      </c>
      <c r="BL139" s="185">
        <f t="shared" si="139"/>
        <v>0</v>
      </c>
      <c r="BM139" s="192">
        <v>0</v>
      </c>
      <c r="BN139" s="185">
        <f t="shared" si="140"/>
        <v>0</v>
      </c>
      <c r="BO139" s="192">
        <v>0</v>
      </c>
      <c r="BP139" s="185">
        <f t="shared" si="141"/>
        <v>0</v>
      </c>
      <c r="BQ139" s="192">
        <v>0</v>
      </c>
      <c r="BR139" s="185">
        <f t="shared" si="142"/>
        <v>0</v>
      </c>
      <c r="BS139" s="193">
        <v>0</v>
      </c>
      <c r="BT139" s="186"/>
      <c r="BU139" s="187">
        <f t="shared" si="163"/>
        <v>0.85</v>
      </c>
      <c r="BV139" s="188">
        <f t="shared" si="164"/>
        <v>0.15</v>
      </c>
      <c r="BW139" s="188">
        <f t="shared" si="165"/>
        <v>6.5492696390658175E-2</v>
      </c>
      <c r="BX139" s="188">
        <f t="shared" si="166"/>
        <v>9.5123014861995758E-2</v>
      </c>
      <c r="BY139" s="188">
        <f t="shared" si="167"/>
        <v>0</v>
      </c>
      <c r="BZ139" s="188">
        <f t="shared" si="168"/>
        <v>0.4</v>
      </c>
      <c r="CA139" s="188">
        <f t="shared" si="169"/>
        <v>0.6</v>
      </c>
      <c r="CB139" s="188">
        <f t="shared" si="170"/>
        <v>5.1948051948051951E-2</v>
      </c>
      <c r="CC139" s="188">
        <f t="shared" si="171"/>
        <v>0.54805194805194801</v>
      </c>
      <c r="CD139" s="189">
        <f t="shared" si="172"/>
        <v>0</v>
      </c>
      <c r="CE139" s="190"/>
      <c r="CF139" s="188"/>
      <c r="CG139" s="188"/>
      <c r="CH139" s="188"/>
      <c r="CI139" s="188"/>
      <c r="CJ139" s="188"/>
      <c r="CK139" s="188"/>
      <c r="CL139" s="188"/>
      <c r="CM139" s="188"/>
      <c r="CN139" s="189"/>
      <c r="CO139" s="190" t="s">
        <v>205</v>
      </c>
      <c r="CP139" s="188" t="s">
        <v>205</v>
      </c>
      <c r="CQ139" s="188" t="s">
        <v>205</v>
      </c>
      <c r="CR139" s="188" t="s">
        <v>205</v>
      </c>
      <c r="CS139" s="189" t="s">
        <v>205</v>
      </c>
      <c r="CT139" s="190" t="s">
        <v>205</v>
      </c>
      <c r="CU139" s="188"/>
      <c r="CV139" s="188"/>
      <c r="CW139" s="188"/>
      <c r="CX139" s="189"/>
    </row>
    <row r="140" spans="1:102" ht="39" x14ac:dyDescent="0.35">
      <c r="A140" s="168" t="s">
        <v>299</v>
      </c>
      <c r="B140" s="169">
        <f t="shared" si="173"/>
        <v>239336765</v>
      </c>
      <c r="C140" s="170">
        <f t="shared" si="143"/>
        <v>194830000</v>
      </c>
      <c r="D140" s="170">
        <f t="shared" si="144"/>
        <v>44506765</v>
      </c>
      <c r="E140" s="170">
        <f t="shared" si="145"/>
        <v>44506765</v>
      </c>
      <c r="F140" s="170">
        <f t="shared" si="146"/>
        <v>27307114</v>
      </c>
      <c r="G140" s="170">
        <f t="shared" si="147"/>
        <v>17199651</v>
      </c>
      <c r="H140" s="170">
        <f t="shared" si="161"/>
        <v>0</v>
      </c>
      <c r="I140" s="171">
        <f t="shared" si="148"/>
        <v>0</v>
      </c>
      <c r="J140" s="172">
        <f t="shared" si="162"/>
        <v>194830000</v>
      </c>
      <c r="K140" s="170">
        <f>K141</f>
        <v>187180000</v>
      </c>
      <c r="L140" s="170">
        <f>L141</f>
        <v>7650000</v>
      </c>
      <c r="M140" s="170">
        <f t="shared" si="149"/>
        <v>44506765</v>
      </c>
      <c r="N140" s="170">
        <f>N141</f>
        <v>33031765</v>
      </c>
      <c r="O140" s="170">
        <f>O141</f>
        <v>11475000</v>
      </c>
      <c r="P140" s="170">
        <f t="shared" si="150"/>
        <v>44506765</v>
      </c>
      <c r="Q140" s="170">
        <f>Q141</f>
        <v>33031765</v>
      </c>
      <c r="R140" s="170">
        <f>R141</f>
        <v>11475000</v>
      </c>
      <c r="S140" s="170">
        <f t="shared" si="151"/>
        <v>27307114</v>
      </c>
      <c r="T140" s="170">
        <f>T141</f>
        <v>17834089</v>
      </c>
      <c r="U140" s="170">
        <f>U141</f>
        <v>9473025</v>
      </c>
      <c r="V140" s="170">
        <f t="shared" si="152"/>
        <v>17199651</v>
      </c>
      <c r="W140" s="170">
        <f>W141</f>
        <v>15197676</v>
      </c>
      <c r="X140" s="170">
        <f>X141</f>
        <v>2001975</v>
      </c>
      <c r="Y140" s="170">
        <f t="shared" si="153"/>
        <v>0</v>
      </c>
      <c r="Z140" s="170">
        <f>Z141</f>
        <v>0</v>
      </c>
      <c r="AA140" s="170">
        <f>AA141</f>
        <v>0</v>
      </c>
      <c r="AB140" s="171">
        <f>AB141</f>
        <v>0</v>
      </c>
      <c r="AC140" s="172">
        <f t="shared" si="154"/>
        <v>0</v>
      </c>
      <c r="AD140" s="170">
        <v>0</v>
      </c>
      <c r="AE140" s="170">
        <v>0</v>
      </c>
      <c r="AF140" s="170">
        <f t="shared" si="155"/>
        <v>0</v>
      </c>
      <c r="AG140" s="170">
        <v>0</v>
      </c>
      <c r="AH140" s="170">
        <v>0</v>
      </c>
      <c r="AI140" s="170">
        <f t="shared" si="156"/>
        <v>0</v>
      </c>
      <c r="AJ140" s="170">
        <v>0</v>
      </c>
      <c r="AK140" s="170">
        <v>0</v>
      </c>
      <c r="AL140" s="170">
        <f t="shared" si="157"/>
        <v>0</v>
      </c>
      <c r="AM140" s="170">
        <v>0</v>
      </c>
      <c r="AN140" s="170">
        <v>0</v>
      </c>
      <c r="AO140" s="170">
        <f t="shared" si="158"/>
        <v>0</v>
      </c>
      <c r="AP140" s="170">
        <v>0</v>
      </c>
      <c r="AQ140" s="170">
        <v>0</v>
      </c>
      <c r="AR140" s="170">
        <f t="shared" si="159"/>
        <v>0</v>
      </c>
      <c r="AS140" s="170">
        <v>0</v>
      </c>
      <c r="AT140" s="170">
        <v>0</v>
      </c>
      <c r="AU140" s="171">
        <v>0</v>
      </c>
      <c r="AV140" s="172">
        <f t="shared" si="160"/>
        <v>0</v>
      </c>
      <c r="AW140" s="170">
        <v>0</v>
      </c>
      <c r="AX140" s="170">
        <f t="shared" si="160"/>
        <v>0</v>
      </c>
      <c r="AY140" s="170">
        <v>0</v>
      </c>
      <c r="AZ140" s="170">
        <f t="shared" si="133"/>
        <v>0</v>
      </c>
      <c r="BA140" s="170">
        <v>0</v>
      </c>
      <c r="BB140" s="170">
        <f t="shared" si="134"/>
        <v>0</v>
      </c>
      <c r="BC140" s="170">
        <v>0</v>
      </c>
      <c r="BD140" s="170">
        <f t="shared" si="135"/>
        <v>0</v>
      </c>
      <c r="BE140" s="170">
        <v>0</v>
      </c>
      <c r="BF140" s="170">
        <f t="shared" si="136"/>
        <v>0</v>
      </c>
      <c r="BG140" s="171">
        <v>0</v>
      </c>
      <c r="BH140" s="172">
        <f t="shared" si="137"/>
        <v>0</v>
      </c>
      <c r="BI140" s="170">
        <v>0</v>
      </c>
      <c r="BJ140" s="170">
        <f t="shared" si="138"/>
        <v>0</v>
      </c>
      <c r="BK140" s="170">
        <v>0</v>
      </c>
      <c r="BL140" s="170">
        <f t="shared" si="139"/>
        <v>0</v>
      </c>
      <c r="BM140" s="170">
        <v>0</v>
      </c>
      <c r="BN140" s="170">
        <f t="shared" si="140"/>
        <v>0</v>
      </c>
      <c r="BO140" s="170">
        <v>0</v>
      </c>
      <c r="BP140" s="170">
        <f t="shared" si="141"/>
        <v>0</v>
      </c>
      <c r="BQ140" s="170">
        <v>0</v>
      </c>
      <c r="BR140" s="170">
        <f t="shared" si="142"/>
        <v>0</v>
      </c>
      <c r="BS140" s="171">
        <v>0</v>
      </c>
      <c r="BT140" s="163"/>
      <c r="BU140" s="173">
        <f t="shared" si="163"/>
        <v>0.8499999988647291</v>
      </c>
      <c r="BV140" s="174">
        <f t="shared" si="164"/>
        <v>0.15000000113527087</v>
      </c>
      <c r="BW140" s="174">
        <f t="shared" si="165"/>
        <v>7.8105050381844954E-2</v>
      </c>
      <c r="BX140" s="174">
        <f t="shared" si="166"/>
        <v>8.098608627926851E-2</v>
      </c>
      <c r="BY140" s="174">
        <f t="shared" si="167"/>
        <v>0</v>
      </c>
      <c r="BZ140" s="174">
        <f t="shared" si="168"/>
        <v>0.4</v>
      </c>
      <c r="CA140" s="174">
        <f t="shared" si="169"/>
        <v>0.6</v>
      </c>
      <c r="CB140" s="174">
        <f t="shared" si="170"/>
        <v>0.10467843137254902</v>
      </c>
      <c r="CC140" s="174">
        <f t="shared" si="171"/>
        <v>0.49532156862745097</v>
      </c>
      <c r="CD140" s="175">
        <f t="shared" si="172"/>
        <v>0</v>
      </c>
      <c r="CE140" s="176"/>
      <c r="CF140" s="174"/>
      <c r="CG140" s="174"/>
      <c r="CH140" s="174"/>
      <c r="CI140" s="174"/>
      <c r="CJ140" s="174"/>
      <c r="CK140" s="174"/>
      <c r="CL140" s="174"/>
      <c r="CM140" s="174"/>
      <c r="CN140" s="175"/>
      <c r="CO140" s="177" t="s">
        <v>205</v>
      </c>
      <c r="CP140" s="178" t="s">
        <v>205</v>
      </c>
      <c r="CQ140" s="178" t="s">
        <v>205</v>
      </c>
      <c r="CR140" s="178" t="s">
        <v>205</v>
      </c>
      <c r="CS140" s="179" t="s">
        <v>205</v>
      </c>
      <c r="CT140" s="176" t="s">
        <v>205</v>
      </c>
      <c r="CU140" s="174"/>
      <c r="CV140" s="174"/>
      <c r="CW140" s="174"/>
      <c r="CX140" s="175"/>
    </row>
    <row r="141" spans="1:102" x14ac:dyDescent="0.35">
      <c r="A141" s="180"/>
      <c r="B141" s="181">
        <f t="shared" si="173"/>
        <v>239336765</v>
      </c>
      <c r="C141" s="182">
        <f t="shared" si="143"/>
        <v>194830000</v>
      </c>
      <c r="D141" s="182">
        <f t="shared" si="144"/>
        <v>44506765</v>
      </c>
      <c r="E141" s="182">
        <f t="shared" si="145"/>
        <v>44506765</v>
      </c>
      <c r="F141" s="182">
        <f t="shared" si="146"/>
        <v>27307114</v>
      </c>
      <c r="G141" s="182">
        <f t="shared" si="147"/>
        <v>17199651</v>
      </c>
      <c r="H141" s="182">
        <f t="shared" si="161"/>
        <v>0</v>
      </c>
      <c r="I141" s="183">
        <f t="shared" si="148"/>
        <v>0</v>
      </c>
      <c r="J141" s="184">
        <f t="shared" si="162"/>
        <v>194830000</v>
      </c>
      <c r="K141" s="191">
        <v>187180000</v>
      </c>
      <c r="L141" s="191">
        <v>7650000</v>
      </c>
      <c r="M141" s="185">
        <f t="shared" si="149"/>
        <v>44506765</v>
      </c>
      <c r="N141" s="182">
        <f>Q141+Z141</f>
        <v>33031765</v>
      </c>
      <c r="O141" s="182">
        <f>R141+AA141</f>
        <v>11475000</v>
      </c>
      <c r="P141" s="185">
        <f t="shared" si="150"/>
        <v>44506765</v>
      </c>
      <c r="Q141" s="182">
        <f>T141+W141</f>
        <v>33031765</v>
      </c>
      <c r="R141" s="182">
        <f>U141+X141</f>
        <v>11475000</v>
      </c>
      <c r="S141" s="185">
        <f t="shared" si="151"/>
        <v>27307114</v>
      </c>
      <c r="T141" s="191">
        <v>17834089</v>
      </c>
      <c r="U141" s="191">
        <v>9473025</v>
      </c>
      <c r="V141" s="185">
        <f t="shared" si="152"/>
        <v>17199651</v>
      </c>
      <c r="W141" s="191">
        <v>15197676</v>
      </c>
      <c r="X141" s="191">
        <v>2001975</v>
      </c>
      <c r="Y141" s="185">
        <f t="shared" si="153"/>
        <v>0</v>
      </c>
      <c r="Z141" s="192">
        <v>0</v>
      </c>
      <c r="AA141" s="192">
        <v>0</v>
      </c>
      <c r="AB141" s="193">
        <v>0</v>
      </c>
      <c r="AC141" s="184">
        <f t="shared" si="154"/>
        <v>0</v>
      </c>
      <c r="AD141" s="192">
        <v>0</v>
      </c>
      <c r="AE141" s="192">
        <v>0</v>
      </c>
      <c r="AF141" s="185">
        <f t="shared" si="155"/>
        <v>0</v>
      </c>
      <c r="AG141" s="192">
        <v>0</v>
      </c>
      <c r="AH141" s="192">
        <v>0</v>
      </c>
      <c r="AI141" s="185">
        <f t="shared" si="156"/>
        <v>0</v>
      </c>
      <c r="AJ141" s="192">
        <v>0</v>
      </c>
      <c r="AK141" s="192">
        <v>0</v>
      </c>
      <c r="AL141" s="185">
        <f t="shared" si="157"/>
        <v>0</v>
      </c>
      <c r="AM141" s="192">
        <v>0</v>
      </c>
      <c r="AN141" s="192">
        <v>0</v>
      </c>
      <c r="AO141" s="185">
        <f t="shared" si="158"/>
        <v>0</v>
      </c>
      <c r="AP141" s="192">
        <v>0</v>
      </c>
      <c r="AQ141" s="192">
        <v>0</v>
      </c>
      <c r="AR141" s="185">
        <f t="shared" si="159"/>
        <v>0</v>
      </c>
      <c r="AS141" s="192">
        <v>0</v>
      </c>
      <c r="AT141" s="192">
        <v>0</v>
      </c>
      <c r="AU141" s="193">
        <v>0</v>
      </c>
      <c r="AV141" s="184">
        <f t="shared" si="160"/>
        <v>0</v>
      </c>
      <c r="AW141" s="192">
        <v>0</v>
      </c>
      <c r="AX141" s="185">
        <f t="shared" si="160"/>
        <v>0</v>
      </c>
      <c r="AY141" s="192">
        <v>0</v>
      </c>
      <c r="AZ141" s="185">
        <f t="shared" si="133"/>
        <v>0</v>
      </c>
      <c r="BA141" s="192">
        <v>0</v>
      </c>
      <c r="BB141" s="185">
        <f t="shared" si="134"/>
        <v>0</v>
      </c>
      <c r="BC141" s="192">
        <v>0</v>
      </c>
      <c r="BD141" s="185">
        <f t="shared" si="135"/>
        <v>0</v>
      </c>
      <c r="BE141" s="192">
        <v>0</v>
      </c>
      <c r="BF141" s="185">
        <f t="shared" si="136"/>
        <v>0</v>
      </c>
      <c r="BG141" s="193">
        <v>0</v>
      </c>
      <c r="BH141" s="184">
        <f t="shared" si="137"/>
        <v>0</v>
      </c>
      <c r="BI141" s="192">
        <v>0</v>
      </c>
      <c r="BJ141" s="185">
        <f t="shared" si="138"/>
        <v>0</v>
      </c>
      <c r="BK141" s="192">
        <v>0</v>
      </c>
      <c r="BL141" s="185">
        <f t="shared" si="139"/>
        <v>0</v>
      </c>
      <c r="BM141" s="192">
        <v>0</v>
      </c>
      <c r="BN141" s="185">
        <f t="shared" si="140"/>
        <v>0</v>
      </c>
      <c r="BO141" s="192">
        <v>0</v>
      </c>
      <c r="BP141" s="185">
        <f t="shared" si="141"/>
        <v>0</v>
      </c>
      <c r="BQ141" s="192">
        <v>0</v>
      </c>
      <c r="BR141" s="185">
        <f t="shared" si="142"/>
        <v>0</v>
      </c>
      <c r="BS141" s="193">
        <v>0</v>
      </c>
      <c r="BT141" s="186"/>
      <c r="BU141" s="187">
        <f t="shared" si="163"/>
        <v>0.8499999988647291</v>
      </c>
      <c r="BV141" s="188">
        <f t="shared" si="164"/>
        <v>0.15000000113527087</v>
      </c>
      <c r="BW141" s="188">
        <f t="shared" si="165"/>
        <v>7.8105050381844954E-2</v>
      </c>
      <c r="BX141" s="188">
        <f t="shared" si="166"/>
        <v>8.098608627926851E-2</v>
      </c>
      <c r="BY141" s="188">
        <f t="shared" si="167"/>
        <v>0</v>
      </c>
      <c r="BZ141" s="188">
        <f t="shared" si="168"/>
        <v>0.4</v>
      </c>
      <c r="CA141" s="188">
        <f t="shared" si="169"/>
        <v>0.6</v>
      </c>
      <c r="CB141" s="188">
        <f t="shared" si="170"/>
        <v>0.10467843137254902</v>
      </c>
      <c r="CC141" s="188">
        <f t="shared" si="171"/>
        <v>0.49532156862745097</v>
      </c>
      <c r="CD141" s="189">
        <f t="shared" si="172"/>
        <v>0</v>
      </c>
      <c r="CE141" s="190"/>
      <c r="CF141" s="188"/>
      <c r="CG141" s="188"/>
      <c r="CH141" s="188"/>
      <c r="CI141" s="188"/>
      <c r="CJ141" s="188"/>
      <c r="CK141" s="188"/>
      <c r="CL141" s="188"/>
      <c r="CM141" s="188"/>
      <c r="CN141" s="189"/>
      <c r="CO141" s="190" t="s">
        <v>205</v>
      </c>
      <c r="CP141" s="188" t="s">
        <v>205</v>
      </c>
      <c r="CQ141" s="188" t="s">
        <v>205</v>
      </c>
      <c r="CR141" s="188" t="s">
        <v>205</v>
      </c>
      <c r="CS141" s="189" t="s">
        <v>205</v>
      </c>
      <c r="CT141" s="190" t="s">
        <v>205</v>
      </c>
      <c r="CU141" s="188"/>
      <c r="CV141" s="188"/>
      <c r="CW141" s="188"/>
      <c r="CX141" s="189"/>
    </row>
    <row r="142" spans="1:102" ht="26" x14ac:dyDescent="0.35">
      <c r="A142" s="168" t="s">
        <v>300</v>
      </c>
      <c r="B142" s="169">
        <f t="shared" si="173"/>
        <v>275470589</v>
      </c>
      <c r="C142" s="170">
        <f t="shared" si="143"/>
        <v>234150000</v>
      </c>
      <c r="D142" s="170">
        <f t="shared" si="144"/>
        <v>41320589</v>
      </c>
      <c r="E142" s="170">
        <f t="shared" si="145"/>
        <v>41320589</v>
      </c>
      <c r="F142" s="170">
        <f t="shared" si="146"/>
        <v>41320589</v>
      </c>
      <c r="G142" s="170">
        <f t="shared" si="147"/>
        <v>0</v>
      </c>
      <c r="H142" s="170">
        <f t="shared" si="161"/>
        <v>0</v>
      </c>
      <c r="I142" s="171">
        <f t="shared" si="148"/>
        <v>0</v>
      </c>
      <c r="J142" s="172">
        <f t="shared" si="162"/>
        <v>234150000</v>
      </c>
      <c r="K142" s="170">
        <f>K143</f>
        <v>234150000</v>
      </c>
      <c r="L142" s="170">
        <f>L143</f>
        <v>0</v>
      </c>
      <c r="M142" s="170">
        <f t="shared" si="149"/>
        <v>41320589</v>
      </c>
      <c r="N142" s="170">
        <f>N143</f>
        <v>41320589</v>
      </c>
      <c r="O142" s="170">
        <f>O143</f>
        <v>0</v>
      </c>
      <c r="P142" s="170">
        <f t="shared" si="150"/>
        <v>41320589</v>
      </c>
      <c r="Q142" s="170">
        <f>Q143</f>
        <v>41320589</v>
      </c>
      <c r="R142" s="170">
        <f>R143</f>
        <v>0</v>
      </c>
      <c r="S142" s="170">
        <f t="shared" si="151"/>
        <v>41320589</v>
      </c>
      <c r="T142" s="170">
        <f>T143</f>
        <v>41320589</v>
      </c>
      <c r="U142" s="170">
        <f>U143</f>
        <v>0</v>
      </c>
      <c r="V142" s="170">
        <f t="shared" si="152"/>
        <v>0</v>
      </c>
      <c r="W142" s="170">
        <f>W143</f>
        <v>0</v>
      </c>
      <c r="X142" s="170">
        <f>X143</f>
        <v>0</v>
      </c>
      <c r="Y142" s="170">
        <f t="shared" si="153"/>
        <v>0</v>
      </c>
      <c r="Z142" s="170">
        <f>Z143</f>
        <v>0</v>
      </c>
      <c r="AA142" s="170">
        <f>AA143</f>
        <v>0</v>
      </c>
      <c r="AB142" s="171">
        <f>AB143</f>
        <v>0</v>
      </c>
      <c r="AC142" s="172">
        <f t="shared" si="154"/>
        <v>0</v>
      </c>
      <c r="AD142" s="170">
        <v>0</v>
      </c>
      <c r="AE142" s="170">
        <v>0</v>
      </c>
      <c r="AF142" s="170">
        <f t="shared" si="155"/>
        <v>0</v>
      </c>
      <c r="AG142" s="170">
        <v>0</v>
      </c>
      <c r="AH142" s="170">
        <v>0</v>
      </c>
      <c r="AI142" s="170">
        <f t="shared" si="156"/>
        <v>0</v>
      </c>
      <c r="AJ142" s="170">
        <v>0</v>
      </c>
      <c r="AK142" s="170">
        <v>0</v>
      </c>
      <c r="AL142" s="170">
        <f t="shared" si="157"/>
        <v>0</v>
      </c>
      <c r="AM142" s="170">
        <v>0</v>
      </c>
      <c r="AN142" s="170">
        <v>0</v>
      </c>
      <c r="AO142" s="170">
        <f t="shared" si="158"/>
        <v>0</v>
      </c>
      <c r="AP142" s="170">
        <v>0</v>
      </c>
      <c r="AQ142" s="170">
        <v>0</v>
      </c>
      <c r="AR142" s="170">
        <f t="shared" si="159"/>
        <v>0</v>
      </c>
      <c r="AS142" s="170">
        <v>0</v>
      </c>
      <c r="AT142" s="170">
        <v>0</v>
      </c>
      <c r="AU142" s="171">
        <v>0</v>
      </c>
      <c r="AV142" s="172">
        <f t="shared" si="160"/>
        <v>0</v>
      </c>
      <c r="AW142" s="170">
        <v>0</v>
      </c>
      <c r="AX142" s="170">
        <f t="shared" si="160"/>
        <v>0</v>
      </c>
      <c r="AY142" s="170">
        <v>0</v>
      </c>
      <c r="AZ142" s="170">
        <f t="shared" si="133"/>
        <v>0</v>
      </c>
      <c r="BA142" s="170">
        <v>0</v>
      </c>
      <c r="BB142" s="170">
        <f t="shared" si="134"/>
        <v>0</v>
      </c>
      <c r="BC142" s="170">
        <v>0</v>
      </c>
      <c r="BD142" s="170">
        <f t="shared" si="135"/>
        <v>0</v>
      </c>
      <c r="BE142" s="170">
        <v>0</v>
      </c>
      <c r="BF142" s="170">
        <f t="shared" si="136"/>
        <v>0</v>
      </c>
      <c r="BG142" s="171">
        <v>0</v>
      </c>
      <c r="BH142" s="172">
        <f t="shared" si="137"/>
        <v>0</v>
      </c>
      <c r="BI142" s="170">
        <v>0</v>
      </c>
      <c r="BJ142" s="170">
        <f t="shared" si="138"/>
        <v>0</v>
      </c>
      <c r="BK142" s="170">
        <v>0</v>
      </c>
      <c r="BL142" s="170">
        <f t="shared" si="139"/>
        <v>0</v>
      </c>
      <c r="BM142" s="170">
        <v>0</v>
      </c>
      <c r="BN142" s="170">
        <f t="shared" si="140"/>
        <v>0</v>
      </c>
      <c r="BO142" s="170">
        <v>0</v>
      </c>
      <c r="BP142" s="170">
        <f t="shared" si="141"/>
        <v>0</v>
      </c>
      <c r="BQ142" s="170">
        <v>0</v>
      </c>
      <c r="BR142" s="170">
        <f t="shared" si="142"/>
        <v>0</v>
      </c>
      <c r="BS142" s="171">
        <v>0</v>
      </c>
      <c r="BT142" s="163"/>
      <c r="BU142" s="173">
        <f t="shared" si="163"/>
        <v>0.84999999764040146</v>
      </c>
      <c r="BV142" s="174">
        <f t="shared" si="164"/>
        <v>0.15000000235959854</v>
      </c>
      <c r="BW142" s="174">
        <f t="shared" si="165"/>
        <v>0</v>
      </c>
      <c r="BX142" s="174">
        <f t="shared" si="166"/>
        <v>0.15000000235959854</v>
      </c>
      <c r="BY142" s="174">
        <f t="shared" si="167"/>
        <v>0</v>
      </c>
      <c r="BZ142" s="174"/>
      <c r="CA142" s="174"/>
      <c r="CB142" s="174"/>
      <c r="CC142" s="174"/>
      <c r="CD142" s="175"/>
      <c r="CE142" s="176"/>
      <c r="CF142" s="174"/>
      <c r="CG142" s="174"/>
      <c r="CH142" s="174"/>
      <c r="CI142" s="174"/>
      <c r="CJ142" s="174"/>
      <c r="CK142" s="174"/>
      <c r="CL142" s="174"/>
      <c r="CM142" s="174"/>
      <c r="CN142" s="175"/>
      <c r="CO142" s="177" t="s">
        <v>205</v>
      </c>
      <c r="CP142" s="178" t="s">
        <v>205</v>
      </c>
      <c r="CQ142" s="178" t="s">
        <v>205</v>
      </c>
      <c r="CR142" s="178" t="s">
        <v>205</v>
      </c>
      <c r="CS142" s="179" t="s">
        <v>205</v>
      </c>
      <c r="CT142" s="176" t="s">
        <v>205</v>
      </c>
      <c r="CU142" s="174"/>
      <c r="CV142" s="174"/>
      <c r="CW142" s="174"/>
      <c r="CX142" s="175"/>
    </row>
    <row r="143" spans="1:102" x14ac:dyDescent="0.35">
      <c r="A143" s="180"/>
      <c r="B143" s="181">
        <f t="shared" si="173"/>
        <v>275470589</v>
      </c>
      <c r="C143" s="182">
        <f t="shared" si="143"/>
        <v>234150000</v>
      </c>
      <c r="D143" s="182">
        <f t="shared" si="144"/>
        <v>41320589</v>
      </c>
      <c r="E143" s="182">
        <f t="shared" si="145"/>
        <v>41320589</v>
      </c>
      <c r="F143" s="182">
        <f t="shared" si="146"/>
        <v>41320589</v>
      </c>
      <c r="G143" s="182">
        <f t="shared" si="147"/>
        <v>0</v>
      </c>
      <c r="H143" s="182">
        <f t="shared" si="161"/>
        <v>0</v>
      </c>
      <c r="I143" s="183">
        <f t="shared" si="148"/>
        <v>0</v>
      </c>
      <c r="J143" s="184">
        <f t="shared" si="162"/>
        <v>234150000</v>
      </c>
      <c r="K143" s="191">
        <v>234150000</v>
      </c>
      <c r="L143" s="191">
        <v>0</v>
      </c>
      <c r="M143" s="185">
        <f t="shared" si="149"/>
        <v>41320589</v>
      </c>
      <c r="N143" s="182">
        <f>Q143+Z143</f>
        <v>41320589</v>
      </c>
      <c r="O143" s="182">
        <f>R143+AA143</f>
        <v>0</v>
      </c>
      <c r="P143" s="185">
        <f t="shared" si="150"/>
        <v>41320589</v>
      </c>
      <c r="Q143" s="182">
        <f>T143+W143</f>
        <v>41320589</v>
      </c>
      <c r="R143" s="182">
        <f>U143+X143</f>
        <v>0</v>
      </c>
      <c r="S143" s="185">
        <f t="shared" si="151"/>
        <v>41320589</v>
      </c>
      <c r="T143" s="191">
        <v>41320589</v>
      </c>
      <c r="U143" s="191">
        <v>0</v>
      </c>
      <c r="V143" s="185">
        <f t="shared" si="152"/>
        <v>0</v>
      </c>
      <c r="W143" s="192">
        <v>0</v>
      </c>
      <c r="X143" s="192">
        <v>0</v>
      </c>
      <c r="Y143" s="185">
        <f t="shared" si="153"/>
        <v>0</v>
      </c>
      <c r="Z143" s="192">
        <v>0</v>
      </c>
      <c r="AA143" s="192">
        <v>0</v>
      </c>
      <c r="AB143" s="193">
        <v>0</v>
      </c>
      <c r="AC143" s="184">
        <f t="shared" si="154"/>
        <v>0</v>
      </c>
      <c r="AD143" s="192">
        <v>0</v>
      </c>
      <c r="AE143" s="192">
        <v>0</v>
      </c>
      <c r="AF143" s="185">
        <f t="shared" si="155"/>
        <v>0</v>
      </c>
      <c r="AG143" s="192">
        <v>0</v>
      </c>
      <c r="AH143" s="192">
        <v>0</v>
      </c>
      <c r="AI143" s="185">
        <f t="shared" si="156"/>
        <v>0</v>
      </c>
      <c r="AJ143" s="192">
        <v>0</v>
      </c>
      <c r="AK143" s="192">
        <v>0</v>
      </c>
      <c r="AL143" s="185">
        <f t="shared" si="157"/>
        <v>0</v>
      </c>
      <c r="AM143" s="192">
        <v>0</v>
      </c>
      <c r="AN143" s="192">
        <v>0</v>
      </c>
      <c r="AO143" s="185">
        <f t="shared" si="158"/>
        <v>0</v>
      </c>
      <c r="AP143" s="192">
        <v>0</v>
      </c>
      <c r="AQ143" s="192">
        <v>0</v>
      </c>
      <c r="AR143" s="185">
        <f t="shared" si="159"/>
        <v>0</v>
      </c>
      <c r="AS143" s="192">
        <v>0</v>
      </c>
      <c r="AT143" s="192">
        <v>0</v>
      </c>
      <c r="AU143" s="193">
        <v>0</v>
      </c>
      <c r="AV143" s="184">
        <f t="shared" si="160"/>
        <v>0</v>
      </c>
      <c r="AW143" s="192">
        <v>0</v>
      </c>
      <c r="AX143" s="185">
        <f t="shared" si="160"/>
        <v>0</v>
      </c>
      <c r="AY143" s="192">
        <v>0</v>
      </c>
      <c r="AZ143" s="185">
        <f t="shared" si="133"/>
        <v>0</v>
      </c>
      <c r="BA143" s="192">
        <v>0</v>
      </c>
      <c r="BB143" s="185">
        <f t="shared" si="134"/>
        <v>0</v>
      </c>
      <c r="BC143" s="192">
        <v>0</v>
      </c>
      <c r="BD143" s="185">
        <f t="shared" si="135"/>
        <v>0</v>
      </c>
      <c r="BE143" s="192">
        <v>0</v>
      </c>
      <c r="BF143" s="185">
        <f t="shared" si="136"/>
        <v>0</v>
      </c>
      <c r="BG143" s="193">
        <v>0</v>
      </c>
      <c r="BH143" s="184">
        <f t="shared" si="137"/>
        <v>0</v>
      </c>
      <c r="BI143" s="192">
        <v>0</v>
      </c>
      <c r="BJ143" s="185">
        <f t="shared" si="138"/>
        <v>0</v>
      </c>
      <c r="BK143" s="192">
        <v>0</v>
      </c>
      <c r="BL143" s="185">
        <f t="shared" si="139"/>
        <v>0</v>
      </c>
      <c r="BM143" s="192">
        <v>0</v>
      </c>
      <c r="BN143" s="185">
        <f t="shared" si="140"/>
        <v>0</v>
      </c>
      <c r="BO143" s="192">
        <v>0</v>
      </c>
      <c r="BP143" s="185">
        <f t="shared" si="141"/>
        <v>0</v>
      </c>
      <c r="BQ143" s="192">
        <v>0</v>
      </c>
      <c r="BR143" s="185">
        <f t="shared" si="142"/>
        <v>0</v>
      </c>
      <c r="BS143" s="193">
        <v>0</v>
      </c>
      <c r="BT143" s="186"/>
      <c r="BU143" s="187">
        <f t="shared" si="163"/>
        <v>0.84999999764040146</v>
      </c>
      <c r="BV143" s="188">
        <f t="shared" si="164"/>
        <v>0.15000000235959854</v>
      </c>
      <c r="BW143" s="188">
        <f t="shared" si="165"/>
        <v>0</v>
      </c>
      <c r="BX143" s="188">
        <f t="shared" si="166"/>
        <v>0.15000000235959854</v>
      </c>
      <c r="BY143" s="188">
        <f t="shared" si="167"/>
        <v>0</v>
      </c>
      <c r="BZ143" s="188"/>
      <c r="CA143" s="188"/>
      <c r="CB143" s="188"/>
      <c r="CC143" s="188"/>
      <c r="CD143" s="189"/>
      <c r="CE143" s="190"/>
      <c r="CF143" s="188"/>
      <c r="CG143" s="188"/>
      <c r="CH143" s="188"/>
      <c r="CI143" s="188"/>
      <c r="CJ143" s="188"/>
      <c r="CK143" s="188"/>
      <c r="CL143" s="188"/>
      <c r="CM143" s="188"/>
      <c r="CN143" s="189"/>
      <c r="CO143" s="190" t="s">
        <v>205</v>
      </c>
      <c r="CP143" s="188" t="s">
        <v>205</v>
      </c>
      <c r="CQ143" s="188" t="s">
        <v>205</v>
      </c>
      <c r="CR143" s="188" t="s">
        <v>205</v>
      </c>
      <c r="CS143" s="189" t="s">
        <v>205</v>
      </c>
      <c r="CT143" s="190" t="s">
        <v>205</v>
      </c>
      <c r="CU143" s="188"/>
      <c r="CV143" s="188"/>
      <c r="CW143" s="188"/>
      <c r="CX143" s="189"/>
    </row>
    <row r="144" spans="1:102" x14ac:dyDescent="0.35">
      <c r="A144" s="158" t="s">
        <v>22</v>
      </c>
      <c r="B144" s="159">
        <f t="shared" si="173"/>
        <v>320441178</v>
      </c>
      <c r="C144" s="160">
        <f t="shared" si="143"/>
        <v>269000000</v>
      </c>
      <c r="D144" s="160">
        <f t="shared" si="144"/>
        <v>51441178</v>
      </c>
      <c r="E144" s="160">
        <f t="shared" si="145"/>
        <v>51441178</v>
      </c>
      <c r="F144" s="160">
        <f t="shared" si="146"/>
        <v>51441178</v>
      </c>
      <c r="G144" s="160">
        <f t="shared" si="147"/>
        <v>0</v>
      </c>
      <c r="H144" s="160">
        <f t="shared" si="161"/>
        <v>0</v>
      </c>
      <c r="I144" s="161">
        <f t="shared" si="148"/>
        <v>0</v>
      </c>
      <c r="J144" s="162">
        <f t="shared" si="162"/>
        <v>99000000</v>
      </c>
      <c r="K144" s="160">
        <f>K147</f>
        <v>99000000</v>
      </c>
      <c r="L144" s="160">
        <f>L147</f>
        <v>0</v>
      </c>
      <c r="M144" s="160">
        <f t="shared" si="149"/>
        <v>17470589</v>
      </c>
      <c r="N144" s="160">
        <f>N147</f>
        <v>17470589</v>
      </c>
      <c r="O144" s="160">
        <f>O147</f>
        <v>0</v>
      </c>
      <c r="P144" s="160">
        <f t="shared" si="150"/>
        <v>17470589</v>
      </c>
      <c r="Q144" s="160">
        <f>Q147</f>
        <v>17470589</v>
      </c>
      <c r="R144" s="160">
        <f>R147</f>
        <v>0</v>
      </c>
      <c r="S144" s="160">
        <f t="shared" si="151"/>
        <v>17470589</v>
      </c>
      <c r="T144" s="160">
        <f>T147</f>
        <v>17470589</v>
      </c>
      <c r="U144" s="160">
        <f>U147</f>
        <v>0</v>
      </c>
      <c r="V144" s="160">
        <f t="shared" si="152"/>
        <v>0</v>
      </c>
      <c r="W144" s="160">
        <f>W147</f>
        <v>0</v>
      </c>
      <c r="X144" s="160">
        <f>X147</f>
        <v>0</v>
      </c>
      <c r="Y144" s="160">
        <f t="shared" si="153"/>
        <v>0</v>
      </c>
      <c r="Z144" s="160">
        <f>Z147</f>
        <v>0</v>
      </c>
      <c r="AA144" s="160">
        <f>AA147</f>
        <v>0</v>
      </c>
      <c r="AB144" s="161">
        <f>AB147</f>
        <v>0</v>
      </c>
      <c r="AC144" s="162">
        <f t="shared" si="154"/>
        <v>170000000</v>
      </c>
      <c r="AD144" s="160">
        <f>AD145</f>
        <v>167000000</v>
      </c>
      <c r="AE144" s="160">
        <f>AE145</f>
        <v>3000000</v>
      </c>
      <c r="AF144" s="160">
        <f t="shared" si="155"/>
        <v>33970589</v>
      </c>
      <c r="AG144" s="160">
        <f>AG145</f>
        <v>29470589</v>
      </c>
      <c r="AH144" s="160">
        <f>AH145</f>
        <v>4500000</v>
      </c>
      <c r="AI144" s="160">
        <f t="shared" si="156"/>
        <v>33970589</v>
      </c>
      <c r="AJ144" s="160">
        <f>AJ145</f>
        <v>29470589</v>
      </c>
      <c r="AK144" s="160">
        <f>AK145</f>
        <v>4500000</v>
      </c>
      <c r="AL144" s="160">
        <f t="shared" si="157"/>
        <v>33970589</v>
      </c>
      <c r="AM144" s="160">
        <f>AM145</f>
        <v>29470589</v>
      </c>
      <c r="AN144" s="160">
        <f>AN145</f>
        <v>4500000</v>
      </c>
      <c r="AO144" s="160">
        <f t="shared" si="158"/>
        <v>0</v>
      </c>
      <c r="AP144" s="160">
        <f>AP145</f>
        <v>0</v>
      </c>
      <c r="AQ144" s="160">
        <f>AQ145</f>
        <v>0</v>
      </c>
      <c r="AR144" s="160">
        <f t="shared" si="159"/>
        <v>0</v>
      </c>
      <c r="AS144" s="160">
        <f t="shared" ref="AS144:AU145" si="174">AS145</f>
        <v>0</v>
      </c>
      <c r="AT144" s="160">
        <f t="shared" si="174"/>
        <v>0</v>
      </c>
      <c r="AU144" s="161">
        <f t="shared" si="174"/>
        <v>0</v>
      </c>
      <c r="AV144" s="162">
        <f t="shared" si="160"/>
        <v>0</v>
      </c>
      <c r="AW144" s="160">
        <f>AW145</f>
        <v>0</v>
      </c>
      <c r="AX144" s="160">
        <f t="shared" si="160"/>
        <v>0</v>
      </c>
      <c r="AY144" s="160">
        <f>AY145</f>
        <v>0</v>
      </c>
      <c r="AZ144" s="160">
        <f t="shared" si="133"/>
        <v>0</v>
      </c>
      <c r="BA144" s="160">
        <f>BA145</f>
        <v>0</v>
      </c>
      <c r="BB144" s="160">
        <f t="shared" si="134"/>
        <v>0</v>
      </c>
      <c r="BC144" s="160">
        <f>BC145</f>
        <v>0</v>
      </c>
      <c r="BD144" s="160">
        <f t="shared" si="135"/>
        <v>0</v>
      </c>
      <c r="BE144" s="160">
        <f>BE145</f>
        <v>0</v>
      </c>
      <c r="BF144" s="160">
        <f t="shared" si="136"/>
        <v>0</v>
      </c>
      <c r="BG144" s="161">
        <f>BG145</f>
        <v>0</v>
      </c>
      <c r="BH144" s="162">
        <f t="shared" si="137"/>
        <v>0</v>
      </c>
      <c r="BI144" s="160">
        <f>BI145</f>
        <v>0</v>
      </c>
      <c r="BJ144" s="160">
        <f t="shared" si="138"/>
        <v>0</v>
      </c>
      <c r="BK144" s="160">
        <f>BK145</f>
        <v>0</v>
      </c>
      <c r="BL144" s="160">
        <f t="shared" si="139"/>
        <v>0</v>
      </c>
      <c r="BM144" s="160">
        <f>BM145</f>
        <v>0</v>
      </c>
      <c r="BN144" s="160">
        <f t="shared" si="140"/>
        <v>0</v>
      </c>
      <c r="BO144" s="160">
        <f>BO145</f>
        <v>0</v>
      </c>
      <c r="BP144" s="160">
        <f t="shared" si="141"/>
        <v>0</v>
      </c>
      <c r="BQ144" s="160">
        <f>BQ145</f>
        <v>0</v>
      </c>
      <c r="BR144" s="160">
        <f t="shared" si="142"/>
        <v>0</v>
      </c>
      <c r="BS144" s="161">
        <f>BS145</f>
        <v>0</v>
      </c>
      <c r="BT144" s="163"/>
      <c r="BU144" s="164">
        <f t="shared" si="163"/>
        <v>0.84999999441919194</v>
      </c>
      <c r="BV144" s="165">
        <f t="shared" si="164"/>
        <v>0.15000000558080803</v>
      </c>
      <c r="BW144" s="165">
        <f t="shared" si="165"/>
        <v>0</v>
      </c>
      <c r="BX144" s="165">
        <f t="shared" si="166"/>
        <v>0.15000000558080803</v>
      </c>
      <c r="BY144" s="165">
        <f t="shared" si="167"/>
        <v>0</v>
      </c>
      <c r="BZ144" s="165"/>
      <c r="CA144" s="165"/>
      <c r="CB144" s="165"/>
      <c r="CC144" s="165"/>
      <c r="CD144" s="166"/>
      <c r="CE144" s="167">
        <f t="shared" si="126"/>
        <v>0.84999999669161674</v>
      </c>
      <c r="CF144" s="165">
        <f t="shared" si="117"/>
        <v>0.15000000330838323</v>
      </c>
      <c r="CG144" s="165">
        <f t="shared" si="118"/>
        <v>0</v>
      </c>
      <c r="CH144" s="165">
        <f t="shared" si="119"/>
        <v>0.15000000330838323</v>
      </c>
      <c r="CI144" s="165">
        <f t="shared" si="120"/>
        <v>0</v>
      </c>
      <c r="CJ144" s="165">
        <f t="shared" si="127"/>
        <v>0.4</v>
      </c>
      <c r="CK144" s="165">
        <f t="shared" si="128"/>
        <v>0.6</v>
      </c>
      <c r="CL144" s="165">
        <f t="shared" si="129"/>
        <v>0</v>
      </c>
      <c r="CM144" s="165">
        <f t="shared" si="130"/>
        <v>0.6</v>
      </c>
      <c r="CN144" s="166">
        <f t="shared" si="131"/>
        <v>0</v>
      </c>
      <c r="CO144" s="167" t="s">
        <v>205</v>
      </c>
      <c r="CP144" s="165" t="s">
        <v>205</v>
      </c>
      <c r="CQ144" s="165" t="s">
        <v>205</v>
      </c>
      <c r="CR144" s="165" t="s">
        <v>205</v>
      </c>
      <c r="CS144" s="166" t="s">
        <v>205</v>
      </c>
      <c r="CT144" s="167" t="s">
        <v>205</v>
      </c>
      <c r="CU144" s="165"/>
      <c r="CV144" s="165"/>
      <c r="CW144" s="165"/>
      <c r="CX144" s="166"/>
    </row>
    <row r="145" spans="1:102" x14ac:dyDescent="0.35">
      <c r="A145" s="168" t="s">
        <v>301</v>
      </c>
      <c r="B145" s="169">
        <f t="shared" si="173"/>
        <v>203970589</v>
      </c>
      <c r="C145" s="170">
        <f t="shared" si="143"/>
        <v>170000000</v>
      </c>
      <c r="D145" s="170">
        <f t="shared" si="144"/>
        <v>33970589</v>
      </c>
      <c r="E145" s="170">
        <f t="shared" si="145"/>
        <v>33970589</v>
      </c>
      <c r="F145" s="170">
        <f t="shared" si="146"/>
        <v>33970589</v>
      </c>
      <c r="G145" s="170">
        <f t="shared" si="147"/>
        <v>0</v>
      </c>
      <c r="H145" s="170">
        <f t="shared" si="161"/>
        <v>0</v>
      </c>
      <c r="I145" s="171">
        <f t="shared" si="148"/>
        <v>0</v>
      </c>
      <c r="J145" s="172">
        <f t="shared" si="162"/>
        <v>0</v>
      </c>
      <c r="K145" s="170">
        <v>0</v>
      </c>
      <c r="L145" s="170">
        <v>0</v>
      </c>
      <c r="M145" s="170">
        <f t="shared" si="149"/>
        <v>0</v>
      </c>
      <c r="N145" s="170">
        <v>0</v>
      </c>
      <c r="O145" s="170">
        <v>0</v>
      </c>
      <c r="P145" s="170">
        <f t="shared" si="150"/>
        <v>0</v>
      </c>
      <c r="Q145" s="170">
        <v>0</v>
      </c>
      <c r="R145" s="170">
        <v>0</v>
      </c>
      <c r="S145" s="170">
        <f t="shared" si="151"/>
        <v>0</v>
      </c>
      <c r="T145" s="170">
        <v>0</v>
      </c>
      <c r="U145" s="170">
        <v>0</v>
      </c>
      <c r="V145" s="170">
        <f t="shared" si="152"/>
        <v>0</v>
      </c>
      <c r="W145" s="170">
        <v>0</v>
      </c>
      <c r="X145" s="170">
        <v>0</v>
      </c>
      <c r="Y145" s="170">
        <f t="shared" si="153"/>
        <v>0</v>
      </c>
      <c r="Z145" s="170">
        <v>0</v>
      </c>
      <c r="AA145" s="170">
        <v>0</v>
      </c>
      <c r="AB145" s="171">
        <v>0</v>
      </c>
      <c r="AC145" s="172">
        <f t="shared" si="154"/>
        <v>170000000</v>
      </c>
      <c r="AD145" s="170">
        <f>AD146</f>
        <v>167000000</v>
      </c>
      <c r="AE145" s="170">
        <f>AE146</f>
        <v>3000000</v>
      </c>
      <c r="AF145" s="170">
        <f t="shared" si="155"/>
        <v>33970589</v>
      </c>
      <c r="AG145" s="170">
        <f>AG146</f>
        <v>29470589</v>
      </c>
      <c r="AH145" s="170">
        <f>AH146</f>
        <v>4500000</v>
      </c>
      <c r="AI145" s="170">
        <f t="shared" si="156"/>
        <v>33970589</v>
      </c>
      <c r="AJ145" s="170">
        <f>AJ146</f>
        <v>29470589</v>
      </c>
      <c r="AK145" s="170">
        <f>AK146</f>
        <v>4500000</v>
      </c>
      <c r="AL145" s="170">
        <f t="shared" si="157"/>
        <v>33970589</v>
      </c>
      <c r="AM145" s="170">
        <f>AM146</f>
        <v>29470589</v>
      </c>
      <c r="AN145" s="170">
        <f>AN146</f>
        <v>4500000</v>
      </c>
      <c r="AO145" s="170">
        <f t="shared" si="158"/>
        <v>0</v>
      </c>
      <c r="AP145" s="170">
        <f>AP146</f>
        <v>0</v>
      </c>
      <c r="AQ145" s="170">
        <f>AQ146</f>
        <v>0</v>
      </c>
      <c r="AR145" s="170">
        <f t="shared" si="159"/>
        <v>0</v>
      </c>
      <c r="AS145" s="170">
        <f t="shared" si="174"/>
        <v>0</v>
      </c>
      <c r="AT145" s="170">
        <f t="shared" si="174"/>
        <v>0</v>
      </c>
      <c r="AU145" s="171">
        <f t="shared" si="174"/>
        <v>0</v>
      </c>
      <c r="AV145" s="172">
        <f t="shared" si="160"/>
        <v>0</v>
      </c>
      <c r="AW145" s="170">
        <f>AW146</f>
        <v>0</v>
      </c>
      <c r="AX145" s="170">
        <f t="shared" si="160"/>
        <v>0</v>
      </c>
      <c r="AY145" s="170">
        <f>AY146</f>
        <v>0</v>
      </c>
      <c r="AZ145" s="170">
        <f t="shared" si="133"/>
        <v>0</v>
      </c>
      <c r="BA145" s="170">
        <f>BA146</f>
        <v>0</v>
      </c>
      <c r="BB145" s="170">
        <f t="shared" si="134"/>
        <v>0</v>
      </c>
      <c r="BC145" s="170">
        <f>BC146</f>
        <v>0</v>
      </c>
      <c r="BD145" s="170">
        <f t="shared" si="135"/>
        <v>0</v>
      </c>
      <c r="BE145" s="170">
        <f>BE146</f>
        <v>0</v>
      </c>
      <c r="BF145" s="170">
        <f t="shared" si="136"/>
        <v>0</v>
      </c>
      <c r="BG145" s="171">
        <f>BG146</f>
        <v>0</v>
      </c>
      <c r="BH145" s="172">
        <f t="shared" si="137"/>
        <v>0</v>
      </c>
      <c r="BI145" s="170">
        <f>BI146</f>
        <v>0</v>
      </c>
      <c r="BJ145" s="170">
        <f t="shared" si="138"/>
        <v>0</v>
      </c>
      <c r="BK145" s="170">
        <f>BK146</f>
        <v>0</v>
      </c>
      <c r="BL145" s="170">
        <f t="shared" si="139"/>
        <v>0</v>
      </c>
      <c r="BM145" s="170">
        <f>BM146</f>
        <v>0</v>
      </c>
      <c r="BN145" s="170">
        <f t="shared" si="140"/>
        <v>0</v>
      </c>
      <c r="BO145" s="170">
        <f>BO146</f>
        <v>0</v>
      </c>
      <c r="BP145" s="170">
        <f t="shared" si="141"/>
        <v>0</v>
      </c>
      <c r="BQ145" s="170">
        <f>BQ146</f>
        <v>0</v>
      </c>
      <c r="BR145" s="170">
        <f t="shared" si="142"/>
        <v>0</v>
      </c>
      <c r="BS145" s="171">
        <f>BS146</f>
        <v>0</v>
      </c>
      <c r="BT145" s="163"/>
      <c r="BU145" s="173"/>
      <c r="BV145" s="174"/>
      <c r="BW145" s="174"/>
      <c r="BX145" s="174"/>
      <c r="BY145" s="174"/>
      <c r="BZ145" s="174"/>
      <c r="CA145" s="174"/>
      <c r="CB145" s="174"/>
      <c r="CC145" s="174"/>
      <c r="CD145" s="175"/>
      <c r="CE145" s="176">
        <f t="shared" si="126"/>
        <v>0.84999999669161674</v>
      </c>
      <c r="CF145" s="174">
        <f t="shared" si="117"/>
        <v>0.15000000330838323</v>
      </c>
      <c r="CG145" s="174">
        <f t="shared" si="118"/>
        <v>0</v>
      </c>
      <c r="CH145" s="174">
        <f t="shared" si="119"/>
        <v>0.15000000330838323</v>
      </c>
      <c r="CI145" s="174">
        <f t="shared" si="120"/>
        <v>0</v>
      </c>
      <c r="CJ145" s="174">
        <f t="shared" si="127"/>
        <v>0.4</v>
      </c>
      <c r="CK145" s="174">
        <f t="shared" si="128"/>
        <v>0.6</v>
      </c>
      <c r="CL145" s="174">
        <f t="shared" si="129"/>
        <v>0</v>
      </c>
      <c r="CM145" s="174">
        <f t="shared" si="130"/>
        <v>0.6</v>
      </c>
      <c r="CN145" s="175">
        <f t="shared" si="131"/>
        <v>0</v>
      </c>
      <c r="CO145" s="177" t="s">
        <v>205</v>
      </c>
      <c r="CP145" s="178" t="s">
        <v>205</v>
      </c>
      <c r="CQ145" s="178" t="s">
        <v>205</v>
      </c>
      <c r="CR145" s="178" t="s">
        <v>205</v>
      </c>
      <c r="CS145" s="179" t="s">
        <v>205</v>
      </c>
      <c r="CT145" s="176" t="s">
        <v>205</v>
      </c>
      <c r="CU145" s="174"/>
      <c r="CV145" s="174"/>
      <c r="CW145" s="174"/>
      <c r="CX145" s="175"/>
    </row>
    <row r="146" spans="1:102" x14ac:dyDescent="0.35">
      <c r="A146" s="180"/>
      <c r="B146" s="181">
        <f t="shared" si="173"/>
        <v>203970589</v>
      </c>
      <c r="C146" s="182">
        <f t="shared" si="143"/>
        <v>170000000</v>
      </c>
      <c r="D146" s="182">
        <f t="shared" si="144"/>
        <v>33970589</v>
      </c>
      <c r="E146" s="182">
        <f t="shared" si="145"/>
        <v>33970589</v>
      </c>
      <c r="F146" s="182">
        <f t="shared" si="146"/>
        <v>33970589</v>
      </c>
      <c r="G146" s="182">
        <f t="shared" si="147"/>
        <v>0</v>
      </c>
      <c r="H146" s="182">
        <f t="shared" si="161"/>
        <v>0</v>
      </c>
      <c r="I146" s="183">
        <f t="shared" si="148"/>
        <v>0</v>
      </c>
      <c r="J146" s="184">
        <f t="shared" si="162"/>
        <v>0</v>
      </c>
      <c r="K146" s="192">
        <v>0</v>
      </c>
      <c r="L146" s="192">
        <v>0</v>
      </c>
      <c r="M146" s="185">
        <f t="shared" si="149"/>
        <v>0</v>
      </c>
      <c r="N146" s="182">
        <f>Q146+Z146</f>
        <v>0</v>
      </c>
      <c r="O146" s="182">
        <f>R146+AA146</f>
        <v>0</v>
      </c>
      <c r="P146" s="185">
        <f t="shared" si="150"/>
        <v>0</v>
      </c>
      <c r="Q146" s="182">
        <f>T146+W146</f>
        <v>0</v>
      </c>
      <c r="R146" s="182">
        <f>U146+X146</f>
        <v>0</v>
      </c>
      <c r="S146" s="185">
        <f t="shared" si="151"/>
        <v>0</v>
      </c>
      <c r="T146" s="192">
        <v>0</v>
      </c>
      <c r="U146" s="192">
        <v>0</v>
      </c>
      <c r="V146" s="185">
        <f t="shared" si="152"/>
        <v>0</v>
      </c>
      <c r="W146" s="191">
        <v>0</v>
      </c>
      <c r="X146" s="191">
        <v>0</v>
      </c>
      <c r="Y146" s="185">
        <f t="shared" si="153"/>
        <v>0</v>
      </c>
      <c r="Z146" s="192">
        <v>0</v>
      </c>
      <c r="AA146" s="192">
        <v>0</v>
      </c>
      <c r="AB146" s="193">
        <v>0</v>
      </c>
      <c r="AC146" s="184">
        <f t="shared" si="154"/>
        <v>170000000</v>
      </c>
      <c r="AD146" s="191">
        <v>167000000</v>
      </c>
      <c r="AE146" s="191">
        <v>3000000</v>
      </c>
      <c r="AF146" s="185">
        <f t="shared" si="155"/>
        <v>33970589</v>
      </c>
      <c r="AG146" s="182">
        <f>AJ146+AS146</f>
        <v>29470589</v>
      </c>
      <c r="AH146" s="182">
        <f>AK146+AT146</f>
        <v>4500000</v>
      </c>
      <c r="AI146" s="185">
        <f t="shared" si="156"/>
        <v>33970589</v>
      </c>
      <c r="AJ146" s="182">
        <f>AM146+AP146</f>
        <v>29470589</v>
      </c>
      <c r="AK146" s="182">
        <f>AN146+AQ146</f>
        <v>4500000</v>
      </c>
      <c r="AL146" s="185">
        <f t="shared" si="157"/>
        <v>33970589</v>
      </c>
      <c r="AM146" s="191">
        <v>29470589</v>
      </c>
      <c r="AN146" s="191">
        <v>4500000</v>
      </c>
      <c r="AO146" s="185">
        <f t="shared" si="158"/>
        <v>0</v>
      </c>
      <c r="AP146" s="191">
        <v>0</v>
      </c>
      <c r="AQ146" s="191">
        <v>0</v>
      </c>
      <c r="AR146" s="185">
        <f t="shared" si="159"/>
        <v>0</v>
      </c>
      <c r="AS146" s="192">
        <v>0</v>
      </c>
      <c r="AT146" s="192">
        <v>0</v>
      </c>
      <c r="AU146" s="193">
        <v>0</v>
      </c>
      <c r="AV146" s="184">
        <f t="shared" si="160"/>
        <v>0</v>
      </c>
      <c r="AW146" s="192">
        <v>0</v>
      </c>
      <c r="AX146" s="185">
        <f t="shared" si="160"/>
        <v>0</v>
      </c>
      <c r="AY146" s="192">
        <v>0</v>
      </c>
      <c r="AZ146" s="185">
        <f t="shared" si="133"/>
        <v>0</v>
      </c>
      <c r="BA146" s="192">
        <v>0</v>
      </c>
      <c r="BB146" s="185">
        <f t="shared" si="134"/>
        <v>0</v>
      </c>
      <c r="BC146" s="192">
        <v>0</v>
      </c>
      <c r="BD146" s="185">
        <f t="shared" si="135"/>
        <v>0</v>
      </c>
      <c r="BE146" s="192">
        <v>0</v>
      </c>
      <c r="BF146" s="185">
        <f t="shared" si="136"/>
        <v>0</v>
      </c>
      <c r="BG146" s="193">
        <v>0</v>
      </c>
      <c r="BH146" s="184">
        <f t="shared" si="137"/>
        <v>0</v>
      </c>
      <c r="BI146" s="192">
        <v>0</v>
      </c>
      <c r="BJ146" s="185">
        <f t="shared" si="138"/>
        <v>0</v>
      </c>
      <c r="BK146" s="192">
        <v>0</v>
      </c>
      <c r="BL146" s="185">
        <f t="shared" si="139"/>
        <v>0</v>
      </c>
      <c r="BM146" s="192">
        <v>0</v>
      </c>
      <c r="BN146" s="185">
        <f t="shared" si="140"/>
        <v>0</v>
      </c>
      <c r="BO146" s="192">
        <v>0</v>
      </c>
      <c r="BP146" s="185">
        <f t="shared" si="141"/>
        <v>0</v>
      </c>
      <c r="BQ146" s="192">
        <v>0</v>
      </c>
      <c r="BR146" s="185">
        <f t="shared" si="142"/>
        <v>0</v>
      </c>
      <c r="BS146" s="193">
        <v>0</v>
      </c>
      <c r="BT146" s="186"/>
      <c r="BU146" s="187"/>
      <c r="BV146" s="188"/>
      <c r="BW146" s="188"/>
      <c r="BX146" s="188"/>
      <c r="BY146" s="188"/>
      <c r="BZ146" s="188"/>
      <c r="CA146" s="188"/>
      <c r="CB146" s="188"/>
      <c r="CC146" s="188"/>
      <c r="CD146" s="189"/>
      <c r="CE146" s="190">
        <f t="shared" si="126"/>
        <v>0.84999999669161674</v>
      </c>
      <c r="CF146" s="188">
        <f t="shared" si="117"/>
        <v>0.15000000330838323</v>
      </c>
      <c r="CG146" s="188">
        <f t="shared" si="118"/>
        <v>0</v>
      </c>
      <c r="CH146" s="188">
        <f t="shared" si="119"/>
        <v>0.15000000330838323</v>
      </c>
      <c r="CI146" s="188">
        <f t="shared" si="120"/>
        <v>0</v>
      </c>
      <c r="CJ146" s="188">
        <f t="shared" si="127"/>
        <v>0.4</v>
      </c>
      <c r="CK146" s="188">
        <f t="shared" si="128"/>
        <v>0.6</v>
      </c>
      <c r="CL146" s="188">
        <f t="shared" si="129"/>
        <v>0</v>
      </c>
      <c r="CM146" s="188">
        <f t="shared" si="130"/>
        <v>0.6</v>
      </c>
      <c r="CN146" s="189">
        <f t="shared" si="131"/>
        <v>0</v>
      </c>
      <c r="CO146" s="190" t="s">
        <v>205</v>
      </c>
      <c r="CP146" s="188" t="s">
        <v>205</v>
      </c>
      <c r="CQ146" s="188" t="s">
        <v>205</v>
      </c>
      <c r="CR146" s="188" t="s">
        <v>205</v>
      </c>
      <c r="CS146" s="189" t="s">
        <v>205</v>
      </c>
      <c r="CT146" s="190" t="s">
        <v>205</v>
      </c>
      <c r="CU146" s="188"/>
      <c r="CV146" s="188"/>
      <c r="CW146" s="188"/>
      <c r="CX146" s="189"/>
    </row>
    <row r="147" spans="1:102" ht="39" x14ac:dyDescent="0.35">
      <c r="A147" s="168" t="s">
        <v>298</v>
      </c>
      <c r="B147" s="169">
        <f t="shared" si="173"/>
        <v>116470589</v>
      </c>
      <c r="C147" s="170">
        <f t="shared" si="143"/>
        <v>99000000</v>
      </c>
      <c r="D147" s="170">
        <f t="shared" si="144"/>
        <v>17470589</v>
      </c>
      <c r="E147" s="170">
        <f t="shared" si="145"/>
        <v>17470589</v>
      </c>
      <c r="F147" s="170">
        <f t="shared" si="146"/>
        <v>17470589</v>
      </c>
      <c r="G147" s="170">
        <f t="shared" si="147"/>
        <v>0</v>
      </c>
      <c r="H147" s="170">
        <f t="shared" si="161"/>
        <v>0</v>
      </c>
      <c r="I147" s="171">
        <f t="shared" si="148"/>
        <v>0</v>
      </c>
      <c r="J147" s="172">
        <f t="shared" si="162"/>
        <v>99000000</v>
      </c>
      <c r="K147" s="170">
        <f>K148</f>
        <v>99000000</v>
      </c>
      <c r="L147" s="170">
        <f>L148</f>
        <v>0</v>
      </c>
      <c r="M147" s="170">
        <f t="shared" si="149"/>
        <v>17470589</v>
      </c>
      <c r="N147" s="170">
        <f>N148</f>
        <v>17470589</v>
      </c>
      <c r="O147" s="170">
        <f>O148</f>
        <v>0</v>
      </c>
      <c r="P147" s="170">
        <f t="shared" si="150"/>
        <v>17470589</v>
      </c>
      <c r="Q147" s="170">
        <f>Q148</f>
        <v>17470589</v>
      </c>
      <c r="R147" s="170">
        <f>R148</f>
        <v>0</v>
      </c>
      <c r="S147" s="170">
        <f t="shared" si="151"/>
        <v>17470589</v>
      </c>
      <c r="T147" s="170">
        <f>T148</f>
        <v>17470589</v>
      </c>
      <c r="U147" s="170">
        <f>U148</f>
        <v>0</v>
      </c>
      <c r="V147" s="170">
        <f t="shared" si="152"/>
        <v>0</v>
      </c>
      <c r="W147" s="170">
        <f>W148</f>
        <v>0</v>
      </c>
      <c r="X147" s="170">
        <f>X148</f>
        <v>0</v>
      </c>
      <c r="Y147" s="170">
        <f t="shared" si="153"/>
        <v>0</v>
      </c>
      <c r="Z147" s="170">
        <f>Z148</f>
        <v>0</v>
      </c>
      <c r="AA147" s="170">
        <f>AA148</f>
        <v>0</v>
      </c>
      <c r="AB147" s="171">
        <f>AB148</f>
        <v>0</v>
      </c>
      <c r="AC147" s="172">
        <f t="shared" si="154"/>
        <v>0</v>
      </c>
      <c r="AD147" s="170">
        <v>0</v>
      </c>
      <c r="AE147" s="170">
        <v>0</v>
      </c>
      <c r="AF147" s="170">
        <f t="shared" si="155"/>
        <v>0</v>
      </c>
      <c r="AG147" s="170">
        <v>0</v>
      </c>
      <c r="AH147" s="170">
        <v>0</v>
      </c>
      <c r="AI147" s="170">
        <f t="shared" si="156"/>
        <v>0</v>
      </c>
      <c r="AJ147" s="170">
        <v>0</v>
      </c>
      <c r="AK147" s="170">
        <v>0</v>
      </c>
      <c r="AL147" s="170">
        <f t="shared" si="157"/>
        <v>0</v>
      </c>
      <c r="AM147" s="170">
        <v>0</v>
      </c>
      <c r="AN147" s="170">
        <v>0</v>
      </c>
      <c r="AO147" s="170">
        <f t="shared" si="158"/>
        <v>0</v>
      </c>
      <c r="AP147" s="170">
        <v>0</v>
      </c>
      <c r="AQ147" s="170">
        <v>0</v>
      </c>
      <c r="AR147" s="170">
        <f t="shared" si="159"/>
        <v>0</v>
      </c>
      <c r="AS147" s="170">
        <v>0</v>
      </c>
      <c r="AT147" s="170">
        <v>0</v>
      </c>
      <c r="AU147" s="171">
        <v>0</v>
      </c>
      <c r="AV147" s="172">
        <f t="shared" si="160"/>
        <v>0</v>
      </c>
      <c r="AW147" s="170">
        <v>0</v>
      </c>
      <c r="AX147" s="170">
        <f t="shared" si="160"/>
        <v>0</v>
      </c>
      <c r="AY147" s="170">
        <v>0</v>
      </c>
      <c r="AZ147" s="170">
        <f t="shared" si="133"/>
        <v>0</v>
      </c>
      <c r="BA147" s="170">
        <v>0</v>
      </c>
      <c r="BB147" s="170">
        <f t="shared" si="134"/>
        <v>0</v>
      </c>
      <c r="BC147" s="170">
        <v>0</v>
      </c>
      <c r="BD147" s="170">
        <f t="shared" si="135"/>
        <v>0</v>
      </c>
      <c r="BE147" s="170">
        <v>0</v>
      </c>
      <c r="BF147" s="170">
        <f t="shared" si="136"/>
        <v>0</v>
      </c>
      <c r="BG147" s="171">
        <v>0</v>
      </c>
      <c r="BH147" s="172">
        <f t="shared" si="137"/>
        <v>0</v>
      </c>
      <c r="BI147" s="170">
        <v>0</v>
      </c>
      <c r="BJ147" s="170">
        <f t="shared" si="138"/>
        <v>0</v>
      </c>
      <c r="BK147" s="170">
        <v>0</v>
      </c>
      <c r="BL147" s="170">
        <f t="shared" si="139"/>
        <v>0</v>
      </c>
      <c r="BM147" s="170">
        <v>0</v>
      </c>
      <c r="BN147" s="170">
        <f t="shared" si="140"/>
        <v>0</v>
      </c>
      <c r="BO147" s="170">
        <v>0</v>
      </c>
      <c r="BP147" s="170">
        <f t="shared" si="141"/>
        <v>0</v>
      </c>
      <c r="BQ147" s="170">
        <v>0</v>
      </c>
      <c r="BR147" s="170">
        <f t="shared" si="142"/>
        <v>0</v>
      </c>
      <c r="BS147" s="171">
        <v>0</v>
      </c>
      <c r="BT147" s="163"/>
      <c r="BU147" s="173">
        <f t="shared" si="163"/>
        <v>0.84999999441919194</v>
      </c>
      <c r="BV147" s="174">
        <f t="shared" si="164"/>
        <v>0.15000000558080803</v>
      </c>
      <c r="BW147" s="174">
        <f t="shared" si="165"/>
        <v>0</v>
      </c>
      <c r="BX147" s="174">
        <f t="shared" si="166"/>
        <v>0.15000000558080803</v>
      </c>
      <c r="BY147" s="174">
        <f t="shared" si="167"/>
        <v>0</v>
      </c>
      <c r="BZ147" s="174"/>
      <c r="CA147" s="174"/>
      <c r="CB147" s="174"/>
      <c r="CC147" s="174"/>
      <c r="CD147" s="175"/>
      <c r="CE147" s="176"/>
      <c r="CF147" s="174"/>
      <c r="CG147" s="174"/>
      <c r="CH147" s="174"/>
      <c r="CI147" s="174"/>
      <c r="CJ147" s="174"/>
      <c r="CK147" s="174"/>
      <c r="CL147" s="174"/>
      <c r="CM147" s="174"/>
      <c r="CN147" s="175"/>
      <c r="CO147" s="177" t="s">
        <v>205</v>
      </c>
      <c r="CP147" s="178" t="s">
        <v>205</v>
      </c>
      <c r="CQ147" s="178" t="s">
        <v>205</v>
      </c>
      <c r="CR147" s="178" t="s">
        <v>205</v>
      </c>
      <c r="CS147" s="179" t="s">
        <v>205</v>
      </c>
      <c r="CT147" s="176" t="s">
        <v>205</v>
      </c>
      <c r="CU147" s="174"/>
      <c r="CV147" s="174"/>
      <c r="CW147" s="174"/>
      <c r="CX147" s="175"/>
    </row>
    <row r="148" spans="1:102" x14ac:dyDescent="0.35">
      <c r="A148" s="180"/>
      <c r="B148" s="181">
        <f t="shared" si="173"/>
        <v>116470589</v>
      </c>
      <c r="C148" s="182">
        <f t="shared" si="143"/>
        <v>99000000</v>
      </c>
      <c r="D148" s="182">
        <f t="shared" si="144"/>
        <v>17470589</v>
      </c>
      <c r="E148" s="182">
        <f t="shared" si="145"/>
        <v>17470589</v>
      </c>
      <c r="F148" s="182">
        <f t="shared" si="146"/>
        <v>17470589</v>
      </c>
      <c r="G148" s="182">
        <f t="shared" si="147"/>
        <v>0</v>
      </c>
      <c r="H148" s="182">
        <f t="shared" si="161"/>
        <v>0</v>
      </c>
      <c r="I148" s="183">
        <f t="shared" si="148"/>
        <v>0</v>
      </c>
      <c r="J148" s="184">
        <f t="shared" si="162"/>
        <v>99000000</v>
      </c>
      <c r="K148" s="191">
        <v>99000000</v>
      </c>
      <c r="L148" s="191">
        <v>0</v>
      </c>
      <c r="M148" s="185">
        <f t="shared" si="149"/>
        <v>17470589</v>
      </c>
      <c r="N148" s="182">
        <f>Q148+Z148</f>
        <v>17470589</v>
      </c>
      <c r="O148" s="182">
        <f>R148+AA148</f>
        <v>0</v>
      </c>
      <c r="P148" s="185">
        <f t="shared" si="150"/>
        <v>17470589</v>
      </c>
      <c r="Q148" s="182">
        <f>T148+W148</f>
        <v>17470589</v>
      </c>
      <c r="R148" s="182">
        <f>U148+X148</f>
        <v>0</v>
      </c>
      <c r="S148" s="185">
        <f t="shared" si="151"/>
        <v>17470589</v>
      </c>
      <c r="T148" s="191">
        <v>17470589</v>
      </c>
      <c r="U148" s="191">
        <v>0</v>
      </c>
      <c r="V148" s="185">
        <f t="shared" si="152"/>
        <v>0</v>
      </c>
      <c r="W148" s="191">
        <v>0</v>
      </c>
      <c r="X148" s="191">
        <v>0</v>
      </c>
      <c r="Y148" s="185">
        <f t="shared" si="153"/>
        <v>0</v>
      </c>
      <c r="Z148" s="192">
        <v>0</v>
      </c>
      <c r="AA148" s="192">
        <v>0</v>
      </c>
      <c r="AB148" s="193">
        <v>0</v>
      </c>
      <c r="AC148" s="184">
        <f t="shared" si="154"/>
        <v>0</v>
      </c>
      <c r="AD148" s="191">
        <v>0</v>
      </c>
      <c r="AE148" s="191">
        <v>0</v>
      </c>
      <c r="AF148" s="185">
        <f t="shared" si="155"/>
        <v>0</v>
      </c>
      <c r="AG148" s="191">
        <v>0</v>
      </c>
      <c r="AH148" s="191">
        <v>0</v>
      </c>
      <c r="AI148" s="185">
        <f t="shared" si="156"/>
        <v>0</v>
      </c>
      <c r="AJ148" s="191">
        <v>0</v>
      </c>
      <c r="AK148" s="191">
        <v>0</v>
      </c>
      <c r="AL148" s="185">
        <f t="shared" si="157"/>
        <v>0</v>
      </c>
      <c r="AM148" s="191">
        <v>0</v>
      </c>
      <c r="AN148" s="191">
        <v>0</v>
      </c>
      <c r="AO148" s="185">
        <f t="shared" si="158"/>
        <v>0</v>
      </c>
      <c r="AP148" s="191">
        <v>0</v>
      </c>
      <c r="AQ148" s="191">
        <v>0</v>
      </c>
      <c r="AR148" s="185">
        <f t="shared" si="159"/>
        <v>0</v>
      </c>
      <c r="AS148" s="192">
        <v>0</v>
      </c>
      <c r="AT148" s="192">
        <v>0</v>
      </c>
      <c r="AU148" s="193">
        <v>0</v>
      </c>
      <c r="AV148" s="184">
        <f t="shared" si="160"/>
        <v>0</v>
      </c>
      <c r="AW148" s="192">
        <v>0</v>
      </c>
      <c r="AX148" s="185">
        <f t="shared" si="160"/>
        <v>0</v>
      </c>
      <c r="AY148" s="192">
        <v>0</v>
      </c>
      <c r="AZ148" s="185">
        <f t="shared" si="133"/>
        <v>0</v>
      </c>
      <c r="BA148" s="192">
        <v>0</v>
      </c>
      <c r="BB148" s="185">
        <f t="shared" si="134"/>
        <v>0</v>
      </c>
      <c r="BC148" s="192">
        <v>0</v>
      </c>
      <c r="BD148" s="185">
        <f t="shared" si="135"/>
        <v>0</v>
      </c>
      <c r="BE148" s="192">
        <v>0</v>
      </c>
      <c r="BF148" s="185">
        <f t="shared" si="136"/>
        <v>0</v>
      </c>
      <c r="BG148" s="193">
        <v>0</v>
      </c>
      <c r="BH148" s="184">
        <f t="shared" si="137"/>
        <v>0</v>
      </c>
      <c r="BI148" s="192">
        <v>0</v>
      </c>
      <c r="BJ148" s="185">
        <f t="shared" si="138"/>
        <v>0</v>
      </c>
      <c r="BK148" s="192">
        <v>0</v>
      </c>
      <c r="BL148" s="185">
        <f t="shared" si="139"/>
        <v>0</v>
      </c>
      <c r="BM148" s="192">
        <v>0</v>
      </c>
      <c r="BN148" s="185">
        <f t="shared" si="140"/>
        <v>0</v>
      </c>
      <c r="BO148" s="192">
        <v>0</v>
      </c>
      <c r="BP148" s="185">
        <f t="shared" si="141"/>
        <v>0</v>
      </c>
      <c r="BQ148" s="192">
        <v>0</v>
      </c>
      <c r="BR148" s="185">
        <f t="shared" si="142"/>
        <v>0</v>
      </c>
      <c r="BS148" s="193">
        <v>0</v>
      </c>
      <c r="BT148" s="186"/>
      <c r="BU148" s="187">
        <f t="shared" si="163"/>
        <v>0.84999999441919194</v>
      </c>
      <c r="BV148" s="188">
        <f t="shared" si="164"/>
        <v>0.15000000558080803</v>
      </c>
      <c r="BW148" s="188">
        <f t="shared" si="165"/>
        <v>0</v>
      </c>
      <c r="BX148" s="188">
        <f t="shared" si="166"/>
        <v>0.15000000558080803</v>
      </c>
      <c r="BY148" s="188">
        <f t="shared" si="167"/>
        <v>0</v>
      </c>
      <c r="BZ148" s="188"/>
      <c r="CA148" s="188"/>
      <c r="CB148" s="188"/>
      <c r="CC148" s="188"/>
      <c r="CD148" s="189"/>
      <c r="CE148" s="190"/>
      <c r="CF148" s="188"/>
      <c r="CG148" s="188"/>
      <c r="CH148" s="188"/>
      <c r="CI148" s="188"/>
      <c r="CJ148" s="188"/>
      <c r="CK148" s="188"/>
      <c r="CL148" s="188"/>
      <c r="CM148" s="188"/>
      <c r="CN148" s="189"/>
      <c r="CO148" s="190" t="s">
        <v>205</v>
      </c>
      <c r="CP148" s="188" t="s">
        <v>205</v>
      </c>
      <c r="CQ148" s="188" t="s">
        <v>205</v>
      </c>
      <c r="CR148" s="188" t="s">
        <v>205</v>
      </c>
      <c r="CS148" s="189" t="s">
        <v>205</v>
      </c>
      <c r="CT148" s="190" t="s">
        <v>205</v>
      </c>
      <c r="CU148" s="188"/>
      <c r="CV148" s="188"/>
      <c r="CW148" s="188"/>
      <c r="CX148" s="189"/>
    </row>
    <row r="149" spans="1:102" x14ac:dyDescent="0.35">
      <c r="A149" s="158" t="s">
        <v>23</v>
      </c>
      <c r="B149" s="159">
        <f t="shared" si="173"/>
        <v>71740002</v>
      </c>
      <c r="C149" s="160">
        <f t="shared" si="143"/>
        <v>68153000</v>
      </c>
      <c r="D149" s="160">
        <f t="shared" si="144"/>
        <v>3587002</v>
      </c>
      <c r="E149" s="160">
        <f t="shared" si="145"/>
        <v>3587002</v>
      </c>
      <c r="F149" s="160">
        <f t="shared" si="146"/>
        <v>0</v>
      </c>
      <c r="G149" s="160">
        <f t="shared" si="147"/>
        <v>3587002</v>
      </c>
      <c r="H149" s="160">
        <f t="shared" si="161"/>
        <v>0</v>
      </c>
      <c r="I149" s="161">
        <f t="shared" si="148"/>
        <v>0</v>
      </c>
      <c r="J149" s="162">
        <f t="shared" si="162"/>
        <v>0</v>
      </c>
      <c r="K149" s="160">
        <v>0</v>
      </c>
      <c r="L149" s="160">
        <v>0</v>
      </c>
      <c r="M149" s="160">
        <f t="shared" si="149"/>
        <v>0</v>
      </c>
      <c r="N149" s="160">
        <v>0</v>
      </c>
      <c r="O149" s="160">
        <v>0</v>
      </c>
      <c r="P149" s="160">
        <f t="shared" si="150"/>
        <v>0</v>
      </c>
      <c r="Q149" s="160">
        <v>0</v>
      </c>
      <c r="R149" s="160">
        <v>0</v>
      </c>
      <c r="S149" s="160">
        <f t="shared" si="151"/>
        <v>0</v>
      </c>
      <c r="T149" s="160">
        <v>0</v>
      </c>
      <c r="U149" s="160">
        <v>0</v>
      </c>
      <c r="V149" s="160">
        <f t="shared" si="152"/>
        <v>0</v>
      </c>
      <c r="W149" s="160">
        <v>0</v>
      </c>
      <c r="X149" s="160">
        <v>0</v>
      </c>
      <c r="Y149" s="160">
        <f t="shared" si="153"/>
        <v>0</v>
      </c>
      <c r="Z149" s="160">
        <v>0</v>
      </c>
      <c r="AA149" s="160">
        <v>0</v>
      </c>
      <c r="AB149" s="161">
        <v>0</v>
      </c>
      <c r="AC149" s="162">
        <f t="shared" si="154"/>
        <v>68153000</v>
      </c>
      <c r="AD149" s="160">
        <f>AD150+AD152+AD154</f>
        <v>65578000</v>
      </c>
      <c r="AE149" s="160">
        <f>AE150+AE152+AE154</f>
        <v>2575000</v>
      </c>
      <c r="AF149" s="160">
        <f t="shared" si="155"/>
        <v>3587002</v>
      </c>
      <c r="AG149" s="160">
        <f>AG150+AG152+AG154</f>
        <v>3451475</v>
      </c>
      <c r="AH149" s="160">
        <f>AH150+AH152+AH154</f>
        <v>135527</v>
      </c>
      <c r="AI149" s="160">
        <f t="shared" si="156"/>
        <v>3587002</v>
      </c>
      <c r="AJ149" s="160">
        <f>AJ150+AJ152+AJ154</f>
        <v>3451475</v>
      </c>
      <c r="AK149" s="160">
        <f>AK150+AK152+AK154</f>
        <v>135527</v>
      </c>
      <c r="AL149" s="160">
        <f t="shared" si="157"/>
        <v>0</v>
      </c>
      <c r="AM149" s="160">
        <f>AM150+AM152+AM154</f>
        <v>0</v>
      </c>
      <c r="AN149" s="160">
        <f>AN150+AN152+AN154</f>
        <v>0</v>
      </c>
      <c r="AO149" s="160">
        <f t="shared" si="158"/>
        <v>3587002</v>
      </c>
      <c r="AP149" s="160">
        <f>AP150+AP152+AP154</f>
        <v>3451475</v>
      </c>
      <c r="AQ149" s="160">
        <f>AQ150+AQ152+AQ154</f>
        <v>135527</v>
      </c>
      <c r="AR149" s="160">
        <f t="shared" si="159"/>
        <v>0</v>
      </c>
      <c r="AS149" s="160">
        <f>AS150+AS152+AS154</f>
        <v>0</v>
      </c>
      <c r="AT149" s="160">
        <f>AT150+AT152+AT154</f>
        <v>0</v>
      </c>
      <c r="AU149" s="161">
        <f>AU150+AU152+AU154</f>
        <v>0</v>
      </c>
      <c r="AV149" s="162">
        <f t="shared" si="160"/>
        <v>0</v>
      </c>
      <c r="AW149" s="160">
        <f>AW150+AW152+AW154</f>
        <v>0</v>
      </c>
      <c r="AX149" s="160">
        <f t="shared" si="160"/>
        <v>0</v>
      </c>
      <c r="AY149" s="160">
        <f>AY150+AY152+AY154</f>
        <v>0</v>
      </c>
      <c r="AZ149" s="160">
        <f t="shared" si="133"/>
        <v>0</v>
      </c>
      <c r="BA149" s="160">
        <f>BA150+BA152+BA154</f>
        <v>0</v>
      </c>
      <c r="BB149" s="160">
        <f t="shared" si="134"/>
        <v>0</v>
      </c>
      <c r="BC149" s="160">
        <f>BC150+BC152+BC154</f>
        <v>0</v>
      </c>
      <c r="BD149" s="160">
        <f t="shared" si="135"/>
        <v>0</v>
      </c>
      <c r="BE149" s="160">
        <f>BE150+BE152+BE154</f>
        <v>0</v>
      </c>
      <c r="BF149" s="160">
        <f t="shared" si="136"/>
        <v>0</v>
      </c>
      <c r="BG149" s="161">
        <f>BG150+BG152+BG154</f>
        <v>0</v>
      </c>
      <c r="BH149" s="162">
        <f t="shared" si="137"/>
        <v>0</v>
      </c>
      <c r="BI149" s="160">
        <f>BI150+BI152+BI154</f>
        <v>0</v>
      </c>
      <c r="BJ149" s="160">
        <f t="shared" si="138"/>
        <v>0</v>
      </c>
      <c r="BK149" s="160">
        <f>BK150+BK152+BK154</f>
        <v>0</v>
      </c>
      <c r="BL149" s="160">
        <f t="shared" si="139"/>
        <v>0</v>
      </c>
      <c r="BM149" s="160">
        <f>BM150+BM152+BM154</f>
        <v>0</v>
      </c>
      <c r="BN149" s="160">
        <f t="shared" si="140"/>
        <v>0</v>
      </c>
      <c r="BO149" s="160">
        <f>BO150+BO152+BO154</f>
        <v>0</v>
      </c>
      <c r="BP149" s="160">
        <f t="shared" si="141"/>
        <v>0</v>
      </c>
      <c r="BQ149" s="160">
        <f>BQ150+BQ152+BQ154</f>
        <v>0</v>
      </c>
      <c r="BR149" s="160">
        <f t="shared" si="142"/>
        <v>0</v>
      </c>
      <c r="BS149" s="161">
        <f>BS150+BS152+BS154</f>
        <v>0</v>
      </c>
      <c r="BT149" s="163"/>
      <c r="BU149" s="164"/>
      <c r="BV149" s="165"/>
      <c r="BW149" s="165"/>
      <c r="BX149" s="165"/>
      <c r="BY149" s="165"/>
      <c r="BZ149" s="165"/>
      <c r="CA149" s="165"/>
      <c r="CB149" s="165"/>
      <c r="CC149" s="165"/>
      <c r="CD149" s="166"/>
      <c r="CE149" s="167">
        <f t="shared" si="126"/>
        <v>0.94999998189179335</v>
      </c>
      <c r="CF149" s="165">
        <f t="shared" si="117"/>
        <v>5.0000018108206673E-2</v>
      </c>
      <c r="CG149" s="165">
        <f t="shared" si="118"/>
        <v>5.0000018108206673E-2</v>
      </c>
      <c r="CH149" s="165">
        <f t="shared" si="119"/>
        <v>0</v>
      </c>
      <c r="CI149" s="165">
        <f t="shared" si="120"/>
        <v>0</v>
      </c>
      <c r="CJ149" s="165">
        <f t="shared" si="127"/>
        <v>0.94999976019423527</v>
      </c>
      <c r="CK149" s="165">
        <f t="shared" si="128"/>
        <v>5.0000239805764707E-2</v>
      </c>
      <c r="CL149" s="165">
        <f t="shared" si="129"/>
        <v>5.0000239805764707E-2</v>
      </c>
      <c r="CM149" s="165">
        <f t="shared" si="130"/>
        <v>0</v>
      </c>
      <c r="CN149" s="166">
        <f t="shared" si="131"/>
        <v>0</v>
      </c>
      <c r="CO149" s="167" t="s">
        <v>205</v>
      </c>
      <c r="CP149" s="165" t="s">
        <v>205</v>
      </c>
      <c r="CQ149" s="165" t="s">
        <v>205</v>
      </c>
      <c r="CR149" s="165" t="s">
        <v>205</v>
      </c>
      <c r="CS149" s="166" t="s">
        <v>205</v>
      </c>
      <c r="CT149" s="167" t="s">
        <v>205</v>
      </c>
      <c r="CU149" s="165"/>
      <c r="CV149" s="165"/>
      <c r="CW149" s="165"/>
      <c r="CX149" s="166"/>
    </row>
    <row r="150" spans="1:102" ht="52" x14ac:dyDescent="0.35">
      <c r="A150" s="168" t="s">
        <v>285</v>
      </c>
      <c r="B150" s="169">
        <f t="shared" si="173"/>
        <v>27926317</v>
      </c>
      <c r="C150" s="170">
        <f t="shared" si="143"/>
        <v>26530000</v>
      </c>
      <c r="D150" s="170">
        <f t="shared" si="144"/>
        <v>1396317</v>
      </c>
      <c r="E150" s="170">
        <f t="shared" si="145"/>
        <v>1396317</v>
      </c>
      <c r="F150" s="170">
        <f t="shared" si="146"/>
        <v>0</v>
      </c>
      <c r="G150" s="170">
        <f t="shared" si="147"/>
        <v>1396317</v>
      </c>
      <c r="H150" s="170">
        <f t="shared" si="161"/>
        <v>0</v>
      </c>
      <c r="I150" s="171">
        <f t="shared" si="148"/>
        <v>0</v>
      </c>
      <c r="J150" s="172">
        <f t="shared" si="162"/>
        <v>0</v>
      </c>
      <c r="K150" s="170">
        <v>0</v>
      </c>
      <c r="L150" s="170">
        <v>0</v>
      </c>
      <c r="M150" s="170">
        <f t="shared" si="149"/>
        <v>0</v>
      </c>
      <c r="N150" s="170">
        <v>0</v>
      </c>
      <c r="O150" s="170">
        <v>0</v>
      </c>
      <c r="P150" s="170">
        <f t="shared" si="150"/>
        <v>0</v>
      </c>
      <c r="Q150" s="170">
        <v>0</v>
      </c>
      <c r="R150" s="170">
        <v>0</v>
      </c>
      <c r="S150" s="170">
        <f t="shared" si="151"/>
        <v>0</v>
      </c>
      <c r="T150" s="170">
        <v>0</v>
      </c>
      <c r="U150" s="170">
        <v>0</v>
      </c>
      <c r="V150" s="170">
        <f t="shared" si="152"/>
        <v>0</v>
      </c>
      <c r="W150" s="170">
        <v>0</v>
      </c>
      <c r="X150" s="170">
        <v>0</v>
      </c>
      <c r="Y150" s="170">
        <f t="shared" si="153"/>
        <v>0</v>
      </c>
      <c r="Z150" s="170">
        <v>0</v>
      </c>
      <c r="AA150" s="170">
        <v>0</v>
      </c>
      <c r="AB150" s="171">
        <v>0</v>
      </c>
      <c r="AC150" s="172">
        <f t="shared" si="154"/>
        <v>26530000</v>
      </c>
      <c r="AD150" s="170">
        <f>AD151</f>
        <v>25500000</v>
      </c>
      <c r="AE150" s="170">
        <f>AE151</f>
        <v>1030000</v>
      </c>
      <c r="AF150" s="170">
        <f t="shared" si="155"/>
        <v>1396317</v>
      </c>
      <c r="AG150" s="170">
        <f>AG151</f>
        <v>1342106</v>
      </c>
      <c r="AH150" s="170">
        <f>AH151</f>
        <v>54211</v>
      </c>
      <c r="AI150" s="170">
        <f t="shared" si="156"/>
        <v>1396317</v>
      </c>
      <c r="AJ150" s="170">
        <f>AJ151</f>
        <v>1342106</v>
      </c>
      <c r="AK150" s="170">
        <f>AK151</f>
        <v>54211</v>
      </c>
      <c r="AL150" s="170">
        <f t="shared" si="157"/>
        <v>0</v>
      </c>
      <c r="AM150" s="170">
        <f>AM151</f>
        <v>0</v>
      </c>
      <c r="AN150" s="170">
        <f>AN151</f>
        <v>0</v>
      </c>
      <c r="AO150" s="170">
        <f t="shared" si="158"/>
        <v>1396317</v>
      </c>
      <c r="AP150" s="170">
        <f>AP151</f>
        <v>1342106</v>
      </c>
      <c r="AQ150" s="170">
        <f>AQ151</f>
        <v>54211</v>
      </c>
      <c r="AR150" s="170">
        <f t="shared" si="159"/>
        <v>0</v>
      </c>
      <c r="AS150" s="170">
        <f>AS151</f>
        <v>0</v>
      </c>
      <c r="AT150" s="170">
        <f>AT151</f>
        <v>0</v>
      </c>
      <c r="AU150" s="171">
        <f>AU151</f>
        <v>0</v>
      </c>
      <c r="AV150" s="172">
        <f t="shared" si="160"/>
        <v>0</v>
      </c>
      <c r="AW150" s="170">
        <f>AW151</f>
        <v>0</v>
      </c>
      <c r="AX150" s="170">
        <f t="shared" si="160"/>
        <v>0</v>
      </c>
      <c r="AY150" s="170">
        <f>AY151</f>
        <v>0</v>
      </c>
      <c r="AZ150" s="170">
        <f t="shared" si="133"/>
        <v>0</v>
      </c>
      <c r="BA150" s="170">
        <f>BA151</f>
        <v>0</v>
      </c>
      <c r="BB150" s="170">
        <f t="shared" si="134"/>
        <v>0</v>
      </c>
      <c r="BC150" s="170">
        <f>BC151</f>
        <v>0</v>
      </c>
      <c r="BD150" s="170">
        <f t="shared" si="135"/>
        <v>0</v>
      </c>
      <c r="BE150" s="170">
        <f>BE151</f>
        <v>0</v>
      </c>
      <c r="BF150" s="170">
        <f t="shared" si="136"/>
        <v>0</v>
      </c>
      <c r="BG150" s="171">
        <f>BG151</f>
        <v>0</v>
      </c>
      <c r="BH150" s="172">
        <f t="shared" si="137"/>
        <v>0</v>
      </c>
      <c r="BI150" s="170">
        <f>BI151</f>
        <v>0</v>
      </c>
      <c r="BJ150" s="170">
        <f t="shared" si="138"/>
        <v>0</v>
      </c>
      <c r="BK150" s="170">
        <f>BK151</f>
        <v>0</v>
      </c>
      <c r="BL150" s="170">
        <f t="shared" si="139"/>
        <v>0</v>
      </c>
      <c r="BM150" s="170">
        <f>BM151</f>
        <v>0</v>
      </c>
      <c r="BN150" s="170">
        <f t="shared" si="140"/>
        <v>0</v>
      </c>
      <c r="BO150" s="170">
        <f>BO151</f>
        <v>0</v>
      </c>
      <c r="BP150" s="170">
        <f t="shared" si="141"/>
        <v>0</v>
      </c>
      <c r="BQ150" s="170">
        <f>BQ151</f>
        <v>0</v>
      </c>
      <c r="BR150" s="170">
        <f t="shared" si="142"/>
        <v>0</v>
      </c>
      <c r="BS150" s="171">
        <f>BS151</f>
        <v>0</v>
      </c>
      <c r="BT150" s="163"/>
      <c r="BU150" s="173"/>
      <c r="BV150" s="174"/>
      <c r="BW150" s="174"/>
      <c r="BX150" s="174"/>
      <c r="BY150" s="174"/>
      <c r="BZ150" s="174"/>
      <c r="CA150" s="174"/>
      <c r="CB150" s="174"/>
      <c r="CC150" s="174"/>
      <c r="CD150" s="175"/>
      <c r="CE150" s="176">
        <f t="shared" si="126"/>
        <v>0.94999997392156932</v>
      </c>
      <c r="CF150" s="174">
        <f t="shared" si="117"/>
        <v>5.0000026078430654E-2</v>
      </c>
      <c r="CG150" s="174">
        <f t="shared" si="118"/>
        <v>5.0000026078430654E-2</v>
      </c>
      <c r="CH150" s="174">
        <f t="shared" si="119"/>
        <v>0</v>
      </c>
      <c r="CI150" s="174">
        <f t="shared" si="120"/>
        <v>0</v>
      </c>
      <c r="CJ150" s="174">
        <f t="shared" si="127"/>
        <v>0.94999958495163761</v>
      </c>
      <c r="CK150" s="174">
        <f t="shared" si="128"/>
        <v>5.0000415048362355E-2</v>
      </c>
      <c r="CL150" s="174">
        <f t="shared" si="129"/>
        <v>5.0000415048362355E-2</v>
      </c>
      <c r="CM150" s="174">
        <f t="shared" si="130"/>
        <v>0</v>
      </c>
      <c r="CN150" s="175">
        <f t="shared" si="131"/>
        <v>0</v>
      </c>
      <c r="CO150" s="177" t="s">
        <v>205</v>
      </c>
      <c r="CP150" s="178" t="s">
        <v>205</v>
      </c>
      <c r="CQ150" s="178" t="s">
        <v>205</v>
      </c>
      <c r="CR150" s="178" t="s">
        <v>205</v>
      </c>
      <c r="CS150" s="179" t="s">
        <v>205</v>
      </c>
      <c r="CT150" s="176" t="s">
        <v>205</v>
      </c>
      <c r="CU150" s="174"/>
      <c r="CV150" s="174"/>
      <c r="CW150" s="174"/>
      <c r="CX150" s="175"/>
    </row>
    <row r="151" spans="1:102" x14ac:dyDescent="0.35">
      <c r="A151" s="180"/>
      <c r="B151" s="181">
        <f t="shared" si="173"/>
        <v>27926317</v>
      </c>
      <c r="C151" s="182">
        <f t="shared" si="143"/>
        <v>26530000</v>
      </c>
      <c r="D151" s="182">
        <f t="shared" si="144"/>
        <v>1396317</v>
      </c>
      <c r="E151" s="182">
        <f t="shared" si="145"/>
        <v>1396317</v>
      </c>
      <c r="F151" s="182">
        <f t="shared" si="146"/>
        <v>0</v>
      </c>
      <c r="G151" s="182">
        <f t="shared" si="147"/>
        <v>1396317</v>
      </c>
      <c r="H151" s="182">
        <f t="shared" si="161"/>
        <v>0</v>
      </c>
      <c r="I151" s="183">
        <f t="shared" si="148"/>
        <v>0</v>
      </c>
      <c r="J151" s="184">
        <f t="shared" si="162"/>
        <v>0</v>
      </c>
      <c r="K151" s="192">
        <v>0</v>
      </c>
      <c r="L151" s="192">
        <v>0</v>
      </c>
      <c r="M151" s="185">
        <f t="shared" si="149"/>
        <v>0</v>
      </c>
      <c r="N151" s="182">
        <f>Q151+Z151</f>
        <v>0</v>
      </c>
      <c r="O151" s="182">
        <f>R151+AA151</f>
        <v>0</v>
      </c>
      <c r="P151" s="185">
        <f t="shared" si="150"/>
        <v>0</v>
      </c>
      <c r="Q151" s="182">
        <f>T151+W151</f>
        <v>0</v>
      </c>
      <c r="R151" s="182">
        <f>U151+X151</f>
        <v>0</v>
      </c>
      <c r="S151" s="185">
        <f t="shared" si="151"/>
        <v>0</v>
      </c>
      <c r="T151" s="192">
        <v>0</v>
      </c>
      <c r="U151" s="192">
        <v>0</v>
      </c>
      <c r="V151" s="185">
        <f t="shared" si="152"/>
        <v>0</v>
      </c>
      <c r="W151" s="192">
        <v>0</v>
      </c>
      <c r="X151" s="192">
        <v>0</v>
      </c>
      <c r="Y151" s="185">
        <f t="shared" si="153"/>
        <v>0</v>
      </c>
      <c r="Z151" s="192">
        <v>0</v>
      </c>
      <c r="AA151" s="192">
        <v>0</v>
      </c>
      <c r="AB151" s="193">
        <v>0</v>
      </c>
      <c r="AC151" s="184">
        <f t="shared" si="154"/>
        <v>26530000</v>
      </c>
      <c r="AD151" s="191">
        <v>25500000</v>
      </c>
      <c r="AE151" s="191">
        <v>1030000</v>
      </c>
      <c r="AF151" s="185">
        <f t="shared" si="155"/>
        <v>1396317</v>
      </c>
      <c r="AG151" s="182">
        <f>AJ151+AS151</f>
        <v>1342106</v>
      </c>
      <c r="AH151" s="182">
        <f>AK151+AT151</f>
        <v>54211</v>
      </c>
      <c r="AI151" s="185">
        <f t="shared" si="156"/>
        <v>1396317</v>
      </c>
      <c r="AJ151" s="182">
        <f>AM151+AP151</f>
        <v>1342106</v>
      </c>
      <c r="AK151" s="182">
        <f>AN151+AQ151</f>
        <v>54211</v>
      </c>
      <c r="AL151" s="185">
        <f t="shared" si="157"/>
        <v>0</v>
      </c>
      <c r="AM151" s="191">
        <v>0</v>
      </c>
      <c r="AN151" s="191">
        <v>0</v>
      </c>
      <c r="AO151" s="185">
        <f t="shared" si="158"/>
        <v>1396317</v>
      </c>
      <c r="AP151" s="191">
        <v>1342106</v>
      </c>
      <c r="AQ151" s="191">
        <v>54211</v>
      </c>
      <c r="AR151" s="185">
        <f t="shared" si="159"/>
        <v>0</v>
      </c>
      <c r="AS151" s="192">
        <v>0</v>
      </c>
      <c r="AT151" s="192">
        <v>0</v>
      </c>
      <c r="AU151" s="193">
        <v>0</v>
      </c>
      <c r="AV151" s="184">
        <f t="shared" si="160"/>
        <v>0</v>
      </c>
      <c r="AW151" s="192">
        <v>0</v>
      </c>
      <c r="AX151" s="185">
        <f t="shared" si="160"/>
        <v>0</v>
      </c>
      <c r="AY151" s="192">
        <v>0</v>
      </c>
      <c r="AZ151" s="185">
        <f t="shared" si="133"/>
        <v>0</v>
      </c>
      <c r="BA151" s="192">
        <v>0</v>
      </c>
      <c r="BB151" s="185">
        <f t="shared" si="134"/>
        <v>0</v>
      </c>
      <c r="BC151" s="192">
        <v>0</v>
      </c>
      <c r="BD151" s="185">
        <f t="shared" si="135"/>
        <v>0</v>
      </c>
      <c r="BE151" s="192">
        <v>0</v>
      </c>
      <c r="BF151" s="185">
        <f t="shared" si="136"/>
        <v>0</v>
      </c>
      <c r="BG151" s="193">
        <v>0</v>
      </c>
      <c r="BH151" s="184">
        <f t="shared" si="137"/>
        <v>0</v>
      </c>
      <c r="BI151" s="192">
        <v>0</v>
      </c>
      <c r="BJ151" s="185">
        <f t="shared" si="138"/>
        <v>0</v>
      </c>
      <c r="BK151" s="192">
        <v>0</v>
      </c>
      <c r="BL151" s="185">
        <f t="shared" si="139"/>
        <v>0</v>
      </c>
      <c r="BM151" s="192">
        <v>0</v>
      </c>
      <c r="BN151" s="185">
        <f t="shared" si="140"/>
        <v>0</v>
      </c>
      <c r="BO151" s="192">
        <v>0</v>
      </c>
      <c r="BP151" s="185">
        <f t="shared" si="141"/>
        <v>0</v>
      </c>
      <c r="BQ151" s="192">
        <v>0</v>
      </c>
      <c r="BR151" s="185">
        <f t="shared" si="142"/>
        <v>0</v>
      </c>
      <c r="BS151" s="193">
        <v>0</v>
      </c>
      <c r="BT151" s="186"/>
      <c r="BU151" s="187"/>
      <c r="BV151" s="188"/>
      <c r="BW151" s="188"/>
      <c r="BX151" s="188"/>
      <c r="BY151" s="188"/>
      <c r="BZ151" s="188"/>
      <c r="CA151" s="188"/>
      <c r="CB151" s="188"/>
      <c r="CC151" s="188"/>
      <c r="CD151" s="189"/>
      <c r="CE151" s="190">
        <f t="shared" si="126"/>
        <v>0.94999997392156932</v>
      </c>
      <c r="CF151" s="188">
        <f t="shared" si="117"/>
        <v>5.0000026078430654E-2</v>
      </c>
      <c r="CG151" s="188">
        <f t="shared" si="118"/>
        <v>5.0000026078430654E-2</v>
      </c>
      <c r="CH151" s="188">
        <f t="shared" si="119"/>
        <v>0</v>
      </c>
      <c r="CI151" s="188">
        <f t="shared" si="120"/>
        <v>0</v>
      </c>
      <c r="CJ151" s="188">
        <f t="shared" si="127"/>
        <v>0.94999958495163761</v>
      </c>
      <c r="CK151" s="188">
        <f t="shared" si="128"/>
        <v>5.0000415048362355E-2</v>
      </c>
      <c r="CL151" s="188">
        <f t="shared" si="129"/>
        <v>5.0000415048362355E-2</v>
      </c>
      <c r="CM151" s="188">
        <f t="shared" si="130"/>
        <v>0</v>
      </c>
      <c r="CN151" s="189">
        <f t="shared" si="131"/>
        <v>0</v>
      </c>
      <c r="CO151" s="190" t="s">
        <v>205</v>
      </c>
      <c r="CP151" s="188" t="s">
        <v>205</v>
      </c>
      <c r="CQ151" s="188" t="s">
        <v>205</v>
      </c>
      <c r="CR151" s="188" t="s">
        <v>205</v>
      </c>
      <c r="CS151" s="189" t="s">
        <v>205</v>
      </c>
      <c r="CT151" s="190" t="s">
        <v>205</v>
      </c>
      <c r="CU151" s="188"/>
      <c r="CV151" s="188"/>
      <c r="CW151" s="188"/>
      <c r="CX151" s="189"/>
    </row>
    <row r="152" spans="1:102" ht="52" x14ac:dyDescent="0.35">
      <c r="A152" s="168" t="s">
        <v>291</v>
      </c>
      <c r="B152" s="169">
        <f t="shared" si="173"/>
        <v>15755790</v>
      </c>
      <c r="C152" s="170">
        <f t="shared" si="143"/>
        <v>14968000</v>
      </c>
      <c r="D152" s="170">
        <f t="shared" si="144"/>
        <v>787790</v>
      </c>
      <c r="E152" s="170">
        <f t="shared" si="145"/>
        <v>787790</v>
      </c>
      <c r="F152" s="170">
        <f t="shared" si="146"/>
        <v>0</v>
      </c>
      <c r="G152" s="170">
        <f t="shared" si="147"/>
        <v>787790</v>
      </c>
      <c r="H152" s="170">
        <f t="shared" si="161"/>
        <v>0</v>
      </c>
      <c r="I152" s="171">
        <f t="shared" si="148"/>
        <v>0</v>
      </c>
      <c r="J152" s="172">
        <f t="shared" si="162"/>
        <v>0</v>
      </c>
      <c r="K152" s="170">
        <v>0</v>
      </c>
      <c r="L152" s="170">
        <v>0</v>
      </c>
      <c r="M152" s="170">
        <f t="shared" si="149"/>
        <v>0</v>
      </c>
      <c r="N152" s="170">
        <v>0</v>
      </c>
      <c r="O152" s="170">
        <v>0</v>
      </c>
      <c r="P152" s="170">
        <f t="shared" si="150"/>
        <v>0</v>
      </c>
      <c r="Q152" s="170">
        <v>0</v>
      </c>
      <c r="R152" s="170">
        <v>0</v>
      </c>
      <c r="S152" s="170">
        <f t="shared" si="151"/>
        <v>0</v>
      </c>
      <c r="T152" s="170">
        <v>0</v>
      </c>
      <c r="U152" s="170">
        <v>0</v>
      </c>
      <c r="V152" s="170">
        <f t="shared" si="152"/>
        <v>0</v>
      </c>
      <c r="W152" s="170">
        <v>0</v>
      </c>
      <c r="X152" s="170">
        <v>0</v>
      </c>
      <c r="Y152" s="170">
        <f t="shared" si="153"/>
        <v>0</v>
      </c>
      <c r="Z152" s="170">
        <v>0</v>
      </c>
      <c r="AA152" s="170">
        <v>0</v>
      </c>
      <c r="AB152" s="171">
        <v>0</v>
      </c>
      <c r="AC152" s="172">
        <f t="shared" si="154"/>
        <v>14968000</v>
      </c>
      <c r="AD152" s="170">
        <f>AD153</f>
        <v>14427000</v>
      </c>
      <c r="AE152" s="170">
        <f>AE153</f>
        <v>541000</v>
      </c>
      <c r="AF152" s="170">
        <f t="shared" si="155"/>
        <v>787790</v>
      </c>
      <c r="AG152" s="170">
        <f>AG153</f>
        <v>759316</v>
      </c>
      <c r="AH152" s="170">
        <f>AH153</f>
        <v>28474</v>
      </c>
      <c r="AI152" s="170">
        <f t="shared" si="156"/>
        <v>787790</v>
      </c>
      <c r="AJ152" s="170">
        <f>AJ153</f>
        <v>759316</v>
      </c>
      <c r="AK152" s="170">
        <f>AK153</f>
        <v>28474</v>
      </c>
      <c r="AL152" s="170">
        <f t="shared" si="157"/>
        <v>0</v>
      </c>
      <c r="AM152" s="170">
        <f>AM153</f>
        <v>0</v>
      </c>
      <c r="AN152" s="170">
        <f>AN153</f>
        <v>0</v>
      </c>
      <c r="AO152" s="170">
        <f t="shared" si="158"/>
        <v>787790</v>
      </c>
      <c r="AP152" s="170">
        <f>AP153</f>
        <v>759316</v>
      </c>
      <c r="AQ152" s="170">
        <f>AQ153</f>
        <v>28474</v>
      </c>
      <c r="AR152" s="170">
        <f t="shared" si="159"/>
        <v>0</v>
      </c>
      <c r="AS152" s="170">
        <f>AS153</f>
        <v>0</v>
      </c>
      <c r="AT152" s="170">
        <f>AT153</f>
        <v>0</v>
      </c>
      <c r="AU152" s="171">
        <f>AU153</f>
        <v>0</v>
      </c>
      <c r="AV152" s="172">
        <f t="shared" si="160"/>
        <v>0</v>
      </c>
      <c r="AW152" s="170">
        <f>AW153</f>
        <v>0</v>
      </c>
      <c r="AX152" s="170">
        <f t="shared" si="160"/>
        <v>0</v>
      </c>
      <c r="AY152" s="170">
        <f>AY153</f>
        <v>0</v>
      </c>
      <c r="AZ152" s="170">
        <f t="shared" si="133"/>
        <v>0</v>
      </c>
      <c r="BA152" s="170">
        <f>BA153</f>
        <v>0</v>
      </c>
      <c r="BB152" s="170">
        <f t="shared" si="134"/>
        <v>0</v>
      </c>
      <c r="BC152" s="170">
        <f>BC153</f>
        <v>0</v>
      </c>
      <c r="BD152" s="170">
        <f t="shared" si="135"/>
        <v>0</v>
      </c>
      <c r="BE152" s="170">
        <f>BE153</f>
        <v>0</v>
      </c>
      <c r="BF152" s="170">
        <f t="shared" si="136"/>
        <v>0</v>
      </c>
      <c r="BG152" s="171">
        <f>BG153</f>
        <v>0</v>
      </c>
      <c r="BH152" s="172">
        <f t="shared" si="137"/>
        <v>0</v>
      </c>
      <c r="BI152" s="170">
        <f>BI153</f>
        <v>0</v>
      </c>
      <c r="BJ152" s="170">
        <f t="shared" si="138"/>
        <v>0</v>
      </c>
      <c r="BK152" s="170">
        <f>BK153</f>
        <v>0</v>
      </c>
      <c r="BL152" s="170">
        <f t="shared" si="139"/>
        <v>0</v>
      </c>
      <c r="BM152" s="170">
        <f>BM153</f>
        <v>0</v>
      </c>
      <c r="BN152" s="170">
        <f t="shared" si="140"/>
        <v>0</v>
      </c>
      <c r="BO152" s="170">
        <f>BO153</f>
        <v>0</v>
      </c>
      <c r="BP152" s="170">
        <f t="shared" si="141"/>
        <v>0</v>
      </c>
      <c r="BQ152" s="170">
        <f>BQ153</f>
        <v>0</v>
      </c>
      <c r="BR152" s="170">
        <f t="shared" si="142"/>
        <v>0</v>
      </c>
      <c r="BS152" s="171">
        <f>BS153</f>
        <v>0</v>
      </c>
      <c r="BT152" s="163"/>
      <c r="BU152" s="173"/>
      <c r="BV152" s="174"/>
      <c r="BW152" s="174"/>
      <c r="BX152" s="174"/>
      <c r="BY152" s="174"/>
      <c r="BZ152" s="174"/>
      <c r="CA152" s="174"/>
      <c r="CB152" s="174"/>
      <c r="CC152" s="174"/>
      <c r="CD152" s="175"/>
      <c r="CE152" s="176">
        <f t="shared" si="126"/>
        <v>0.949999986830249</v>
      </c>
      <c r="CF152" s="174">
        <f t="shared" si="117"/>
        <v>5.000001316975098E-2</v>
      </c>
      <c r="CG152" s="174">
        <f t="shared" si="118"/>
        <v>5.000001316975098E-2</v>
      </c>
      <c r="CH152" s="174">
        <f t="shared" si="119"/>
        <v>0</v>
      </c>
      <c r="CI152" s="174">
        <f t="shared" si="120"/>
        <v>0</v>
      </c>
      <c r="CJ152" s="174">
        <f t="shared" si="127"/>
        <v>0.94999947319807398</v>
      </c>
      <c r="CK152" s="174">
        <f t="shared" si="128"/>
        <v>5.0000526801925987E-2</v>
      </c>
      <c r="CL152" s="174">
        <f t="shared" si="129"/>
        <v>5.0000526801925987E-2</v>
      </c>
      <c r="CM152" s="174">
        <f t="shared" si="130"/>
        <v>0</v>
      </c>
      <c r="CN152" s="175">
        <f t="shared" si="131"/>
        <v>0</v>
      </c>
      <c r="CO152" s="177" t="s">
        <v>205</v>
      </c>
      <c r="CP152" s="178" t="s">
        <v>205</v>
      </c>
      <c r="CQ152" s="178" t="s">
        <v>205</v>
      </c>
      <c r="CR152" s="178" t="s">
        <v>205</v>
      </c>
      <c r="CS152" s="179" t="s">
        <v>205</v>
      </c>
      <c r="CT152" s="176" t="s">
        <v>205</v>
      </c>
      <c r="CU152" s="174"/>
      <c r="CV152" s="174"/>
      <c r="CW152" s="174"/>
      <c r="CX152" s="175"/>
    </row>
    <row r="153" spans="1:102" x14ac:dyDescent="0.35">
      <c r="A153" s="180"/>
      <c r="B153" s="181">
        <f t="shared" si="173"/>
        <v>15755790</v>
      </c>
      <c r="C153" s="182">
        <f t="shared" si="143"/>
        <v>14968000</v>
      </c>
      <c r="D153" s="182">
        <f t="shared" si="144"/>
        <v>787790</v>
      </c>
      <c r="E153" s="182">
        <f t="shared" si="145"/>
        <v>787790</v>
      </c>
      <c r="F153" s="182">
        <f t="shared" si="146"/>
        <v>0</v>
      </c>
      <c r="G153" s="182">
        <f t="shared" si="147"/>
        <v>787790</v>
      </c>
      <c r="H153" s="182">
        <f t="shared" si="161"/>
        <v>0</v>
      </c>
      <c r="I153" s="183">
        <f t="shared" si="148"/>
        <v>0</v>
      </c>
      <c r="J153" s="184">
        <f t="shared" si="162"/>
        <v>0</v>
      </c>
      <c r="K153" s="192">
        <v>0</v>
      </c>
      <c r="L153" s="192">
        <v>0</v>
      </c>
      <c r="M153" s="185">
        <f t="shared" si="149"/>
        <v>0</v>
      </c>
      <c r="N153" s="182">
        <f>Q153+Z153</f>
        <v>0</v>
      </c>
      <c r="O153" s="182">
        <f>R153+AA153</f>
        <v>0</v>
      </c>
      <c r="P153" s="185">
        <f t="shared" si="150"/>
        <v>0</v>
      </c>
      <c r="Q153" s="182">
        <f>T153+W153</f>
        <v>0</v>
      </c>
      <c r="R153" s="182">
        <f>U153+X153</f>
        <v>0</v>
      </c>
      <c r="S153" s="185">
        <f t="shared" si="151"/>
        <v>0</v>
      </c>
      <c r="T153" s="192">
        <v>0</v>
      </c>
      <c r="U153" s="192">
        <v>0</v>
      </c>
      <c r="V153" s="185">
        <f t="shared" si="152"/>
        <v>0</v>
      </c>
      <c r="W153" s="192">
        <v>0</v>
      </c>
      <c r="X153" s="192">
        <v>0</v>
      </c>
      <c r="Y153" s="185">
        <f t="shared" si="153"/>
        <v>0</v>
      </c>
      <c r="Z153" s="192">
        <v>0</v>
      </c>
      <c r="AA153" s="192">
        <v>0</v>
      </c>
      <c r="AB153" s="193">
        <v>0</v>
      </c>
      <c r="AC153" s="184">
        <f t="shared" si="154"/>
        <v>14968000</v>
      </c>
      <c r="AD153" s="191">
        <v>14427000</v>
      </c>
      <c r="AE153" s="191">
        <v>541000</v>
      </c>
      <c r="AF153" s="185">
        <f t="shared" si="155"/>
        <v>787790</v>
      </c>
      <c r="AG153" s="182">
        <f>AJ153+AS153</f>
        <v>759316</v>
      </c>
      <c r="AH153" s="182">
        <f>AK153+AT153</f>
        <v>28474</v>
      </c>
      <c r="AI153" s="185">
        <f t="shared" si="156"/>
        <v>787790</v>
      </c>
      <c r="AJ153" s="182">
        <f>AM153+AP153</f>
        <v>759316</v>
      </c>
      <c r="AK153" s="182">
        <f>AN153+AQ153</f>
        <v>28474</v>
      </c>
      <c r="AL153" s="185">
        <f t="shared" si="157"/>
        <v>0</v>
      </c>
      <c r="AM153" s="191">
        <v>0</v>
      </c>
      <c r="AN153" s="191">
        <v>0</v>
      </c>
      <c r="AO153" s="185">
        <f t="shared" si="158"/>
        <v>787790</v>
      </c>
      <c r="AP153" s="191">
        <v>759316</v>
      </c>
      <c r="AQ153" s="191">
        <v>28474</v>
      </c>
      <c r="AR153" s="185">
        <f t="shared" si="159"/>
        <v>0</v>
      </c>
      <c r="AS153" s="192">
        <v>0</v>
      </c>
      <c r="AT153" s="192">
        <v>0</v>
      </c>
      <c r="AU153" s="193">
        <v>0</v>
      </c>
      <c r="AV153" s="184">
        <f t="shared" si="160"/>
        <v>0</v>
      </c>
      <c r="AW153" s="192">
        <v>0</v>
      </c>
      <c r="AX153" s="185">
        <f t="shared" si="160"/>
        <v>0</v>
      </c>
      <c r="AY153" s="192">
        <v>0</v>
      </c>
      <c r="AZ153" s="185">
        <f t="shared" si="133"/>
        <v>0</v>
      </c>
      <c r="BA153" s="192">
        <v>0</v>
      </c>
      <c r="BB153" s="185">
        <f t="shared" si="134"/>
        <v>0</v>
      </c>
      <c r="BC153" s="192">
        <v>0</v>
      </c>
      <c r="BD153" s="185">
        <f t="shared" si="135"/>
        <v>0</v>
      </c>
      <c r="BE153" s="192">
        <v>0</v>
      </c>
      <c r="BF153" s="185">
        <f t="shared" si="136"/>
        <v>0</v>
      </c>
      <c r="BG153" s="193">
        <v>0</v>
      </c>
      <c r="BH153" s="184">
        <f t="shared" si="137"/>
        <v>0</v>
      </c>
      <c r="BI153" s="192">
        <v>0</v>
      </c>
      <c r="BJ153" s="185">
        <f t="shared" si="138"/>
        <v>0</v>
      </c>
      <c r="BK153" s="192">
        <v>0</v>
      </c>
      <c r="BL153" s="185">
        <f t="shared" si="139"/>
        <v>0</v>
      </c>
      <c r="BM153" s="192">
        <v>0</v>
      </c>
      <c r="BN153" s="185">
        <f t="shared" si="140"/>
        <v>0</v>
      </c>
      <c r="BO153" s="192">
        <v>0</v>
      </c>
      <c r="BP153" s="185">
        <f t="shared" si="141"/>
        <v>0</v>
      </c>
      <c r="BQ153" s="192">
        <v>0</v>
      </c>
      <c r="BR153" s="185">
        <f t="shared" si="142"/>
        <v>0</v>
      </c>
      <c r="BS153" s="193">
        <v>0</v>
      </c>
      <c r="BT153" s="186"/>
      <c r="BU153" s="187"/>
      <c r="BV153" s="188"/>
      <c r="BW153" s="188"/>
      <c r="BX153" s="188"/>
      <c r="BY153" s="188"/>
      <c r="BZ153" s="188"/>
      <c r="CA153" s="188"/>
      <c r="CB153" s="188"/>
      <c r="CC153" s="188"/>
      <c r="CD153" s="189"/>
      <c r="CE153" s="190">
        <f t="shared" si="126"/>
        <v>0.949999986830249</v>
      </c>
      <c r="CF153" s="188">
        <f t="shared" si="117"/>
        <v>5.000001316975098E-2</v>
      </c>
      <c r="CG153" s="188">
        <f t="shared" si="118"/>
        <v>5.000001316975098E-2</v>
      </c>
      <c r="CH153" s="188">
        <f t="shared" si="119"/>
        <v>0</v>
      </c>
      <c r="CI153" s="188">
        <f t="shared" si="120"/>
        <v>0</v>
      </c>
      <c r="CJ153" s="188">
        <f t="shared" si="127"/>
        <v>0.94999947319807398</v>
      </c>
      <c r="CK153" s="188">
        <f t="shared" si="128"/>
        <v>5.0000526801925987E-2</v>
      </c>
      <c r="CL153" s="188">
        <f t="shared" si="129"/>
        <v>5.0000526801925987E-2</v>
      </c>
      <c r="CM153" s="188">
        <f t="shared" si="130"/>
        <v>0</v>
      </c>
      <c r="CN153" s="189">
        <f t="shared" si="131"/>
        <v>0</v>
      </c>
      <c r="CO153" s="190" t="s">
        <v>205</v>
      </c>
      <c r="CP153" s="188" t="s">
        <v>205</v>
      </c>
      <c r="CQ153" s="188" t="s">
        <v>205</v>
      </c>
      <c r="CR153" s="188" t="s">
        <v>205</v>
      </c>
      <c r="CS153" s="189" t="s">
        <v>205</v>
      </c>
      <c r="CT153" s="190" t="s">
        <v>205</v>
      </c>
      <c r="CU153" s="188"/>
      <c r="CV153" s="188"/>
      <c r="CW153" s="188"/>
      <c r="CX153" s="189"/>
    </row>
    <row r="154" spans="1:102" ht="26" x14ac:dyDescent="0.35">
      <c r="A154" s="168" t="s">
        <v>296</v>
      </c>
      <c r="B154" s="169">
        <f t="shared" si="173"/>
        <v>28057895</v>
      </c>
      <c r="C154" s="170">
        <f t="shared" si="143"/>
        <v>26655000</v>
      </c>
      <c r="D154" s="170">
        <f t="shared" si="144"/>
        <v>1402895</v>
      </c>
      <c r="E154" s="170">
        <f t="shared" si="145"/>
        <v>1402895</v>
      </c>
      <c r="F154" s="170">
        <f t="shared" si="146"/>
        <v>0</v>
      </c>
      <c r="G154" s="170">
        <f t="shared" si="147"/>
        <v>1402895</v>
      </c>
      <c r="H154" s="170">
        <f t="shared" si="161"/>
        <v>0</v>
      </c>
      <c r="I154" s="171">
        <f t="shared" si="148"/>
        <v>0</v>
      </c>
      <c r="J154" s="172">
        <f t="shared" si="162"/>
        <v>0</v>
      </c>
      <c r="K154" s="170">
        <v>0</v>
      </c>
      <c r="L154" s="170">
        <v>0</v>
      </c>
      <c r="M154" s="170">
        <f t="shared" si="149"/>
        <v>0</v>
      </c>
      <c r="N154" s="170">
        <v>0</v>
      </c>
      <c r="O154" s="170">
        <v>0</v>
      </c>
      <c r="P154" s="170">
        <f t="shared" si="150"/>
        <v>0</v>
      </c>
      <c r="Q154" s="170">
        <v>0</v>
      </c>
      <c r="R154" s="170">
        <v>0</v>
      </c>
      <c r="S154" s="170">
        <f t="shared" si="151"/>
        <v>0</v>
      </c>
      <c r="T154" s="170">
        <v>0</v>
      </c>
      <c r="U154" s="170">
        <v>0</v>
      </c>
      <c r="V154" s="170">
        <f t="shared" si="152"/>
        <v>0</v>
      </c>
      <c r="W154" s="170">
        <v>0</v>
      </c>
      <c r="X154" s="170">
        <v>0</v>
      </c>
      <c r="Y154" s="170">
        <f t="shared" si="153"/>
        <v>0</v>
      </c>
      <c r="Z154" s="170">
        <v>0</v>
      </c>
      <c r="AA154" s="170">
        <v>0</v>
      </c>
      <c r="AB154" s="171">
        <v>0</v>
      </c>
      <c r="AC154" s="172">
        <f t="shared" si="154"/>
        <v>26655000</v>
      </c>
      <c r="AD154" s="170">
        <f>AD155</f>
        <v>25651000</v>
      </c>
      <c r="AE154" s="170">
        <f>AE155</f>
        <v>1004000</v>
      </c>
      <c r="AF154" s="170">
        <f t="shared" si="155"/>
        <v>1402895</v>
      </c>
      <c r="AG154" s="170">
        <f>AG155</f>
        <v>1350053</v>
      </c>
      <c r="AH154" s="170">
        <f>AH155</f>
        <v>52842</v>
      </c>
      <c r="AI154" s="170">
        <f t="shared" si="156"/>
        <v>1402895</v>
      </c>
      <c r="AJ154" s="170">
        <f>AJ155</f>
        <v>1350053</v>
      </c>
      <c r="AK154" s="170">
        <f>AK155</f>
        <v>52842</v>
      </c>
      <c r="AL154" s="170">
        <f t="shared" si="157"/>
        <v>0</v>
      </c>
      <c r="AM154" s="170">
        <f>AM155</f>
        <v>0</v>
      </c>
      <c r="AN154" s="170">
        <f>AN155</f>
        <v>0</v>
      </c>
      <c r="AO154" s="170">
        <f t="shared" si="158"/>
        <v>1402895</v>
      </c>
      <c r="AP154" s="170">
        <f>AP155</f>
        <v>1350053</v>
      </c>
      <c r="AQ154" s="170">
        <f>AQ155</f>
        <v>52842</v>
      </c>
      <c r="AR154" s="170">
        <f t="shared" si="159"/>
        <v>0</v>
      </c>
      <c r="AS154" s="170">
        <f>AS155</f>
        <v>0</v>
      </c>
      <c r="AT154" s="170">
        <f>AT155</f>
        <v>0</v>
      </c>
      <c r="AU154" s="171">
        <f>AU155</f>
        <v>0</v>
      </c>
      <c r="AV154" s="172">
        <f t="shared" si="160"/>
        <v>0</v>
      </c>
      <c r="AW154" s="170">
        <f>AW155</f>
        <v>0</v>
      </c>
      <c r="AX154" s="170">
        <f t="shared" si="160"/>
        <v>0</v>
      </c>
      <c r="AY154" s="170">
        <f>AY155</f>
        <v>0</v>
      </c>
      <c r="AZ154" s="170">
        <f t="shared" si="133"/>
        <v>0</v>
      </c>
      <c r="BA154" s="170">
        <f>BA155</f>
        <v>0</v>
      </c>
      <c r="BB154" s="170">
        <f t="shared" si="134"/>
        <v>0</v>
      </c>
      <c r="BC154" s="170">
        <f>BC155</f>
        <v>0</v>
      </c>
      <c r="BD154" s="170">
        <f t="shared" si="135"/>
        <v>0</v>
      </c>
      <c r="BE154" s="170">
        <f>BE155</f>
        <v>0</v>
      </c>
      <c r="BF154" s="170">
        <f t="shared" si="136"/>
        <v>0</v>
      </c>
      <c r="BG154" s="171">
        <f>BG155</f>
        <v>0</v>
      </c>
      <c r="BH154" s="172">
        <f t="shared" si="137"/>
        <v>0</v>
      </c>
      <c r="BI154" s="170">
        <f>BI155</f>
        <v>0</v>
      </c>
      <c r="BJ154" s="170">
        <f t="shared" si="138"/>
        <v>0</v>
      </c>
      <c r="BK154" s="170">
        <f>BK155</f>
        <v>0</v>
      </c>
      <c r="BL154" s="170">
        <f t="shared" si="139"/>
        <v>0</v>
      </c>
      <c r="BM154" s="170">
        <f>BM155</f>
        <v>0</v>
      </c>
      <c r="BN154" s="170">
        <f t="shared" si="140"/>
        <v>0</v>
      </c>
      <c r="BO154" s="170">
        <f>BO155</f>
        <v>0</v>
      </c>
      <c r="BP154" s="170">
        <f t="shared" si="141"/>
        <v>0</v>
      </c>
      <c r="BQ154" s="170">
        <f>BQ155</f>
        <v>0</v>
      </c>
      <c r="BR154" s="170">
        <f t="shared" si="142"/>
        <v>0</v>
      </c>
      <c r="BS154" s="171">
        <f>BS155</f>
        <v>0</v>
      </c>
      <c r="BT154" s="163"/>
      <c r="BU154" s="173"/>
      <c r="BV154" s="174"/>
      <c r="BW154" s="174"/>
      <c r="BX154" s="174"/>
      <c r="BY154" s="174"/>
      <c r="BZ154" s="174"/>
      <c r="CA154" s="174"/>
      <c r="CB154" s="174"/>
      <c r="CC154" s="174"/>
      <c r="CD154" s="175"/>
      <c r="CE154" s="176">
        <f t="shared" si="126"/>
        <v>0.94999998703754263</v>
      </c>
      <c r="CF154" s="174">
        <f t="shared" si="117"/>
        <v>5.000001296245743E-2</v>
      </c>
      <c r="CG154" s="174">
        <f t="shared" si="118"/>
        <v>5.000001296245743E-2</v>
      </c>
      <c r="CH154" s="174">
        <f t="shared" si="119"/>
        <v>0</v>
      </c>
      <c r="CI154" s="174">
        <f t="shared" si="120"/>
        <v>0</v>
      </c>
      <c r="CJ154" s="174">
        <f t="shared" si="127"/>
        <v>0.95000009462152335</v>
      </c>
      <c r="CK154" s="174">
        <f t="shared" si="128"/>
        <v>4.9999905378476629E-2</v>
      </c>
      <c r="CL154" s="174">
        <f t="shared" si="129"/>
        <v>4.9999905378476629E-2</v>
      </c>
      <c r="CM154" s="174">
        <f t="shared" si="130"/>
        <v>0</v>
      </c>
      <c r="CN154" s="175">
        <f t="shared" si="131"/>
        <v>0</v>
      </c>
      <c r="CO154" s="177" t="s">
        <v>205</v>
      </c>
      <c r="CP154" s="178" t="s">
        <v>205</v>
      </c>
      <c r="CQ154" s="178" t="s">
        <v>205</v>
      </c>
      <c r="CR154" s="178" t="s">
        <v>205</v>
      </c>
      <c r="CS154" s="179" t="s">
        <v>205</v>
      </c>
      <c r="CT154" s="176" t="s">
        <v>205</v>
      </c>
      <c r="CU154" s="174"/>
      <c r="CV154" s="174"/>
      <c r="CW154" s="174"/>
      <c r="CX154" s="175"/>
    </row>
    <row r="155" spans="1:102" x14ac:dyDescent="0.35">
      <c r="A155" s="180"/>
      <c r="B155" s="181">
        <f t="shared" si="173"/>
        <v>28057895</v>
      </c>
      <c r="C155" s="182">
        <f t="shared" si="143"/>
        <v>26655000</v>
      </c>
      <c r="D155" s="182">
        <f t="shared" si="144"/>
        <v>1402895</v>
      </c>
      <c r="E155" s="182">
        <f t="shared" si="145"/>
        <v>1402895</v>
      </c>
      <c r="F155" s="182">
        <f t="shared" si="146"/>
        <v>0</v>
      </c>
      <c r="G155" s="182">
        <f t="shared" si="147"/>
        <v>1402895</v>
      </c>
      <c r="H155" s="182">
        <f t="shared" si="161"/>
        <v>0</v>
      </c>
      <c r="I155" s="183">
        <f t="shared" si="148"/>
        <v>0</v>
      </c>
      <c r="J155" s="184">
        <f t="shared" si="162"/>
        <v>0</v>
      </c>
      <c r="K155" s="192">
        <v>0</v>
      </c>
      <c r="L155" s="192">
        <v>0</v>
      </c>
      <c r="M155" s="185">
        <f t="shared" si="149"/>
        <v>0</v>
      </c>
      <c r="N155" s="182">
        <f>Q155+Z155</f>
        <v>0</v>
      </c>
      <c r="O155" s="182">
        <f>R155+AA155</f>
        <v>0</v>
      </c>
      <c r="P155" s="185">
        <f t="shared" si="150"/>
        <v>0</v>
      </c>
      <c r="Q155" s="192">
        <v>0</v>
      </c>
      <c r="R155" s="192">
        <v>0</v>
      </c>
      <c r="S155" s="185">
        <f t="shared" si="151"/>
        <v>0</v>
      </c>
      <c r="T155" s="192">
        <v>0</v>
      </c>
      <c r="U155" s="192">
        <v>0</v>
      </c>
      <c r="V155" s="185">
        <f t="shared" si="152"/>
        <v>0</v>
      </c>
      <c r="W155" s="192">
        <v>0</v>
      </c>
      <c r="X155" s="192">
        <v>0</v>
      </c>
      <c r="Y155" s="185">
        <f t="shared" si="153"/>
        <v>0</v>
      </c>
      <c r="Z155" s="192">
        <v>0</v>
      </c>
      <c r="AA155" s="192">
        <v>0</v>
      </c>
      <c r="AB155" s="193">
        <v>0</v>
      </c>
      <c r="AC155" s="184">
        <f t="shared" si="154"/>
        <v>26655000</v>
      </c>
      <c r="AD155" s="191">
        <v>25651000</v>
      </c>
      <c r="AE155" s="191">
        <v>1004000</v>
      </c>
      <c r="AF155" s="185">
        <f t="shared" si="155"/>
        <v>1402895</v>
      </c>
      <c r="AG155" s="182">
        <f>AJ155+AS155</f>
        <v>1350053</v>
      </c>
      <c r="AH155" s="182">
        <f>AK155+AT155</f>
        <v>52842</v>
      </c>
      <c r="AI155" s="185">
        <f t="shared" si="156"/>
        <v>1402895</v>
      </c>
      <c r="AJ155" s="182">
        <f>AM155+AP155</f>
        <v>1350053</v>
      </c>
      <c r="AK155" s="182">
        <f>AN155+AQ155</f>
        <v>52842</v>
      </c>
      <c r="AL155" s="185">
        <f t="shared" si="157"/>
        <v>0</v>
      </c>
      <c r="AM155" s="191">
        <v>0</v>
      </c>
      <c r="AN155" s="191">
        <v>0</v>
      </c>
      <c r="AO155" s="185">
        <f t="shared" si="158"/>
        <v>1402895</v>
      </c>
      <c r="AP155" s="191">
        <v>1350053</v>
      </c>
      <c r="AQ155" s="191">
        <v>52842</v>
      </c>
      <c r="AR155" s="185">
        <f t="shared" si="159"/>
        <v>0</v>
      </c>
      <c r="AS155" s="192">
        <v>0</v>
      </c>
      <c r="AT155" s="192">
        <v>0</v>
      </c>
      <c r="AU155" s="193">
        <v>0</v>
      </c>
      <c r="AV155" s="184">
        <f t="shared" si="160"/>
        <v>0</v>
      </c>
      <c r="AW155" s="192">
        <v>0</v>
      </c>
      <c r="AX155" s="185">
        <f t="shared" si="160"/>
        <v>0</v>
      </c>
      <c r="AY155" s="192">
        <v>0</v>
      </c>
      <c r="AZ155" s="185">
        <f t="shared" si="133"/>
        <v>0</v>
      </c>
      <c r="BA155" s="192">
        <v>0</v>
      </c>
      <c r="BB155" s="185">
        <f t="shared" si="134"/>
        <v>0</v>
      </c>
      <c r="BC155" s="192">
        <v>0</v>
      </c>
      <c r="BD155" s="185">
        <f t="shared" si="135"/>
        <v>0</v>
      </c>
      <c r="BE155" s="192">
        <v>0</v>
      </c>
      <c r="BF155" s="185">
        <f t="shared" si="136"/>
        <v>0</v>
      </c>
      <c r="BG155" s="193">
        <v>0</v>
      </c>
      <c r="BH155" s="184">
        <f t="shared" si="137"/>
        <v>0</v>
      </c>
      <c r="BI155" s="192">
        <v>0</v>
      </c>
      <c r="BJ155" s="185">
        <f t="shared" si="138"/>
        <v>0</v>
      </c>
      <c r="BK155" s="192">
        <v>0</v>
      </c>
      <c r="BL155" s="185">
        <f t="shared" si="139"/>
        <v>0</v>
      </c>
      <c r="BM155" s="192">
        <v>0</v>
      </c>
      <c r="BN155" s="185">
        <f t="shared" si="140"/>
        <v>0</v>
      </c>
      <c r="BO155" s="192">
        <v>0</v>
      </c>
      <c r="BP155" s="185">
        <f t="shared" si="141"/>
        <v>0</v>
      </c>
      <c r="BQ155" s="192">
        <v>0</v>
      </c>
      <c r="BR155" s="185">
        <f t="shared" si="142"/>
        <v>0</v>
      </c>
      <c r="BS155" s="193">
        <v>0</v>
      </c>
      <c r="BT155" s="186"/>
      <c r="BU155" s="187"/>
      <c r="BV155" s="188"/>
      <c r="BW155" s="188"/>
      <c r="BX155" s="188"/>
      <c r="BY155" s="188"/>
      <c r="BZ155" s="188"/>
      <c r="CA155" s="188"/>
      <c r="CB155" s="188"/>
      <c r="CC155" s="188"/>
      <c r="CD155" s="189"/>
      <c r="CE155" s="190">
        <f t="shared" si="126"/>
        <v>0.94999998703754263</v>
      </c>
      <c r="CF155" s="188">
        <f t="shared" si="117"/>
        <v>5.000001296245743E-2</v>
      </c>
      <c r="CG155" s="188">
        <f t="shared" si="118"/>
        <v>5.000001296245743E-2</v>
      </c>
      <c r="CH155" s="188">
        <f t="shared" si="119"/>
        <v>0</v>
      </c>
      <c r="CI155" s="188">
        <f t="shared" si="120"/>
        <v>0</v>
      </c>
      <c r="CJ155" s="188">
        <f t="shared" si="127"/>
        <v>0.95000009462152335</v>
      </c>
      <c r="CK155" s="188">
        <f t="shared" si="128"/>
        <v>4.9999905378476629E-2</v>
      </c>
      <c r="CL155" s="188">
        <f t="shared" si="129"/>
        <v>4.9999905378476629E-2</v>
      </c>
      <c r="CM155" s="188">
        <f t="shared" si="130"/>
        <v>0</v>
      </c>
      <c r="CN155" s="189">
        <f t="shared" si="131"/>
        <v>0</v>
      </c>
      <c r="CO155" s="190" t="s">
        <v>205</v>
      </c>
      <c r="CP155" s="188" t="s">
        <v>205</v>
      </c>
      <c r="CQ155" s="188" t="s">
        <v>205</v>
      </c>
      <c r="CR155" s="188" t="s">
        <v>205</v>
      </c>
      <c r="CS155" s="189" t="s">
        <v>205</v>
      </c>
      <c r="CT155" s="190" t="s">
        <v>205</v>
      </c>
      <c r="CU155" s="188"/>
      <c r="CV155" s="188"/>
      <c r="CW155" s="188"/>
      <c r="CX155" s="189"/>
    </row>
    <row r="156" spans="1:102" x14ac:dyDescent="0.35">
      <c r="A156" s="158" t="s">
        <v>24</v>
      </c>
      <c r="B156" s="159">
        <f t="shared" si="173"/>
        <v>75725556</v>
      </c>
      <c r="C156" s="160">
        <f t="shared" si="143"/>
        <v>68153000</v>
      </c>
      <c r="D156" s="160">
        <f t="shared" si="144"/>
        <v>7572556</v>
      </c>
      <c r="E156" s="160">
        <f t="shared" si="145"/>
        <v>7572556</v>
      </c>
      <c r="F156" s="160">
        <f t="shared" si="146"/>
        <v>7572556</v>
      </c>
      <c r="G156" s="160">
        <f t="shared" si="147"/>
        <v>0</v>
      </c>
      <c r="H156" s="160">
        <f t="shared" si="161"/>
        <v>0</v>
      </c>
      <c r="I156" s="161">
        <f t="shared" si="148"/>
        <v>0</v>
      </c>
      <c r="J156" s="162">
        <f t="shared" si="162"/>
        <v>0</v>
      </c>
      <c r="K156" s="160">
        <v>0</v>
      </c>
      <c r="L156" s="160">
        <v>0</v>
      </c>
      <c r="M156" s="160">
        <f t="shared" si="149"/>
        <v>0</v>
      </c>
      <c r="N156" s="160">
        <v>0</v>
      </c>
      <c r="O156" s="160">
        <v>0</v>
      </c>
      <c r="P156" s="160">
        <f t="shared" si="150"/>
        <v>0</v>
      </c>
      <c r="Q156" s="160">
        <v>0</v>
      </c>
      <c r="R156" s="160">
        <v>0</v>
      </c>
      <c r="S156" s="160">
        <f t="shared" si="151"/>
        <v>0</v>
      </c>
      <c r="T156" s="160">
        <v>0</v>
      </c>
      <c r="U156" s="160">
        <v>0</v>
      </c>
      <c r="V156" s="160">
        <f t="shared" si="152"/>
        <v>0</v>
      </c>
      <c r="W156" s="160">
        <v>0</v>
      </c>
      <c r="X156" s="160">
        <v>0</v>
      </c>
      <c r="Y156" s="160">
        <f t="shared" si="153"/>
        <v>0</v>
      </c>
      <c r="Z156" s="160">
        <v>0</v>
      </c>
      <c r="AA156" s="160">
        <v>0</v>
      </c>
      <c r="AB156" s="161">
        <v>0</v>
      </c>
      <c r="AC156" s="162">
        <f t="shared" si="154"/>
        <v>68153000</v>
      </c>
      <c r="AD156" s="160">
        <f>AD157</f>
        <v>68153000</v>
      </c>
      <c r="AE156" s="160">
        <f>AE157</f>
        <v>0</v>
      </c>
      <c r="AF156" s="160">
        <f t="shared" si="155"/>
        <v>7572556</v>
      </c>
      <c r="AG156" s="160">
        <f>AG157</f>
        <v>7572556</v>
      </c>
      <c r="AH156" s="160">
        <f>AH157</f>
        <v>0</v>
      </c>
      <c r="AI156" s="160">
        <f t="shared" si="156"/>
        <v>7572556</v>
      </c>
      <c r="AJ156" s="160">
        <f>AJ157</f>
        <v>7572556</v>
      </c>
      <c r="AK156" s="160">
        <f>AK157</f>
        <v>0</v>
      </c>
      <c r="AL156" s="160">
        <f t="shared" si="157"/>
        <v>7572556</v>
      </c>
      <c r="AM156" s="160">
        <f>AM157</f>
        <v>7572556</v>
      </c>
      <c r="AN156" s="160">
        <f>AN157</f>
        <v>0</v>
      </c>
      <c r="AO156" s="160">
        <f t="shared" si="158"/>
        <v>0</v>
      </c>
      <c r="AP156" s="160">
        <f>AP157</f>
        <v>0</v>
      </c>
      <c r="AQ156" s="160">
        <f>AQ157</f>
        <v>0</v>
      </c>
      <c r="AR156" s="160">
        <f t="shared" si="159"/>
        <v>0</v>
      </c>
      <c r="AS156" s="160">
        <f t="shared" ref="AS156:AU157" si="175">AS157</f>
        <v>0</v>
      </c>
      <c r="AT156" s="160">
        <f t="shared" si="175"/>
        <v>0</v>
      </c>
      <c r="AU156" s="161">
        <f t="shared" si="175"/>
        <v>0</v>
      </c>
      <c r="AV156" s="162">
        <f t="shared" si="160"/>
        <v>0</v>
      </c>
      <c r="AW156" s="160">
        <f>AW157</f>
        <v>0</v>
      </c>
      <c r="AX156" s="160">
        <f t="shared" si="160"/>
        <v>0</v>
      </c>
      <c r="AY156" s="160">
        <f>AY157</f>
        <v>0</v>
      </c>
      <c r="AZ156" s="160">
        <f t="shared" si="133"/>
        <v>0</v>
      </c>
      <c r="BA156" s="160">
        <f>BA157</f>
        <v>0</v>
      </c>
      <c r="BB156" s="160">
        <f t="shared" si="134"/>
        <v>0</v>
      </c>
      <c r="BC156" s="160">
        <f>BC157</f>
        <v>0</v>
      </c>
      <c r="BD156" s="160">
        <f t="shared" si="135"/>
        <v>0</v>
      </c>
      <c r="BE156" s="160">
        <f>BE157</f>
        <v>0</v>
      </c>
      <c r="BF156" s="160">
        <f t="shared" si="136"/>
        <v>0</v>
      </c>
      <c r="BG156" s="161">
        <f>BG157</f>
        <v>0</v>
      </c>
      <c r="BH156" s="162">
        <f t="shared" si="137"/>
        <v>0</v>
      </c>
      <c r="BI156" s="160">
        <f>BI157</f>
        <v>0</v>
      </c>
      <c r="BJ156" s="160">
        <f t="shared" si="138"/>
        <v>0</v>
      </c>
      <c r="BK156" s="160">
        <f>BK157</f>
        <v>0</v>
      </c>
      <c r="BL156" s="160">
        <f t="shared" si="139"/>
        <v>0</v>
      </c>
      <c r="BM156" s="160">
        <f>BM157</f>
        <v>0</v>
      </c>
      <c r="BN156" s="160">
        <f t="shared" si="140"/>
        <v>0</v>
      </c>
      <c r="BO156" s="160">
        <f>BO157</f>
        <v>0</v>
      </c>
      <c r="BP156" s="160">
        <f t="shared" si="141"/>
        <v>0</v>
      </c>
      <c r="BQ156" s="160">
        <f>BQ157</f>
        <v>0</v>
      </c>
      <c r="BR156" s="160">
        <f t="shared" si="142"/>
        <v>0</v>
      </c>
      <c r="BS156" s="161">
        <f>BS157</f>
        <v>0</v>
      </c>
      <c r="BT156" s="163"/>
      <c r="BU156" s="164"/>
      <c r="BV156" s="165"/>
      <c r="BW156" s="165"/>
      <c r="BX156" s="165"/>
      <c r="BY156" s="165"/>
      <c r="BZ156" s="165"/>
      <c r="CA156" s="165"/>
      <c r="CB156" s="165"/>
      <c r="CC156" s="165"/>
      <c r="CD156" s="166"/>
      <c r="CE156" s="167">
        <f t="shared" si="126"/>
        <v>0.89999999471776737</v>
      </c>
      <c r="CF156" s="165">
        <f t="shared" si="117"/>
        <v>0.10000000528223259</v>
      </c>
      <c r="CG156" s="165">
        <f t="shared" si="118"/>
        <v>0</v>
      </c>
      <c r="CH156" s="165">
        <f t="shared" si="119"/>
        <v>0.10000000528223259</v>
      </c>
      <c r="CI156" s="165">
        <f t="shared" si="120"/>
        <v>0</v>
      </c>
      <c r="CJ156" s="165"/>
      <c r="CK156" s="165"/>
      <c r="CL156" s="165"/>
      <c r="CM156" s="165"/>
      <c r="CN156" s="166"/>
      <c r="CO156" s="167" t="s">
        <v>205</v>
      </c>
      <c r="CP156" s="165" t="s">
        <v>205</v>
      </c>
      <c r="CQ156" s="165" t="s">
        <v>205</v>
      </c>
      <c r="CR156" s="165" t="s">
        <v>205</v>
      </c>
      <c r="CS156" s="166" t="s">
        <v>205</v>
      </c>
      <c r="CT156" s="167" t="s">
        <v>205</v>
      </c>
      <c r="CU156" s="165"/>
      <c r="CV156" s="165"/>
      <c r="CW156" s="165"/>
      <c r="CX156" s="166"/>
    </row>
    <row r="157" spans="1:102" ht="26" x14ac:dyDescent="0.35">
      <c r="A157" s="168" t="s">
        <v>302</v>
      </c>
      <c r="B157" s="169">
        <f t="shared" si="173"/>
        <v>75725556</v>
      </c>
      <c r="C157" s="170">
        <f t="shared" si="143"/>
        <v>68153000</v>
      </c>
      <c r="D157" s="170">
        <f t="shared" si="144"/>
        <v>7572556</v>
      </c>
      <c r="E157" s="170">
        <f t="shared" si="145"/>
        <v>7572556</v>
      </c>
      <c r="F157" s="170">
        <f t="shared" si="146"/>
        <v>7572556</v>
      </c>
      <c r="G157" s="170">
        <f t="shared" si="147"/>
        <v>0</v>
      </c>
      <c r="H157" s="170">
        <f t="shared" si="161"/>
        <v>0</v>
      </c>
      <c r="I157" s="171">
        <f t="shared" si="148"/>
        <v>0</v>
      </c>
      <c r="J157" s="172">
        <f t="shared" si="162"/>
        <v>0</v>
      </c>
      <c r="K157" s="170">
        <v>0</v>
      </c>
      <c r="L157" s="170">
        <v>0</v>
      </c>
      <c r="M157" s="170">
        <f t="shared" si="149"/>
        <v>0</v>
      </c>
      <c r="N157" s="170">
        <v>0</v>
      </c>
      <c r="O157" s="170">
        <v>0</v>
      </c>
      <c r="P157" s="170">
        <f t="shared" si="150"/>
        <v>0</v>
      </c>
      <c r="Q157" s="170">
        <v>0</v>
      </c>
      <c r="R157" s="170">
        <v>0</v>
      </c>
      <c r="S157" s="170">
        <f t="shared" si="151"/>
        <v>0</v>
      </c>
      <c r="T157" s="170">
        <v>0</v>
      </c>
      <c r="U157" s="170">
        <v>0</v>
      </c>
      <c r="V157" s="170">
        <f t="shared" si="152"/>
        <v>0</v>
      </c>
      <c r="W157" s="170">
        <v>0</v>
      </c>
      <c r="X157" s="170">
        <v>0</v>
      </c>
      <c r="Y157" s="170">
        <f t="shared" si="153"/>
        <v>0</v>
      </c>
      <c r="Z157" s="170">
        <v>0</v>
      </c>
      <c r="AA157" s="170">
        <v>0</v>
      </c>
      <c r="AB157" s="171">
        <v>0</v>
      </c>
      <c r="AC157" s="172">
        <f t="shared" si="154"/>
        <v>68153000</v>
      </c>
      <c r="AD157" s="170">
        <f>AD158</f>
        <v>68153000</v>
      </c>
      <c r="AE157" s="170">
        <f>AE158</f>
        <v>0</v>
      </c>
      <c r="AF157" s="170">
        <f t="shared" si="155"/>
        <v>7572556</v>
      </c>
      <c r="AG157" s="170">
        <f>AG158</f>
        <v>7572556</v>
      </c>
      <c r="AH157" s="170">
        <f>AH158</f>
        <v>0</v>
      </c>
      <c r="AI157" s="170">
        <f t="shared" si="156"/>
        <v>7572556</v>
      </c>
      <c r="AJ157" s="170">
        <f>AJ158</f>
        <v>7572556</v>
      </c>
      <c r="AK157" s="170">
        <f>AK158</f>
        <v>0</v>
      </c>
      <c r="AL157" s="170">
        <f t="shared" si="157"/>
        <v>7572556</v>
      </c>
      <c r="AM157" s="170">
        <f>AM158</f>
        <v>7572556</v>
      </c>
      <c r="AN157" s="170">
        <f>AN158</f>
        <v>0</v>
      </c>
      <c r="AO157" s="170">
        <f t="shared" si="158"/>
        <v>0</v>
      </c>
      <c r="AP157" s="170">
        <f>AP158</f>
        <v>0</v>
      </c>
      <c r="AQ157" s="170">
        <f>AQ158</f>
        <v>0</v>
      </c>
      <c r="AR157" s="170">
        <f t="shared" si="159"/>
        <v>0</v>
      </c>
      <c r="AS157" s="170">
        <f t="shared" si="175"/>
        <v>0</v>
      </c>
      <c r="AT157" s="170">
        <f t="shared" si="175"/>
        <v>0</v>
      </c>
      <c r="AU157" s="171">
        <f t="shared" si="175"/>
        <v>0</v>
      </c>
      <c r="AV157" s="172">
        <f t="shared" si="160"/>
        <v>0</v>
      </c>
      <c r="AW157" s="170">
        <f>AW158</f>
        <v>0</v>
      </c>
      <c r="AX157" s="170">
        <f t="shared" si="160"/>
        <v>0</v>
      </c>
      <c r="AY157" s="170">
        <f>AY158</f>
        <v>0</v>
      </c>
      <c r="AZ157" s="170">
        <f t="shared" si="133"/>
        <v>0</v>
      </c>
      <c r="BA157" s="170">
        <f>BA158</f>
        <v>0</v>
      </c>
      <c r="BB157" s="170">
        <f t="shared" si="134"/>
        <v>0</v>
      </c>
      <c r="BC157" s="170">
        <f>BC158</f>
        <v>0</v>
      </c>
      <c r="BD157" s="170">
        <f t="shared" si="135"/>
        <v>0</v>
      </c>
      <c r="BE157" s="170">
        <f>BE158</f>
        <v>0</v>
      </c>
      <c r="BF157" s="170">
        <f t="shared" si="136"/>
        <v>0</v>
      </c>
      <c r="BG157" s="171">
        <f>BG158</f>
        <v>0</v>
      </c>
      <c r="BH157" s="172">
        <f t="shared" si="137"/>
        <v>0</v>
      </c>
      <c r="BI157" s="170">
        <f>BI158</f>
        <v>0</v>
      </c>
      <c r="BJ157" s="170">
        <f t="shared" si="138"/>
        <v>0</v>
      </c>
      <c r="BK157" s="170">
        <f>BK158</f>
        <v>0</v>
      </c>
      <c r="BL157" s="170">
        <f t="shared" si="139"/>
        <v>0</v>
      </c>
      <c r="BM157" s="170">
        <f>BM158</f>
        <v>0</v>
      </c>
      <c r="BN157" s="170">
        <f t="shared" si="140"/>
        <v>0</v>
      </c>
      <c r="BO157" s="170">
        <f>BO158</f>
        <v>0</v>
      </c>
      <c r="BP157" s="170">
        <f t="shared" si="141"/>
        <v>0</v>
      </c>
      <c r="BQ157" s="170">
        <f>BQ158</f>
        <v>0</v>
      </c>
      <c r="BR157" s="170">
        <f t="shared" si="142"/>
        <v>0</v>
      </c>
      <c r="BS157" s="171">
        <f>BS158</f>
        <v>0</v>
      </c>
      <c r="BT157" s="163"/>
      <c r="BU157" s="173"/>
      <c r="BV157" s="174"/>
      <c r="BW157" s="174"/>
      <c r="BX157" s="174"/>
      <c r="BY157" s="174"/>
      <c r="BZ157" s="174"/>
      <c r="CA157" s="174"/>
      <c r="CB157" s="174"/>
      <c r="CC157" s="174"/>
      <c r="CD157" s="175"/>
      <c r="CE157" s="176">
        <f t="shared" si="126"/>
        <v>0.89999999471776737</v>
      </c>
      <c r="CF157" s="174">
        <f t="shared" si="117"/>
        <v>0.10000000528223259</v>
      </c>
      <c r="CG157" s="174">
        <f t="shared" si="118"/>
        <v>0</v>
      </c>
      <c r="CH157" s="174">
        <f t="shared" si="119"/>
        <v>0.10000000528223259</v>
      </c>
      <c r="CI157" s="174">
        <f t="shared" si="120"/>
        <v>0</v>
      </c>
      <c r="CJ157" s="174"/>
      <c r="CK157" s="174"/>
      <c r="CL157" s="174"/>
      <c r="CM157" s="174"/>
      <c r="CN157" s="175"/>
      <c r="CO157" s="177" t="s">
        <v>205</v>
      </c>
      <c r="CP157" s="178" t="s">
        <v>205</v>
      </c>
      <c r="CQ157" s="178" t="s">
        <v>205</v>
      </c>
      <c r="CR157" s="178" t="s">
        <v>205</v>
      </c>
      <c r="CS157" s="179" t="s">
        <v>205</v>
      </c>
      <c r="CT157" s="176" t="s">
        <v>205</v>
      </c>
      <c r="CU157" s="174"/>
      <c r="CV157" s="174"/>
      <c r="CW157" s="174"/>
      <c r="CX157" s="175"/>
    </row>
    <row r="158" spans="1:102" x14ac:dyDescent="0.35">
      <c r="A158" s="195"/>
      <c r="B158" s="181">
        <f t="shared" si="173"/>
        <v>75725556</v>
      </c>
      <c r="C158" s="182">
        <f t="shared" si="143"/>
        <v>68153000</v>
      </c>
      <c r="D158" s="182">
        <f t="shared" si="144"/>
        <v>7572556</v>
      </c>
      <c r="E158" s="182">
        <f t="shared" si="145"/>
        <v>7572556</v>
      </c>
      <c r="F158" s="182">
        <f t="shared" si="146"/>
        <v>7572556</v>
      </c>
      <c r="G158" s="182">
        <f t="shared" si="147"/>
        <v>0</v>
      </c>
      <c r="H158" s="182">
        <f t="shared" si="161"/>
        <v>0</v>
      </c>
      <c r="I158" s="183">
        <f t="shared" si="148"/>
        <v>0</v>
      </c>
      <c r="J158" s="184">
        <f t="shared" si="162"/>
        <v>0</v>
      </c>
      <c r="K158" s="192">
        <v>0</v>
      </c>
      <c r="L158" s="192">
        <v>0</v>
      </c>
      <c r="M158" s="185">
        <f t="shared" si="149"/>
        <v>0</v>
      </c>
      <c r="N158" s="182">
        <f>Q158+Z158</f>
        <v>0</v>
      </c>
      <c r="O158" s="182">
        <f>R158+AA158</f>
        <v>0</v>
      </c>
      <c r="P158" s="185">
        <f t="shared" si="150"/>
        <v>0</v>
      </c>
      <c r="Q158" s="182">
        <f>T158+W158</f>
        <v>0</v>
      </c>
      <c r="R158" s="182">
        <f>U158+X158</f>
        <v>0</v>
      </c>
      <c r="S158" s="185">
        <f t="shared" si="151"/>
        <v>0</v>
      </c>
      <c r="T158" s="192">
        <v>0</v>
      </c>
      <c r="U158" s="192">
        <v>0</v>
      </c>
      <c r="V158" s="185">
        <f t="shared" si="152"/>
        <v>0</v>
      </c>
      <c r="W158" s="192">
        <v>0</v>
      </c>
      <c r="X158" s="192">
        <v>0</v>
      </c>
      <c r="Y158" s="185">
        <f t="shared" si="153"/>
        <v>0</v>
      </c>
      <c r="Z158" s="192">
        <v>0</v>
      </c>
      <c r="AA158" s="192">
        <v>0</v>
      </c>
      <c r="AB158" s="193">
        <v>0</v>
      </c>
      <c r="AC158" s="184">
        <f t="shared" si="154"/>
        <v>68153000</v>
      </c>
      <c r="AD158" s="191">
        <v>68153000</v>
      </c>
      <c r="AE158" s="191">
        <v>0</v>
      </c>
      <c r="AF158" s="185">
        <f t="shared" si="155"/>
        <v>7572556</v>
      </c>
      <c r="AG158" s="182">
        <f>AJ158+AS158</f>
        <v>7572556</v>
      </c>
      <c r="AH158" s="182">
        <f>AK158+AT158</f>
        <v>0</v>
      </c>
      <c r="AI158" s="185">
        <f t="shared" si="156"/>
        <v>7572556</v>
      </c>
      <c r="AJ158" s="182">
        <f>AM158+AP158</f>
        <v>7572556</v>
      </c>
      <c r="AK158" s="182">
        <f>AN158+AQ158</f>
        <v>0</v>
      </c>
      <c r="AL158" s="185">
        <f t="shared" si="157"/>
        <v>7572556</v>
      </c>
      <c r="AM158" s="191">
        <v>7572556</v>
      </c>
      <c r="AN158" s="191">
        <v>0</v>
      </c>
      <c r="AO158" s="185">
        <f t="shared" si="158"/>
        <v>0</v>
      </c>
      <c r="AP158" s="191">
        <v>0</v>
      </c>
      <c r="AQ158" s="191">
        <v>0</v>
      </c>
      <c r="AR158" s="185">
        <f t="shared" si="159"/>
        <v>0</v>
      </c>
      <c r="AS158" s="192">
        <v>0</v>
      </c>
      <c r="AT158" s="192">
        <v>0</v>
      </c>
      <c r="AU158" s="193">
        <v>0</v>
      </c>
      <c r="AV158" s="184">
        <f t="shared" si="160"/>
        <v>0</v>
      </c>
      <c r="AW158" s="192">
        <v>0</v>
      </c>
      <c r="AX158" s="185">
        <f t="shared" si="160"/>
        <v>0</v>
      </c>
      <c r="AY158" s="192">
        <v>0</v>
      </c>
      <c r="AZ158" s="185">
        <f t="shared" si="133"/>
        <v>0</v>
      </c>
      <c r="BA158" s="192">
        <v>0</v>
      </c>
      <c r="BB158" s="185">
        <f t="shared" si="134"/>
        <v>0</v>
      </c>
      <c r="BC158" s="192">
        <v>0</v>
      </c>
      <c r="BD158" s="185">
        <f t="shared" si="135"/>
        <v>0</v>
      </c>
      <c r="BE158" s="192">
        <v>0</v>
      </c>
      <c r="BF158" s="185">
        <f t="shared" si="136"/>
        <v>0</v>
      </c>
      <c r="BG158" s="193">
        <v>0</v>
      </c>
      <c r="BH158" s="184">
        <f t="shared" si="137"/>
        <v>0</v>
      </c>
      <c r="BI158" s="192">
        <v>0</v>
      </c>
      <c r="BJ158" s="185">
        <f t="shared" si="138"/>
        <v>0</v>
      </c>
      <c r="BK158" s="192">
        <v>0</v>
      </c>
      <c r="BL158" s="185">
        <f t="shared" si="139"/>
        <v>0</v>
      </c>
      <c r="BM158" s="192">
        <v>0</v>
      </c>
      <c r="BN158" s="185">
        <f t="shared" si="140"/>
        <v>0</v>
      </c>
      <c r="BO158" s="192">
        <v>0</v>
      </c>
      <c r="BP158" s="185">
        <f t="shared" si="141"/>
        <v>0</v>
      </c>
      <c r="BQ158" s="192">
        <v>0</v>
      </c>
      <c r="BR158" s="185">
        <f t="shared" si="142"/>
        <v>0</v>
      </c>
      <c r="BS158" s="193">
        <v>0</v>
      </c>
      <c r="BT158" s="186"/>
      <c r="BU158" s="187"/>
      <c r="BV158" s="188"/>
      <c r="BW158" s="188"/>
      <c r="BX158" s="188"/>
      <c r="BY158" s="188"/>
      <c r="BZ158" s="188"/>
      <c r="CA158" s="188"/>
      <c r="CB158" s="188"/>
      <c r="CC158" s="188"/>
      <c r="CD158" s="189"/>
      <c r="CE158" s="190">
        <f t="shared" si="126"/>
        <v>0.89999999471776737</v>
      </c>
      <c r="CF158" s="188">
        <f t="shared" si="117"/>
        <v>0.10000000528223259</v>
      </c>
      <c r="CG158" s="188">
        <f t="shared" si="118"/>
        <v>0</v>
      </c>
      <c r="CH158" s="188">
        <f t="shared" si="119"/>
        <v>0.10000000528223259</v>
      </c>
      <c r="CI158" s="188">
        <f t="shared" si="120"/>
        <v>0</v>
      </c>
      <c r="CJ158" s="188"/>
      <c r="CK158" s="188"/>
      <c r="CL158" s="188"/>
      <c r="CM158" s="188"/>
      <c r="CN158" s="189"/>
      <c r="CO158" s="190" t="s">
        <v>205</v>
      </c>
      <c r="CP158" s="188" t="s">
        <v>205</v>
      </c>
      <c r="CQ158" s="188" t="s">
        <v>205</v>
      </c>
      <c r="CR158" s="188" t="s">
        <v>205</v>
      </c>
      <c r="CS158" s="189" t="s">
        <v>205</v>
      </c>
      <c r="CT158" s="190" t="s">
        <v>205</v>
      </c>
      <c r="CU158" s="188"/>
      <c r="CV158" s="188"/>
      <c r="CW158" s="188"/>
      <c r="CX158" s="189"/>
    </row>
    <row r="159" spans="1:102" x14ac:dyDescent="0.35">
      <c r="A159" s="147" t="s">
        <v>141</v>
      </c>
      <c r="B159" s="148">
        <f t="shared" si="173"/>
        <v>474743184</v>
      </c>
      <c r="C159" s="149">
        <f t="shared" si="143"/>
        <v>400413611</v>
      </c>
      <c r="D159" s="149">
        <f t="shared" si="144"/>
        <v>74329573</v>
      </c>
      <c r="E159" s="149">
        <f t="shared" si="145"/>
        <v>74329573</v>
      </c>
      <c r="F159" s="149">
        <f t="shared" si="146"/>
        <v>43015817</v>
      </c>
      <c r="G159" s="149">
        <f t="shared" si="147"/>
        <v>31313756</v>
      </c>
      <c r="H159" s="149">
        <f t="shared" si="161"/>
        <v>0</v>
      </c>
      <c r="I159" s="150">
        <f t="shared" si="148"/>
        <v>0</v>
      </c>
      <c r="J159" s="151">
        <f t="shared" si="162"/>
        <v>400413611</v>
      </c>
      <c r="K159" s="149">
        <f>K160</f>
        <v>397641975</v>
      </c>
      <c r="L159" s="149">
        <f>L160</f>
        <v>2771636</v>
      </c>
      <c r="M159" s="149">
        <f t="shared" si="149"/>
        <v>74329573</v>
      </c>
      <c r="N159" s="149">
        <f>N160</f>
        <v>70172119</v>
      </c>
      <c r="O159" s="149">
        <f>O160</f>
        <v>4157454</v>
      </c>
      <c r="P159" s="149">
        <f t="shared" si="150"/>
        <v>74329573</v>
      </c>
      <c r="Q159" s="149">
        <f>Q160</f>
        <v>70172119</v>
      </c>
      <c r="R159" s="149">
        <f>R160</f>
        <v>4157454</v>
      </c>
      <c r="S159" s="149">
        <f t="shared" si="151"/>
        <v>43015817</v>
      </c>
      <c r="T159" s="149">
        <f>T160</f>
        <v>39262727</v>
      </c>
      <c r="U159" s="149">
        <f>U160</f>
        <v>3753090</v>
      </c>
      <c r="V159" s="149">
        <f t="shared" si="152"/>
        <v>31313756</v>
      </c>
      <c r="W159" s="149">
        <f>W160</f>
        <v>30909392</v>
      </c>
      <c r="X159" s="149">
        <f>X160</f>
        <v>404364</v>
      </c>
      <c r="Y159" s="149">
        <f t="shared" si="153"/>
        <v>0</v>
      </c>
      <c r="Z159" s="149">
        <f>Z160</f>
        <v>0</v>
      </c>
      <c r="AA159" s="149">
        <f>AA160</f>
        <v>0</v>
      </c>
      <c r="AB159" s="150">
        <f>AB160</f>
        <v>0</v>
      </c>
      <c r="AC159" s="151">
        <f t="shared" si="154"/>
        <v>0</v>
      </c>
      <c r="AD159" s="149">
        <f>AD160</f>
        <v>0</v>
      </c>
      <c r="AE159" s="149">
        <f>AE160</f>
        <v>0</v>
      </c>
      <c r="AF159" s="149">
        <f t="shared" si="155"/>
        <v>0</v>
      </c>
      <c r="AG159" s="149">
        <f>AG160</f>
        <v>0</v>
      </c>
      <c r="AH159" s="149">
        <f>AH160</f>
        <v>0</v>
      </c>
      <c r="AI159" s="149">
        <f t="shared" si="156"/>
        <v>0</v>
      </c>
      <c r="AJ159" s="149">
        <f>AJ160</f>
        <v>0</v>
      </c>
      <c r="AK159" s="149">
        <f>AK160</f>
        <v>0</v>
      </c>
      <c r="AL159" s="149">
        <f t="shared" si="157"/>
        <v>0</v>
      </c>
      <c r="AM159" s="149">
        <f>AM160</f>
        <v>0</v>
      </c>
      <c r="AN159" s="149">
        <f>AN160</f>
        <v>0</v>
      </c>
      <c r="AO159" s="149">
        <f t="shared" si="158"/>
        <v>0</v>
      </c>
      <c r="AP159" s="149">
        <f>AP160</f>
        <v>0</v>
      </c>
      <c r="AQ159" s="149">
        <f>AQ160</f>
        <v>0</v>
      </c>
      <c r="AR159" s="149">
        <f t="shared" si="159"/>
        <v>0</v>
      </c>
      <c r="AS159" s="149">
        <f>AS160</f>
        <v>0</v>
      </c>
      <c r="AT159" s="149">
        <f>AT160</f>
        <v>0</v>
      </c>
      <c r="AU159" s="150">
        <f>AU160</f>
        <v>0</v>
      </c>
      <c r="AV159" s="151">
        <f>AW159</f>
        <v>0</v>
      </c>
      <c r="AW159" s="149">
        <f>AW160</f>
        <v>0</v>
      </c>
      <c r="AX159" s="149">
        <f>AY159</f>
        <v>0</v>
      </c>
      <c r="AY159" s="149">
        <f>AY160</f>
        <v>0</v>
      </c>
      <c r="AZ159" s="149">
        <f>BA159</f>
        <v>0</v>
      </c>
      <c r="BA159" s="149">
        <f>BA160</f>
        <v>0</v>
      </c>
      <c r="BB159" s="149">
        <f>BC159</f>
        <v>0</v>
      </c>
      <c r="BC159" s="149">
        <f>BC160</f>
        <v>0</v>
      </c>
      <c r="BD159" s="149">
        <f>BE159</f>
        <v>0</v>
      </c>
      <c r="BE159" s="149">
        <f>BE160</f>
        <v>0</v>
      </c>
      <c r="BF159" s="149">
        <f>BG159</f>
        <v>0</v>
      </c>
      <c r="BG159" s="150">
        <f>BG160</f>
        <v>0</v>
      </c>
      <c r="BH159" s="151">
        <f>BI159</f>
        <v>0</v>
      </c>
      <c r="BI159" s="149">
        <f>BI160</f>
        <v>0</v>
      </c>
      <c r="BJ159" s="149">
        <f>BK159</f>
        <v>0</v>
      </c>
      <c r="BK159" s="149">
        <f>BK160</f>
        <v>0</v>
      </c>
      <c r="BL159" s="149">
        <f>BM159</f>
        <v>0</v>
      </c>
      <c r="BM159" s="149">
        <f>BM160</f>
        <v>0</v>
      </c>
      <c r="BN159" s="149">
        <f>BO159</f>
        <v>0</v>
      </c>
      <c r="BO159" s="149">
        <f>BO160</f>
        <v>0</v>
      </c>
      <c r="BP159" s="149">
        <f>BQ159</f>
        <v>0</v>
      </c>
      <c r="BQ159" s="149">
        <f>BQ160</f>
        <v>0</v>
      </c>
      <c r="BR159" s="149">
        <f>BS159</f>
        <v>0</v>
      </c>
      <c r="BS159" s="150">
        <f>BS160</f>
        <v>0</v>
      </c>
      <c r="BT159" s="152"/>
      <c r="BU159" s="153">
        <f t="shared" si="163"/>
        <v>0.84999998952575384</v>
      </c>
      <c r="BV159" s="154">
        <f t="shared" si="164"/>
        <v>0.15000001047424621</v>
      </c>
      <c r="BW159" s="154">
        <f t="shared" si="165"/>
        <v>6.6936324496456923E-2</v>
      </c>
      <c r="BX159" s="154">
        <f t="shared" si="166"/>
        <v>8.3928054976471059E-2</v>
      </c>
      <c r="BY159" s="154">
        <f t="shared" si="167"/>
        <v>0</v>
      </c>
      <c r="BZ159" s="154">
        <f t="shared" si="168"/>
        <v>0.4</v>
      </c>
      <c r="CA159" s="154">
        <f t="shared" si="169"/>
        <v>0.6</v>
      </c>
      <c r="CB159" s="154">
        <f t="shared" si="170"/>
        <v>5.8357446648838449E-2</v>
      </c>
      <c r="CC159" s="154">
        <f t="shared" si="171"/>
        <v>0.54164255335116152</v>
      </c>
      <c r="CD159" s="155">
        <f t="shared" si="172"/>
        <v>0</v>
      </c>
      <c r="CE159" s="156"/>
      <c r="CF159" s="154"/>
      <c r="CG159" s="154"/>
      <c r="CH159" s="154"/>
      <c r="CI159" s="154"/>
      <c r="CJ159" s="154"/>
      <c r="CK159" s="154"/>
      <c r="CL159" s="154"/>
      <c r="CM159" s="154"/>
      <c r="CN159" s="155"/>
      <c r="CO159" s="156" t="s">
        <v>205</v>
      </c>
      <c r="CP159" s="154" t="s">
        <v>205</v>
      </c>
      <c r="CQ159" s="154" t="s">
        <v>205</v>
      </c>
      <c r="CR159" s="154" t="s">
        <v>205</v>
      </c>
      <c r="CS159" s="155" t="s">
        <v>205</v>
      </c>
      <c r="CT159" s="156" t="s">
        <v>205</v>
      </c>
      <c r="CU159" s="154"/>
      <c r="CV159" s="154"/>
      <c r="CW159" s="154"/>
      <c r="CX159" s="155"/>
    </row>
    <row r="160" spans="1:102" x14ac:dyDescent="0.35">
      <c r="A160" s="158" t="s">
        <v>25</v>
      </c>
      <c r="B160" s="159">
        <f t="shared" si="173"/>
        <v>474743184</v>
      </c>
      <c r="C160" s="160">
        <f t="shared" si="143"/>
        <v>400413611</v>
      </c>
      <c r="D160" s="160">
        <f t="shared" si="144"/>
        <v>74329573</v>
      </c>
      <c r="E160" s="160">
        <f t="shared" si="145"/>
        <v>74329573</v>
      </c>
      <c r="F160" s="160">
        <f t="shared" si="146"/>
        <v>43015817</v>
      </c>
      <c r="G160" s="160">
        <f t="shared" si="147"/>
        <v>31313756</v>
      </c>
      <c r="H160" s="160">
        <f t="shared" si="161"/>
        <v>0</v>
      </c>
      <c r="I160" s="161">
        <f t="shared" si="148"/>
        <v>0</v>
      </c>
      <c r="J160" s="162">
        <f t="shared" si="162"/>
        <v>400413611</v>
      </c>
      <c r="K160" s="160">
        <f>K161+K169</f>
        <v>397641975</v>
      </c>
      <c r="L160" s="160">
        <f>L161+L169</f>
        <v>2771636</v>
      </c>
      <c r="M160" s="160">
        <f t="shared" si="149"/>
        <v>74329573</v>
      </c>
      <c r="N160" s="160">
        <f>N161+N169</f>
        <v>70172119</v>
      </c>
      <c r="O160" s="160">
        <f>O161+O169</f>
        <v>4157454</v>
      </c>
      <c r="P160" s="160">
        <f t="shared" si="150"/>
        <v>74329573</v>
      </c>
      <c r="Q160" s="160">
        <f>Q161+Q169</f>
        <v>70172119</v>
      </c>
      <c r="R160" s="160">
        <f>R161+R169</f>
        <v>4157454</v>
      </c>
      <c r="S160" s="160">
        <f t="shared" si="151"/>
        <v>43015817</v>
      </c>
      <c r="T160" s="160">
        <f>T161+T169</f>
        <v>39262727</v>
      </c>
      <c r="U160" s="160">
        <f>U161+U169</f>
        <v>3753090</v>
      </c>
      <c r="V160" s="160">
        <f t="shared" si="152"/>
        <v>31313756</v>
      </c>
      <c r="W160" s="160">
        <f>W161+W169</f>
        <v>30909392</v>
      </c>
      <c r="X160" s="160">
        <f>X161+X169</f>
        <v>404364</v>
      </c>
      <c r="Y160" s="160">
        <f t="shared" si="153"/>
        <v>0</v>
      </c>
      <c r="Z160" s="160">
        <f>Z161+Z169</f>
        <v>0</v>
      </c>
      <c r="AA160" s="160">
        <f>AA161+AA169</f>
        <v>0</v>
      </c>
      <c r="AB160" s="161">
        <f>AB161+AB169</f>
        <v>0</v>
      </c>
      <c r="AC160" s="162">
        <f t="shared" si="154"/>
        <v>0</v>
      </c>
      <c r="AD160" s="160">
        <f>AD161+AD169</f>
        <v>0</v>
      </c>
      <c r="AE160" s="160">
        <f>AE161+AE169</f>
        <v>0</v>
      </c>
      <c r="AF160" s="160">
        <f t="shared" si="155"/>
        <v>0</v>
      </c>
      <c r="AG160" s="160">
        <f>AG161+AG169</f>
        <v>0</v>
      </c>
      <c r="AH160" s="160">
        <f>AH161+AH169</f>
        <v>0</v>
      </c>
      <c r="AI160" s="160">
        <f t="shared" si="156"/>
        <v>0</v>
      </c>
      <c r="AJ160" s="160">
        <f>AJ161+AJ169</f>
        <v>0</v>
      </c>
      <c r="AK160" s="160">
        <f>AK161+AK169</f>
        <v>0</v>
      </c>
      <c r="AL160" s="160">
        <f t="shared" si="157"/>
        <v>0</v>
      </c>
      <c r="AM160" s="160">
        <f>AM161+AM169</f>
        <v>0</v>
      </c>
      <c r="AN160" s="160">
        <f>AN161+AN169</f>
        <v>0</v>
      </c>
      <c r="AO160" s="160">
        <f t="shared" si="158"/>
        <v>0</v>
      </c>
      <c r="AP160" s="160">
        <f>AP161+AP169</f>
        <v>0</v>
      </c>
      <c r="AQ160" s="160">
        <f>AQ161+AQ169</f>
        <v>0</v>
      </c>
      <c r="AR160" s="160">
        <f t="shared" si="159"/>
        <v>0</v>
      </c>
      <c r="AS160" s="160">
        <f>AS161+AS169</f>
        <v>0</v>
      </c>
      <c r="AT160" s="160">
        <f>AT161+AT169</f>
        <v>0</v>
      </c>
      <c r="AU160" s="161">
        <f>AU161+AU169</f>
        <v>0</v>
      </c>
      <c r="AV160" s="162">
        <f>AW160</f>
        <v>0</v>
      </c>
      <c r="AW160" s="160">
        <f>AW161+AW169</f>
        <v>0</v>
      </c>
      <c r="AX160" s="160">
        <f>AY160</f>
        <v>0</v>
      </c>
      <c r="AY160" s="160">
        <f>AY161+AY169</f>
        <v>0</v>
      </c>
      <c r="AZ160" s="160">
        <f>BA160</f>
        <v>0</v>
      </c>
      <c r="BA160" s="160">
        <f>BA161+BA169</f>
        <v>0</v>
      </c>
      <c r="BB160" s="160">
        <f>BC160</f>
        <v>0</v>
      </c>
      <c r="BC160" s="160">
        <f>BC161+BC169</f>
        <v>0</v>
      </c>
      <c r="BD160" s="160">
        <f>BE160</f>
        <v>0</v>
      </c>
      <c r="BE160" s="160">
        <f>BE161+BE169</f>
        <v>0</v>
      </c>
      <c r="BF160" s="160">
        <f>BG160</f>
        <v>0</v>
      </c>
      <c r="BG160" s="161">
        <f>BG161+BG169</f>
        <v>0</v>
      </c>
      <c r="BH160" s="162">
        <f>BI160</f>
        <v>0</v>
      </c>
      <c r="BI160" s="160">
        <f>BI161+BI169</f>
        <v>0</v>
      </c>
      <c r="BJ160" s="160">
        <f>BK160</f>
        <v>0</v>
      </c>
      <c r="BK160" s="160">
        <f>BK161+BK169</f>
        <v>0</v>
      </c>
      <c r="BL160" s="160">
        <f>BM160</f>
        <v>0</v>
      </c>
      <c r="BM160" s="160">
        <f>BM161+BM169</f>
        <v>0</v>
      </c>
      <c r="BN160" s="160">
        <f>BO160</f>
        <v>0</v>
      </c>
      <c r="BO160" s="160">
        <f>BO161+BO169</f>
        <v>0</v>
      </c>
      <c r="BP160" s="160">
        <f>BQ160</f>
        <v>0</v>
      </c>
      <c r="BQ160" s="160">
        <f>BQ161+BQ169</f>
        <v>0</v>
      </c>
      <c r="BR160" s="160">
        <f>BS160</f>
        <v>0</v>
      </c>
      <c r="BS160" s="161">
        <f>BS161+BS169</f>
        <v>0</v>
      </c>
      <c r="BT160" s="163"/>
      <c r="BU160" s="164">
        <f t="shared" si="163"/>
        <v>0.84999998952575384</v>
      </c>
      <c r="BV160" s="165">
        <f t="shared" si="164"/>
        <v>0.15000001047424621</v>
      </c>
      <c r="BW160" s="165">
        <f t="shared" si="165"/>
        <v>6.6936324496456923E-2</v>
      </c>
      <c r="BX160" s="165">
        <f t="shared" si="166"/>
        <v>8.3928054976471059E-2</v>
      </c>
      <c r="BY160" s="165">
        <f t="shared" si="167"/>
        <v>0</v>
      </c>
      <c r="BZ160" s="165">
        <f t="shared" si="168"/>
        <v>0.4</v>
      </c>
      <c r="CA160" s="165">
        <f t="shared" si="169"/>
        <v>0.6</v>
      </c>
      <c r="CB160" s="165">
        <f t="shared" si="170"/>
        <v>5.8357446648838449E-2</v>
      </c>
      <c r="CC160" s="165">
        <f t="shared" si="171"/>
        <v>0.54164255335116152</v>
      </c>
      <c r="CD160" s="166">
        <f t="shared" si="172"/>
        <v>0</v>
      </c>
      <c r="CE160" s="167"/>
      <c r="CF160" s="165"/>
      <c r="CG160" s="165"/>
      <c r="CH160" s="165"/>
      <c r="CI160" s="165"/>
      <c r="CJ160" s="165"/>
      <c r="CK160" s="165"/>
      <c r="CL160" s="165"/>
      <c r="CM160" s="165"/>
      <c r="CN160" s="166"/>
      <c r="CO160" s="167" t="s">
        <v>205</v>
      </c>
      <c r="CP160" s="165" t="s">
        <v>205</v>
      </c>
      <c r="CQ160" s="165" t="s">
        <v>205</v>
      </c>
      <c r="CR160" s="165" t="s">
        <v>205</v>
      </c>
      <c r="CS160" s="166" t="s">
        <v>205</v>
      </c>
      <c r="CT160" s="167" t="s">
        <v>205</v>
      </c>
      <c r="CU160" s="165"/>
      <c r="CV160" s="165"/>
      <c r="CW160" s="165"/>
      <c r="CX160" s="166"/>
    </row>
    <row r="161" spans="1:102" ht="26" x14ac:dyDescent="0.35">
      <c r="A161" s="168" t="s">
        <v>303</v>
      </c>
      <c r="B161" s="169">
        <f t="shared" si="173"/>
        <v>199983516</v>
      </c>
      <c r="C161" s="170">
        <f t="shared" si="143"/>
        <v>167992896</v>
      </c>
      <c r="D161" s="170">
        <f t="shared" si="144"/>
        <v>31990620</v>
      </c>
      <c r="E161" s="170">
        <f t="shared" si="145"/>
        <v>31990620</v>
      </c>
      <c r="F161" s="170">
        <f t="shared" si="146"/>
        <v>20353477</v>
      </c>
      <c r="G161" s="170">
        <f t="shared" si="147"/>
        <v>11637143</v>
      </c>
      <c r="H161" s="170">
        <f t="shared" si="161"/>
        <v>0</v>
      </c>
      <c r="I161" s="171">
        <f t="shared" si="148"/>
        <v>0</v>
      </c>
      <c r="J161" s="172">
        <f t="shared" si="162"/>
        <v>167992896</v>
      </c>
      <c r="K161" s="170">
        <f>SUM(K162:K168)</f>
        <v>166221260</v>
      </c>
      <c r="L161" s="170">
        <f>SUM(L162:L168)</f>
        <v>1771636</v>
      </c>
      <c r="M161" s="170">
        <f t="shared" si="149"/>
        <v>31990620</v>
      </c>
      <c r="N161" s="170">
        <f>SUM(N162:N168)</f>
        <v>29333166</v>
      </c>
      <c r="O161" s="170">
        <f>SUM(O162:O168)</f>
        <v>2657454</v>
      </c>
      <c r="P161" s="170">
        <f t="shared" si="150"/>
        <v>31990620</v>
      </c>
      <c r="Q161" s="170">
        <f>SUM(Q162:Q168)</f>
        <v>29333166</v>
      </c>
      <c r="R161" s="170">
        <f>SUM(R162:R168)</f>
        <v>2657454</v>
      </c>
      <c r="S161" s="170">
        <f t="shared" si="151"/>
        <v>20353477</v>
      </c>
      <c r="T161" s="170">
        <f>SUM(T162:T168)</f>
        <v>18060387</v>
      </c>
      <c r="U161" s="170">
        <f>SUM(U162:U168)</f>
        <v>2293090</v>
      </c>
      <c r="V161" s="170">
        <f t="shared" si="152"/>
        <v>11637143</v>
      </c>
      <c r="W161" s="170">
        <f>SUM(W162:W168)</f>
        <v>11272779</v>
      </c>
      <c r="X161" s="170">
        <f>SUM(X162:X168)</f>
        <v>364364</v>
      </c>
      <c r="Y161" s="170">
        <f t="shared" si="153"/>
        <v>0</v>
      </c>
      <c r="Z161" s="170">
        <f>SUM(Z162:Z168)</f>
        <v>0</v>
      </c>
      <c r="AA161" s="170">
        <f>SUM(AA162:AA168)</f>
        <v>0</v>
      </c>
      <c r="AB161" s="171">
        <f>SUM(AB162:AB168)</f>
        <v>0</v>
      </c>
      <c r="AC161" s="172">
        <f t="shared" si="154"/>
        <v>0</v>
      </c>
      <c r="AD161" s="170">
        <f>SUM(AD162:AD168)</f>
        <v>0</v>
      </c>
      <c r="AE161" s="170">
        <f>SUM(AE162:AE168)</f>
        <v>0</v>
      </c>
      <c r="AF161" s="170">
        <f t="shared" si="155"/>
        <v>0</v>
      </c>
      <c r="AG161" s="170">
        <f>SUM(AG162:AG168)</f>
        <v>0</v>
      </c>
      <c r="AH161" s="170">
        <f>SUM(AH162:AH168)</f>
        <v>0</v>
      </c>
      <c r="AI161" s="170">
        <f t="shared" si="156"/>
        <v>0</v>
      </c>
      <c r="AJ161" s="170">
        <f>SUM(AJ162:AJ168)</f>
        <v>0</v>
      </c>
      <c r="AK161" s="170">
        <f>SUM(AK162:AK168)</f>
        <v>0</v>
      </c>
      <c r="AL161" s="170">
        <f t="shared" si="157"/>
        <v>0</v>
      </c>
      <c r="AM161" s="170">
        <f>SUM(AM162:AM168)</f>
        <v>0</v>
      </c>
      <c r="AN161" s="170">
        <f>SUM(AN162:AN168)</f>
        <v>0</v>
      </c>
      <c r="AO161" s="170">
        <f t="shared" si="158"/>
        <v>0</v>
      </c>
      <c r="AP161" s="170">
        <f>SUM(AP162:AP168)</f>
        <v>0</v>
      </c>
      <c r="AQ161" s="170">
        <f>SUM(AQ162:AQ168)</f>
        <v>0</v>
      </c>
      <c r="AR161" s="170">
        <f t="shared" si="159"/>
        <v>0</v>
      </c>
      <c r="AS161" s="170">
        <f>SUM(AS162:AS168)</f>
        <v>0</v>
      </c>
      <c r="AT161" s="170">
        <f>SUM(AT162:AT168)</f>
        <v>0</v>
      </c>
      <c r="AU161" s="171">
        <f>SUM(AU162:AU168)</f>
        <v>0</v>
      </c>
      <c r="AV161" s="172">
        <f t="shared" si="160"/>
        <v>0</v>
      </c>
      <c r="AW161" s="170">
        <f>SUM(AW162:AW168)</f>
        <v>0</v>
      </c>
      <c r="AX161" s="170">
        <v>0</v>
      </c>
      <c r="AY161" s="170">
        <f>SUM(AY162:AY168)</f>
        <v>0</v>
      </c>
      <c r="AZ161" s="170">
        <v>0</v>
      </c>
      <c r="BA161" s="170">
        <f>SUM(BA162:BA168)</f>
        <v>0</v>
      </c>
      <c r="BB161" s="170">
        <v>0</v>
      </c>
      <c r="BC161" s="170">
        <f>SUM(BC162:BC168)</f>
        <v>0</v>
      </c>
      <c r="BD161" s="170">
        <v>0</v>
      </c>
      <c r="BE161" s="170">
        <f>SUM(BE162:BE168)</f>
        <v>0</v>
      </c>
      <c r="BF161" s="170">
        <v>0</v>
      </c>
      <c r="BG161" s="171">
        <f>SUM(BG162:BG168)</f>
        <v>0</v>
      </c>
      <c r="BH161" s="172">
        <v>0</v>
      </c>
      <c r="BI161" s="170">
        <f>SUM(BI162:BI168)</f>
        <v>0</v>
      </c>
      <c r="BJ161" s="170">
        <v>0</v>
      </c>
      <c r="BK161" s="170">
        <f>SUM(BK162:BK168)</f>
        <v>0</v>
      </c>
      <c r="BL161" s="170">
        <v>0</v>
      </c>
      <c r="BM161" s="170">
        <f>SUM(BM162:BM168)</f>
        <v>0</v>
      </c>
      <c r="BN161" s="170">
        <v>0</v>
      </c>
      <c r="BO161" s="170">
        <f>SUM(BO162:BO168)</f>
        <v>0</v>
      </c>
      <c r="BP161" s="170">
        <v>0</v>
      </c>
      <c r="BQ161" s="170">
        <f>SUM(BQ162:BQ168)</f>
        <v>0</v>
      </c>
      <c r="BR161" s="170">
        <v>0</v>
      </c>
      <c r="BS161" s="171">
        <f>SUM(BS162:BS168)</f>
        <v>0</v>
      </c>
      <c r="BT161" s="163"/>
      <c r="BU161" s="173">
        <f t="shared" si="163"/>
        <v>0.8499999892613016</v>
      </c>
      <c r="BV161" s="174">
        <f t="shared" si="164"/>
        <v>0.1500000107386984</v>
      </c>
      <c r="BW161" s="174">
        <f t="shared" si="165"/>
        <v>5.9508461342623865E-2</v>
      </c>
      <c r="BX161" s="174">
        <f t="shared" si="166"/>
        <v>9.2354785158378361E-2</v>
      </c>
      <c r="BY161" s="174">
        <f t="shared" si="167"/>
        <v>0</v>
      </c>
      <c r="BZ161" s="174">
        <f t="shared" si="168"/>
        <v>0.4</v>
      </c>
      <c r="CA161" s="174">
        <f t="shared" si="169"/>
        <v>0.6</v>
      </c>
      <c r="CB161" s="174">
        <f t="shared" si="170"/>
        <v>8.2266108839513311E-2</v>
      </c>
      <c r="CC161" s="174">
        <f t="shared" si="171"/>
        <v>0.51773389116048674</v>
      </c>
      <c r="CD161" s="175">
        <f t="shared" si="172"/>
        <v>0</v>
      </c>
      <c r="CE161" s="176"/>
      <c r="CF161" s="174"/>
      <c r="CG161" s="174"/>
      <c r="CH161" s="174"/>
      <c r="CI161" s="174"/>
      <c r="CJ161" s="174"/>
      <c r="CK161" s="174"/>
      <c r="CL161" s="174"/>
      <c r="CM161" s="174"/>
      <c r="CN161" s="175"/>
      <c r="CO161" s="177" t="s">
        <v>205</v>
      </c>
      <c r="CP161" s="178" t="s">
        <v>205</v>
      </c>
      <c r="CQ161" s="178" t="s">
        <v>205</v>
      </c>
      <c r="CR161" s="178" t="s">
        <v>205</v>
      </c>
      <c r="CS161" s="179" t="s">
        <v>205</v>
      </c>
      <c r="CT161" s="176" t="s">
        <v>205</v>
      </c>
      <c r="CU161" s="174"/>
      <c r="CV161" s="174"/>
      <c r="CW161" s="174"/>
      <c r="CX161" s="175"/>
    </row>
    <row r="162" spans="1:102" ht="26" x14ac:dyDescent="0.35">
      <c r="A162" s="180" t="s">
        <v>304</v>
      </c>
      <c r="B162" s="181">
        <f t="shared" si="173"/>
        <v>9261765</v>
      </c>
      <c r="C162" s="182">
        <f t="shared" si="143"/>
        <v>7310000</v>
      </c>
      <c r="D162" s="182">
        <f t="shared" si="144"/>
        <v>1951765</v>
      </c>
      <c r="E162" s="182">
        <f t="shared" si="145"/>
        <v>1951765</v>
      </c>
      <c r="F162" s="182">
        <f t="shared" si="146"/>
        <v>1786076</v>
      </c>
      <c r="G162" s="182">
        <f t="shared" si="147"/>
        <v>165689</v>
      </c>
      <c r="H162" s="182">
        <f t="shared" si="161"/>
        <v>0</v>
      </c>
      <c r="I162" s="183">
        <f t="shared" si="148"/>
        <v>0</v>
      </c>
      <c r="J162" s="184">
        <f t="shared" si="162"/>
        <v>7310000</v>
      </c>
      <c r="K162" s="182">
        <v>6810000</v>
      </c>
      <c r="L162" s="182">
        <v>500000</v>
      </c>
      <c r="M162" s="185">
        <f t="shared" si="149"/>
        <v>1951765</v>
      </c>
      <c r="N162" s="182">
        <f t="shared" ref="N162:O168" si="176">Q162+Z162</f>
        <v>1201765</v>
      </c>
      <c r="O162" s="182">
        <f t="shared" si="176"/>
        <v>750000</v>
      </c>
      <c r="P162" s="185">
        <f t="shared" si="150"/>
        <v>1951765</v>
      </c>
      <c r="Q162" s="182">
        <f t="shared" ref="Q162:R168" si="177">T162+W162</f>
        <v>1201765</v>
      </c>
      <c r="R162" s="182">
        <f t="shared" si="177"/>
        <v>750000</v>
      </c>
      <c r="S162" s="185">
        <f t="shared" si="151"/>
        <v>1786076</v>
      </c>
      <c r="T162" s="182">
        <v>1073576</v>
      </c>
      <c r="U162" s="182">
        <v>712500</v>
      </c>
      <c r="V162" s="185">
        <f t="shared" si="152"/>
        <v>165689</v>
      </c>
      <c r="W162" s="182">
        <v>128189</v>
      </c>
      <c r="X162" s="182">
        <v>37500</v>
      </c>
      <c r="Y162" s="185">
        <f t="shared" si="153"/>
        <v>0</v>
      </c>
      <c r="Z162" s="182">
        <v>0</v>
      </c>
      <c r="AA162" s="182">
        <v>0</v>
      </c>
      <c r="AB162" s="183">
        <v>0</v>
      </c>
      <c r="AC162" s="184">
        <f t="shared" si="154"/>
        <v>0</v>
      </c>
      <c r="AD162" s="182">
        <v>0</v>
      </c>
      <c r="AE162" s="182">
        <v>0</v>
      </c>
      <c r="AF162" s="185">
        <f t="shared" si="155"/>
        <v>0</v>
      </c>
      <c r="AG162" s="182">
        <v>0</v>
      </c>
      <c r="AH162" s="182">
        <v>0</v>
      </c>
      <c r="AI162" s="185">
        <f t="shared" si="156"/>
        <v>0</v>
      </c>
      <c r="AJ162" s="182">
        <v>0</v>
      </c>
      <c r="AK162" s="182">
        <v>0</v>
      </c>
      <c r="AL162" s="185">
        <f t="shared" si="157"/>
        <v>0</v>
      </c>
      <c r="AM162" s="182">
        <v>0</v>
      </c>
      <c r="AN162" s="182">
        <v>0</v>
      </c>
      <c r="AO162" s="185">
        <f t="shared" si="158"/>
        <v>0</v>
      </c>
      <c r="AP162" s="182">
        <v>0</v>
      </c>
      <c r="AQ162" s="182">
        <v>0</v>
      </c>
      <c r="AR162" s="185">
        <f t="shared" si="159"/>
        <v>0</v>
      </c>
      <c r="AS162" s="182">
        <v>0</v>
      </c>
      <c r="AT162" s="182">
        <v>0</v>
      </c>
      <c r="AU162" s="183">
        <v>0</v>
      </c>
      <c r="AV162" s="184">
        <f t="shared" si="160"/>
        <v>0</v>
      </c>
      <c r="AW162" s="182">
        <v>0</v>
      </c>
      <c r="AX162" s="185">
        <v>0</v>
      </c>
      <c r="AY162" s="182">
        <v>0</v>
      </c>
      <c r="AZ162" s="185">
        <v>0</v>
      </c>
      <c r="BA162" s="182">
        <v>0</v>
      </c>
      <c r="BB162" s="185">
        <v>0</v>
      </c>
      <c r="BC162" s="182">
        <v>0</v>
      </c>
      <c r="BD162" s="185">
        <v>0</v>
      </c>
      <c r="BE162" s="182">
        <v>0</v>
      </c>
      <c r="BF162" s="185">
        <v>0</v>
      </c>
      <c r="BG162" s="183">
        <v>0</v>
      </c>
      <c r="BH162" s="184">
        <v>0</v>
      </c>
      <c r="BI162" s="182">
        <v>0</v>
      </c>
      <c r="BJ162" s="185">
        <v>0</v>
      </c>
      <c r="BK162" s="182">
        <v>0</v>
      </c>
      <c r="BL162" s="185">
        <v>0</v>
      </c>
      <c r="BM162" s="182">
        <v>0</v>
      </c>
      <c r="BN162" s="185">
        <v>0</v>
      </c>
      <c r="BO162" s="182">
        <v>0</v>
      </c>
      <c r="BP162" s="185">
        <v>0</v>
      </c>
      <c r="BQ162" s="182">
        <v>0</v>
      </c>
      <c r="BR162" s="185">
        <v>0</v>
      </c>
      <c r="BS162" s="183">
        <v>0</v>
      </c>
      <c r="BT162" s="186"/>
      <c r="BU162" s="187">
        <f t="shared" si="163"/>
        <v>0.84999996879588957</v>
      </c>
      <c r="BV162" s="188">
        <f t="shared" si="164"/>
        <v>0.15000003120411046</v>
      </c>
      <c r="BW162" s="188">
        <f t="shared" si="165"/>
        <v>2.0680711428755088E-2</v>
      </c>
      <c r="BX162" s="188">
        <f t="shared" si="166"/>
        <v>0.13399993634361468</v>
      </c>
      <c r="BY162" s="188">
        <f t="shared" si="167"/>
        <v>0</v>
      </c>
      <c r="BZ162" s="188">
        <f t="shared" si="168"/>
        <v>0.4</v>
      </c>
      <c r="CA162" s="188">
        <f t="shared" si="169"/>
        <v>0.6</v>
      </c>
      <c r="CB162" s="188">
        <f t="shared" si="170"/>
        <v>0.03</v>
      </c>
      <c r="CC162" s="188">
        <f t="shared" si="171"/>
        <v>0.56999999999999995</v>
      </c>
      <c r="CD162" s="189">
        <f t="shared" si="172"/>
        <v>0</v>
      </c>
      <c r="CE162" s="190"/>
      <c r="CF162" s="188"/>
      <c r="CG162" s="188"/>
      <c r="CH162" s="188"/>
      <c r="CI162" s="188"/>
      <c r="CJ162" s="188"/>
      <c r="CK162" s="188"/>
      <c r="CL162" s="188"/>
      <c r="CM162" s="188"/>
      <c r="CN162" s="189"/>
      <c r="CO162" s="190" t="s">
        <v>205</v>
      </c>
      <c r="CP162" s="188" t="s">
        <v>205</v>
      </c>
      <c r="CQ162" s="188" t="s">
        <v>205</v>
      </c>
      <c r="CR162" s="188" t="s">
        <v>205</v>
      </c>
      <c r="CS162" s="189" t="s">
        <v>205</v>
      </c>
      <c r="CT162" s="190" t="s">
        <v>205</v>
      </c>
      <c r="CU162" s="188"/>
      <c r="CV162" s="188"/>
      <c r="CW162" s="188"/>
      <c r="CX162" s="189"/>
    </row>
    <row r="163" spans="1:102" ht="39" x14ac:dyDescent="0.35">
      <c r="A163" s="180" t="s">
        <v>305</v>
      </c>
      <c r="B163" s="181">
        <f t="shared" si="173"/>
        <v>8897059</v>
      </c>
      <c r="C163" s="182">
        <f t="shared" si="143"/>
        <v>7000000</v>
      </c>
      <c r="D163" s="182">
        <f t="shared" si="144"/>
        <v>1897059</v>
      </c>
      <c r="E163" s="182">
        <f t="shared" si="145"/>
        <v>1897059</v>
      </c>
      <c r="F163" s="182">
        <f t="shared" si="146"/>
        <v>1737206</v>
      </c>
      <c r="G163" s="182">
        <f t="shared" si="147"/>
        <v>159853</v>
      </c>
      <c r="H163" s="182">
        <f t="shared" si="161"/>
        <v>0</v>
      </c>
      <c r="I163" s="183">
        <f t="shared" si="148"/>
        <v>0</v>
      </c>
      <c r="J163" s="184">
        <f t="shared" si="162"/>
        <v>7000000</v>
      </c>
      <c r="K163" s="182">
        <v>6500000</v>
      </c>
      <c r="L163" s="182">
        <v>500000</v>
      </c>
      <c r="M163" s="185">
        <f t="shared" si="149"/>
        <v>1897059</v>
      </c>
      <c r="N163" s="182">
        <f t="shared" si="176"/>
        <v>1147059</v>
      </c>
      <c r="O163" s="182">
        <f t="shared" si="176"/>
        <v>750000</v>
      </c>
      <c r="P163" s="185">
        <f t="shared" si="150"/>
        <v>1897059</v>
      </c>
      <c r="Q163" s="182">
        <f t="shared" si="177"/>
        <v>1147059</v>
      </c>
      <c r="R163" s="182">
        <f t="shared" si="177"/>
        <v>750000</v>
      </c>
      <c r="S163" s="185">
        <f t="shared" si="151"/>
        <v>1737206</v>
      </c>
      <c r="T163" s="182">
        <v>1024706</v>
      </c>
      <c r="U163" s="182">
        <v>712500</v>
      </c>
      <c r="V163" s="185">
        <f t="shared" si="152"/>
        <v>159853</v>
      </c>
      <c r="W163" s="182">
        <v>122353</v>
      </c>
      <c r="X163" s="182">
        <v>37500</v>
      </c>
      <c r="Y163" s="185">
        <f t="shared" si="153"/>
        <v>0</v>
      </c>
      <c r="Z163" s="182">
        <v>0</v>
      </c>
      <c r="AA163" s="182">
        <v>0</v>
      </c>
      <c r="AB163" s="183">
        <v>0</v>
      </c>
      <c r="AC163" s="184">
        <f t="shared" si="154"/>
        <v>0</v>
      </c>
      <c r="AD163" s="182">
        <v>0</v>
      </c>
      <c r="AE163" s="182">
        <v>0</v>
      </c>
      <c r="AF163" s="185">
        <f t="shared" si="155"/>
        <v>0</v>
      </c>
      <c r="AG163" s="182">
        <v>0</v>
      </c>
      <c r="AH163" s="182">
        <v>0</v>
      </c>
      <c r="AI163" s="185">
        <f t="shared" si="156"/>
        <v>0</v>
      </c>
      <c r="AJ163" s="182">
        <v>0</v>
      </c>
      <c r="AK163" s="182">
        <v>0</v>
      </c>
      <c r="AL163" s="185">
        <f t="shared" si="157"/>
        <v>0</v>
      </c>
      <c r="AM163" s="182">
        <v>0</v>
      </c>
      <c r="AN163" s="182">
        <v>0</v>
      </c>
      <c r="AO163" s="185">
        <f t="shared" si="158"/>
        <v>0</v>
      </c>
      <c r="AP163" s="182">
        <v>0</v>
      </c>
      <c r="AQ163" s="182">
        <v>0</v>
      </c>
      <c r="AR163" s="185">
        <f t="shared" si="159"/>
        <v>0</v>
      </c>
      <c r="AS163" s="182">
        <v>0</v>
      </c>
      <c r="AT163" s="182">
        <v>0</v>
      </c>
      <c r="AU163" s="183">
        <v>0</v>
      </c>
      <c r="AV163" s="184">
        <f t="shared" si="160"/>
        <v>0</v>
      </c>
      <c r="AW163" s="182">
        <v>0</v>
      </c>
      <c r="AX163" s="185">
        <v>0</v>
      </c>
      <c r="AY163" s="182">
        <v>0</v>
      </c>
      <c r="AZ163" s="185">
        <v>0</v>
      </c>
      <c r="BA163" s="182">
        <v>0</v>
      </c>
      <c r="BB163" s="185">
        <v>0</v>
      </c>
      <c r="BC163" s="182">
        <v>0</v>
      </c>
      <c r="BD163" s="185">
        <v>0</v>
      </c>
      <c r="BE163" s="182">
        <v>0</v>
      </c>
      <c r="BF163" s="185">
        <v>0</v>
      </c>
      <c r="BG163" s="183">
        <v>0</v>
      </c>
      <c r="BH163" s="184">
        <v>0</v>
      </c>
      <c r="BI163" s="182">
        <v>0</v>
      </c>
      <c r="BJ163" s="185">
        <v>0</v>
      </c>
      <c r="BK163" s="182">
        <v>0</v>
      </c>
      <c r="BL163" s="185">
        <v>0</v>
      </c>
      <c r="BM163" s="182">
        <v>0</v>
      </c>
      <c r="BN163" s="185">
        <v>0</v>
      </c>
      <c r="BO163" s="182">
        <v>0</v>
      </c>
      <c r="BP163" s="185">
        <v>0</v>
      </c>
      <c r="BQ163" s="182">
        <v>0</v>
      </c>
      <c r="BR163" s="185">
        <v>0</v>
      </c>
      <c r="BS163" s="183">
        <v>0</v>
      </c>
      <c r="BT163" s="186"/>
      <c r="BU163" s="187">
        <f t="shared" si="163"/>
        <v>0.84999998038461588</v>
      </c>
      <c r="BV163" s="188">
        <f t="shared" si="164"/>
        <v>0.15000001961538417</v>
      </c>
      <c r="BW163" s="188">
        <f t="shared" si="165"/>
        <v>2.0903853363757229E-2</v>
      </c>
      <c r="BX163" s="188">
        <f t="shared" si="166"/>
        <v>0.1340000122923074</v>
      </c>
      <c r="BY163" s="188">
        <f t="shared" si="167"/>
        <v>0</v>
      </c>
      <c r="BZ163" s="188">
        <f t="shared" si="168"/>
        <v>0.4</v>
      </c>
      <c r="CA163" s="188">
        <f t="shared" si="169"/>
        <v>0.6</v>
      </c>
      <c r="CB163" s="188">
        <f t="shared" si="170"/>
        <v>0.03</v>
      </c>
      <c r="CC163" s="188">
        <f t="shared" si="171"/>
        <v>0.56999999999999995</v>
      </c>
      <c r="CD163" s="189">
        <f t="shared" si="172"/>
        <v>0</v>
      </c>
      <c r="CE163" s="190"/>
      <c r="CF163" s="188"/>
      <c r="CG163" s="188"/>
      <c r="CH163" s="188"/>
      <c r="CI163" s="188"/>
      <c r="CJ163" s="188"/>
      <c r="CK163" s="188"/>
      <c r="CL163" s="188"/>
      <c r="CM163" s="188"/>
      <c r="CN163" s="189"/>
      <c r="CO163" s="190" t="s">
        <v>205</v>
      </c>
      <c r="CP163" s="188" t="s">
        <v>205</v>
      </c>
      <c r="CQ163" s="188" t="s">
        <v>205</v>
      </c>
      <c r="CR163" s="188" t="s">
        <v>205</v>
      </c>
      <c r="CS163" s="189" t="s">
        <v>205</v>
      </c>
      <c r="CT163" s="190" t="s">
        <v>205</v>
      </c>
      <c r="CU163" s="188"/>
      <c r="CV163" s="188"/>
      <c r="CW163" s="188"/>
      <c r="CX163" s="189"/>
    </row>
    <row r="164" spans="1:102" x14ac:dyDescent="0.35">
      <c r="A164" s="180" t="s">
        <v>306</v>
      </c>
      <c r="B164" s="181">
        <f t="shared" si="173"/>
        <v>1764706</v>
      </c>
      <c r="C164" s="182">
        <f t="shared" si="143"/>
        <v>1500000</v>
      </c>
      <c r="D164" s="182">
        <f t="shared" si="144"/>
        <v>264706</v>
      </c>
      <c r="E164" s="182">
        <f t="shared" si="145"/>
        <v>264706</v>
      </c>
      <c r="F164" s="182">
        <f t="shared" si="146"/>
        <v>264706</v>
      </c>
      <c r="G164" s="182">
        <f t="shared" si="147"/>
        <v>0</v>
      </c>
      <c r="H164" s="182">
        <f t="shared" si="161"/>
        <v>0</v>
      </c>
      <c r="I164" s="183">
        <f t="shared" si="148"/>
        <v>0</v>
      </c>
      <c r="J164" s="184">
        <f t="shared" si="162"/>
        <v>1500000</v>
      </c>
      <c r="K164" s="182">
        <v>1500000</v>
      </c>
      <c r="L164" s="182">
        <v>0</v>
      </c>
      <c r="M164" s="185">
        <f t="shared" si="149"/>
        <v>264706</v>
      </c>
      <c r="N164" s="182">
        <f t="shared" si="176"/>
        <v>264706</v>
      </c>
      <c r="O164" s="182">
        <f t="shared" si="176"/>
        <v>0</v>
      </c>
      <c r="P164" s="185">
        <f t="shared" si="150"/>
        <v>264706</v>
      </c>
      <c r="Q164" s="182">
        <f t="shared" si="177"/>
        <v>264706</v>
      </c>
      <c r="R164" s="182">
        <f t="shared" si="177"/>
        <v>0</v>
      </c>
      <c r="S164" s="185">
        <f t="shared" si="151"/>
        <v>264706</v>
      </c>
      <c r="T164" s="182">
        <v>264706</v>
      </c>
      <c r="U164" s="182">
        <v>0</v>
      </c>
      <c r="V164" s="185">
        <f t="shared" si="152"/>
        <v>0</v>
      </c>
      <c r="W164" s="182">
        <v>0</v>
      </c>
      <c r="X164" s="182">
        <v>0</v>
      </c>
      <c r="Y164" s="185">
        <f t="shared" si="153"/>
        <v>0</v>
      </c>
      <c r="Z164" s="182">
        <v>0</v>
      </c>
      <c r="AA164" s="182">
        <v>0</v>
      </c>
      <c r="AB164" s="183">
        <v>0</v>
      </c>
      <c r="AC164" s="184">
        <f t="shared" si="154"/>
        <v>0</v>
      </c>
      <c r="AD164" s="182">
        <v>0</v>
      </c>
      <c r="AE164" s="182">
        <v>0</v>
      </c>
      <c r="AF164" s="185">
        <f t="shared" si="155"/>
        <v>0</v>
      </c>
      <c r="AG164" s="182">
        <v>0</v>
      </c>
      <c r="AH164" s="182">
        <v>0</v>
      </c>
      <c r="AI164" s="185">
        <f t="shared" si="156"/>
        <v>0</v>
      </c>
      <c r="AJ164" s="182">
        <v>0</v>
      </c>
      <c r="AK164" s="182">
        <v>0</v>
      </c>
      <c r="AL164" s="185">
        <f t="shared" si="157"/>
        <v>0</v>
      </c>
      <c r="AM164" s="182">
        <v>0</v>
      </c>
      <c r="AN164" s="182">
        <v>0</v>
      </c>
      <c r="AO164" s="185">
        <f t="shared" si="158"/>
        <v>0</v>
      </c>
      <c r="AP164" s="182">
        <v>0</v>
      </c>
      <c r="AQ164" s="182">
        <v>0</v>
      </c>
      <c r="AR164" s="185">
        <f t="shared" si="159"/>
        <v>0</v>
      </c>
      <c r="AS164" s="182">
        <v>0</v>
      </c>
      <c r="AT164" s="182">
        <v>0</v>
      </c>
      <c r="AU164" s="183">
        <v>0</v>
      </c>
      <c r="AV164" s="184">
        <f t="shared" si="160"/>
        <v>0</v>
      </c>
      <c r="AW164" s="182">
        <v>0</v>
      </c>
      <c r="AX164" s="185">
        <v>0</v>
      </c>
      <c r="AY164" s="182">
        <v>0</v>
      </c>
      <c r="AZ164" s="185">
        <v>0</v>
      </c>
      <c r="BA164" s="182">
        <v>0</v>
      </c>
      <c r="BB164" s="185">
        <v>0</v>
      </c>
      <c r="BC164" s="182">
        <v>0</v>
      </c>
      <c r="BD164" s="185">
        <v>0</v>
      </c>
      <c r="BE164" s="182">
        <v>0</v>
      </c>
      <c r="BF164" s="185">
        <v>0</v>
      </c>
      <c r="BG164" s="183">
        <v>0</v>
      </c>
      <c r="BH164" s="184">
        <v>0</v>
      </c>
      <c r="BI164" s="182">
        <v>0</v>
      </c>
      <c r="BJ164" s="185">
        <v>0</v>
      </c>
      <c r="BK164" s="182">
        <v>0</v>
      </c>
      <c r="BL164" s="185">
        <v>0</v>
      </c>
      <c r="BM164" s="182">
        <v>0</v>
      </c>
      <c r="BN164" s="185">
        <v>0</v>
      </c>
      <c r="BO164" s="182">
        <v>0</v>
      </c>
      <c r="BP164" s="185">
        <v>0</v>
      </c>
      <c r="BQ164" s="182">
        <v>0</v>
      </c>
      <c r="BR164" s="185">
        <v>0</v>
      </c>
      <c r="BS164" s="183">
        <v>0</v>
      </c>
      <c r="BT164" s="186"/>
      <c r="BU164" s="187">
        <f t="shared" si="163"/>
        <v>0.84999994333333706</v>
      </c>
      <c r="BV164" s="188">
        <f t="shared" si="164"/>
        <v>0.15000005666666288</v>
      </c>
      <c r="BW164" s="188">
        <f t="shared" si="165"/>
        <v>0</v>
      </c>
      <c r="BX164" s="188">
        <f t="shared" si="166"/>
        <v>0.15000005666666288</v>
      </c>
      <c r="BY164" s="188">
        <f t="shared" si="167"/>
        <v>0</v>
      </c>
      <c r="BZ164" s="188"/>
      <c r="CA164" s="188"/>
      <c r="CB164" s="188"/>
      <c r="CC164" s="188"/>
      <c r="CD164" s="189"/>
      <c r="CE164" s="190"/>
      <c r="CF164" s="188"/>
      <c r="CG164" s="188"/>
      <c r="CH164" s="188"/>
      <c r="CI164" s="188"/>
      <c r="CJ164" s="188"/>
      <c r="CK164" s="188"/>
      <c r="CL164" s="188"/>
      <c r="CM164" s="188"/>
      <c r="CN164" s="189"/>
      <c r="CO164" s="190" t="s">
        <v>205</v>
      </c>
      <c r="CP164" s="188" t="s">
        <v>205</v>
      </c>
      <c r="CQ164" s="188" t="s">
        <v>205</v>
      </c>
      <c r="CR164" s="188" t="s">
        <v>205</v>
      </c>
      <c r="CS164" s="189" t="s">
        <v>205</v>
      </c>
      <c r="CT164" s="190" t="s">
        <v>205</v>
      </c>
      <c r="CU164" s="188"/>
      <c r="CV164" s="188"/>
      <c r="CW164" s="188"/>
      <c r="CX164" s="189"/>
    </row>
    <row r="165" spans="1:102" x14ac:dyDescent="0.35">
      <c r="A165" s="180" t="s">
        <v>307</v>
      </c>
      <c r="B165" s="181">
        <f t="shared" si="173"/>
        <v>24607059</v>
      </c>
      <c r="C165" s="182">
        <f t="shared" si="143"/>
        <v>20916000</v>
      </c>
      <c r="D165" s="182">
        <f t="shared" si="144"/>
        <v>3691059</v>
      </c>
      <c r="E165" s="182">
        <f t="shared" si="145"/>
        <v>3691059</v>
      </c>
      <c r="F165" s="182">
        <f t="shared" si="146"/>
        <v>1722494</v>
      </c>
      <c r="G165" s="182">
        <f t="shared" si="147"/>
        <v>1968565</v>
      </c>
      <c r="H165" s="182">
        <f t="shared" si="161"/>
        <v>0</v>
      </c>
      <c r="I165" s="183">
        <f t="shared" si="148"/>
        <v>0</v>
      </c>
      <c r="J165" s="184">
        <f t="shared" si="162"/>
        <v>20916000</v>
      </c>
      <c r="K165" s="182">
        <v>20916000</v>
      </c>
      <c r="L165" s="182">
        <v>0</v>
      </c>
      <c r="M165" s="185">
        <f t="shared" si="149"/>
        <v>3691059</v>
      </c>
      <c r="N165" s="182">
        <f t="shared" si="176"/>
        <v>3691059</v>
      </c>
      <c r="O165" s="182">
        <f t="shared" si="176"/>
        <v>0</v>
      </c>
      <c r="P165" s="185">
        <f t="shared" si="150"/>
        <v>3691059</v>
      </c>
      <c r="Q165" s="182">
        <f t="shared" si="177"/>
        <v>3691059</v>
      </c>
      <c r="R165" s="182">
        <f t="shared" si="177"/>
        <v>0</v>
      </c>
      <c r="S165" s="185">
        <f t="shared" si="151"/>
        <v>1722494</v>
      </c>
      <c r="T165" s="182">
        <v>1722494</v>
      </c>
      <c r="U165" s="182">
        <v>0</v>
      </c>
      <c r="V165" s="185">
        <f t="shared" si="152"/>
        <v>1968565</v>
      </c>
      <c r="W165" s="182">
        <v>1968565</v>
      </c>
      <c r="X165" s="182">
        <v>0</v>
      </c>
      <c r="Y165" s="185">
        <f t="shared" si="153"/>
        <v>0</v>
      </c>
      <c r="Z165" s="182">
        <v>0</v>
      </c>
      <c r="AA165" s="182">
        <v>0</v>
      </c>
      <c r="AB165" s="183">
        <v>0</v>
      </c>
      <c r="AC165" s="184">
        <f t="shared" si="154"/>
        <v>0</v>
      </c>
      <c r="AD165" s="182">
        <v>0</v>
      </c>
      <c r="AE165" s="182">
        <v>0</v>
      </c>
      <c r="AF165" s="185">
        <f t="shared" si="155"/>
        <v>0</v>
      </c>
      <c r="AG165" s="182">
        <v>0</v>
      </c>
      <c r="AH165" s="182">
        <v>0</v>
      </c>
      <c r="AI165" s="185">
        <f t="shared" si="156"/>
        <v>0</v>
      </c>
      <c r="AJ165" s="182">
        <v>0</v>
      </c>
      <c r="AK165" s="182">
        <v>0</v>
      </c>
      <c r="AL165" s="185">
        <f t="shared" si="157"/>
        <v>0</v>
      </c>
      <c r="AM165" s="182">
        <v>0</v>
      </c>
      <c r="AN165" s="182">
        <v>0</v>
      </c>
      <c r="AO165" s="185">
        <f t="shared" si="158"/>
        <v>0</v>
      </c>
      <c r="AP165" s="182">
        <v>0</v>
      </c>
      <c r="AQ165" s="182">
        <v>0</v>
      </c>
      <c r="AR165" s="185">
        <f t="shared" si="159"/>
        <v>0</v>
      </c>
      <c r="AS165" s="182">
        <v>0</v>
      </c>
      <c r="AT165" s="182">
        <v>0</v>
      </c>
      <c r="AU165" s="183">
        <v>0</v>
      </c>
      <c r="AV165" s="184">
        <f t="shared" si="160"/>
        <v>0</v>
      </c>
      <c r="AW165" s="182">
        <v>0</v>
      </c>
      <c r="AX165" s="185">
        <v>0</v>
      </c>
      <c r="AY165" s="182">
        <v>0</v>
      </c>
      <c r="AZ165" s="185">
        <v>0</v>
      </c>
      <c r="BA165" s="182">
        <v>0</v>
      </c>
      <c r="BB165" s="185">
        <v>0</v>
      </c>
      <c r="BC165" s="182">
        <v>0</v>
      </c>
      <c r="BD165" s="185">
        <v>0</v>
      </c>
      <c r="BE165" s="182">
        <v>0</v>
      </c>
      <c r="BF165" s="185">
        <v>0</v>
      </c>
      <c r="BG165" s="183">
        <v>0</v>
      </c>
      <c r="BH165" s="184">
        <v>0</v>
      </c>
      <c r="BI165" s="182">
        <v>0</v>
      </c>
      <c r="BJ165" s="185">
        <v>0</v>
      </c>
      <c r="BK165" s="182">
        <v>0</v>
      </c>
      <c r="BL165" s="185">
        <v>0</v>
      </c>
      <c r="BM165" s="182">
        <v>0</v>
      </c>
      <c r="BN165" s="185">
        <v>0</v>
      </c>
      <c r="BO165" s="182">
        <v>0</v>
      </c>
      <c r="BP165" s="185">
        <v>0</v>
      </c>
      <c r="BQ165" s="182">
        <v>0</v>
      </c>
      <c r="BR165" s="185">
        <v>0</v>
      </c>
      <c r="BS165" s="183">
        <v>0</v>
      </c>
      <c r="BT165" s="186"/>
      <c r="BU165" s="187">
        <f t="shared" si="163"/>
        <v>0.84999999390418823</v>
      </c>
      <c r="BV165" s="188">
        <f t="shared" si="164"/>
        <v>0.15000000609581177</v>
      </c>
      <c r="BW165" s="188">
        <f t="shared" si="165"/>
        <v>8.0000011378848643E-2</v>
      </c>
      <c r="BX165" s="188">
        <f t="shared" si="166"/>
        <v>6.9999994716963124E-2</v>
      </c>
      <c r="BY165" s="188">
        <f t="shared" si="167"/>
        <v>0</v>
      </c>
      <c r="BZ165" s="188"/>
      <c r="CA165" s="188"/>
      <c r="CB165" s="188"/>
      <c r="CC165" s="188"/>
      <c r="CD165" s="189"/>
      <c r="CE165" s="190"/>
      <c r="CF165" s="188"/>
      <c r="CG165" s="188"/>
      <c r="CH165" s="188"/>
      <c r="CI165" s="188"/>
      <c r="CJ165" s="188"/>
      <c r="CK165" s="188"/>
      <c r="CL165" s="188"/>
      <c r="CM165" s="188"/>
      <c r="CN165" s="189"/>
      <c r="CO165" s="190" t="s">
        <v>205</v>
      </c>
      <c r="CP165" s="188" t="s">
        <v>205</v>
      </c>
      <c r="CQ165" s="188" t="s">
        <v>205</v>
      </c>
      <c r="CR165" s="188" t="s">
        <v>205</v>
      </c>
      <c r="CS165" s="189" t="s">
        <v>205</v>
      </c>
      <c r="CT165" s="190" t="s">
        <v>205</v>
      </c>
      <c r="CU165" s="188"/>
      <c r="CV165" s="188"/>
      <c r="CW165" s="188"/>
      <c r="CX165" s="189"/>
    </row>
    <row r="166" spans="1:102" ht="39" x14ac:dyDescent="0.35">
      <c r="A166" s="180" t="s">
        <v>308</v>
      </c>
      <c r="B166" s="181">
        <f t="shared" si="173"/>
        <v>85510695</v>
      </c>
      <c r="C166" s="182">
        <f t="shared" si="143"/>
        <v>71816000</v>
      </c>
      <c r="D166" s="182">
        <f t="shared" si="144"/>
        <v>13694695</v>
      </c>
      <c r="E166" s="182">
        <f t="shared" si="145"/>
        <v>13694695</v>
      </c>
      <c r="F166" s="182">
        <f t="shared" si="146"/>
        <v>6718802</v>
      </c>
      <c r="G166" s="182">
        <f t="shared" si="147"/>
        <v>6975893</v>
      </c>
      <c r="H166" s="182">
        <f t="shared" si="161"/>
        <v>0</v>
      </c>
      <c r="I166" s="183">
        <f t="shared" si="148"/>
        <v>0</v>
      </c>
      <c r="J166" s="184">
        <f t="shared" si="162"/>
        <v>71816000</v>
      </c>
      <c r="K166" s="182">
        <v>71044364</v>
      </c>
      <c r="L166" s="182">
        <v>771636</v>
      </c>
      <c r="M166" s="185">
        <f t="shared" si="149"/>
        <v>13694695</v>
      </c>
      <c r="N166" s="182">
        <f t="shared" si="176"/>
        <v>12537241</v>
      </c>
      <c r="O166" s="182">
        <f t="shared" si="176"/>
        <v>1157454</v>
      </c>
      <c r="P166" s="185">
        <f t="shared" si="150"/>
        <v>13694695</v>
      </c>
      <c r="Q166" s="182">
        <f t="shared" si="177"/>
        <v>12537241</v>
      </c>
      <c r="R166" s="182">
        <f t="shared" si="177"/>
        <v>1157454</v>
      </c>
      <c r="S166" s="185">
        <f t="shared" si="151"/>
        <v>6718802</v>
      </c>
      <c r="T166" s="182">
        <v>5850712</v>
      </c>
      <c r="U166" s="182">
        <v>868090</v>
      </c>
      <c r="V166" s="185">
        <f t="shared" si="152"/>
        <v>6975893</v>
      </c>
      <c r="W166" s="182">
        <v>6686529</v>
      </c>
      <c r="X166" s="182">
        <v>289364</v>
      </c>
      <c r="Y166" s="185">
        <f t="shared" si="153"/>
        <v>0</v>
      </c>
      <c r="Z166" s="182">
        <v>0</v>
      </c>
      <c r="AA166" s="182">
        <v>0</v>
      </c>
      <c r="AB166" s="183">
        <v>0</v>
      </c>
      <c r="AC166" s="184">
        <f t="shared" si="154"/>
        <v>0</v>
      </c>
      <c r="AD166" s="182">
        <v>0</v>
      </c>
      <c r="AE166" s="182">
        <v>0</v>
      </c>
      <c r="AF166" s="185">
        <f t="shared" si="155"/>
        <v>0</v>
      </c>
      <c r="AG166" s="182">
        <v>0</v>
      </c>
      <c r="AH166" s="182">
        <v>0</v>
      </c>
      <c r="AI166" s="185">
        <f t="shared" si="156"/>
        <v>0</v>
      </c>
      <c r="AJ166" s="182">
        <v>0</v>
      </c>
      <c r="AK166" s="182">
        <v>0</v>
      </c>
      <c r="AL166" s="185">
        <f t="shared" si="157"/>
        <v>0</v>
      </c>
      <c r="AM166" s="182">
        <v>0</v>
      </c>
      <c r="AN166" s="182">
        <v>0</v>
      </c>
      <c r="AO166" s="185">
        <f t="shared" si="158"/>
        <v>0</v>
      </c>
      <c r="AP166" s="182">
        <v>0</v>
      </c>
      <c r="AQ166" s="182">
        <v>0</v>
      </c>
      <c r="AR166" s="185">
        <f t="shared" si="159"/>
        <v>0</v>
      </c>
      <c r="AS166" s="182">
        <v>0</v>
      </c>
      <c r="AT166" s="182">
        <v>0</v>
      </c>
      <c r="AU166" s="183">
        <v>0</v>
      </c>
      <c r="AV166" s="184">
        <f t="shared" si="160"/>
        <v>0</v>
      </c>
      <c r="AW166" s="182">
        <v>0</v>
      </c>
      <c r="AX166" s="185">
        <v>0</v>
      </c>
      <c r="AY166" s="182">
        <v>0</v>
      </c>
      <c r="AZ166" s="185">
        <v>0</v>
      </c>
      <c r="BA166" s="182">
        <v>0</v>
      </c>
      <c r="BB166" s="185">
        <v>0</v>
      </c>
      <c r="BC166" s="182">
        <v>0</v>
      </c>
      <c r="BD166" s="185">
        <v>0</v>
      </c>
      <c r="BE166" s="182">
        <v>0</v>
      </c>
      <c r="BF166" s="185">
        <v>0</v>
      </c>
      <c r="BG166" s="183">
        <v>0</v>
      </c>
      <c r="BH166" s="184">
        <v>0</v>
      </c>
      <c r="BI166" s="182">
        <v>0</v>
      </c>
      <c r="BJ166" s="185">
        <v>0</v>
      </c>
      <c r="BK166" s="182">
        <v>0</v>
      </c>
      <c r="BL166" s="185">
        <v>0</v>
      </c>
      <c r="BM166" s="182">
        <v>0</v>
      </c>
      <c r="BN166" s="185">
        <v>0</v>
      </c>
      <c r="BO166" s="182">
        <v>0</v>
      </c>
      <c r="BP166" s="185">
        <v>0</v>
      </c>
      <c r="BQ166" s="182">
        <v>0</v>
      </c>
      <c r="BR166" s="185">
        <v>0</v>
      </c>
      <c r="BS166" s="183">
        <v>0</v>
      </c>
      <c r="BT166" s="186"/>
      <c r="BU166" s="187">
        <f t="shared" si="163"/>
        <v>0.84999999700891127</v>
      </c>
      <c r="BV166" s="188">
        <f t="shared" si="164"/>
        <v>0.15000000299108876</v>
      </c>
      <c r="BW166" s="188">
        <f t="shared" si="165"/>
        <v>8.3462060820679376E-2</v>
      </c>
      <c r="BX166" s="188">
        <f t="shared" si="166"/>
        <v>6.9999995812475721E-2</v>
      </c>
      <c r="BY166" s="188">
        <f t="shared" si="167"/>
        <v>0</v>
      </c>
      <c r="BZ166" s="188">
        <f t="shared" si="168"/>
        <v>0.4</v>
      </c>
      <c r="CA166" s="188">
        <f t="shared" si="169"/>
        <v>0.6</v>
      </c>
      <c r="CB166" s="188">
        <f t="shared" si="170"/>
        <v>0.15000025918956605</v>
      </c>
      <c r="CC166" s="188">
        <f t="shared" si="171"/>
        <v>0.44999974081043392</v>
      </c>
      <c r="CD166" s="189">
        <f t="shared" si="172"/>
        <v>0</v>
      </c>
      <c r="CE166" s="190"/>
      <c r="CF166" s="188"/>
      <c r="CG166" s="188"/>
      <c r="CH166" s="188"/>
      <c r="CI166" s="188"/>
      <c r="CJ166" s="188"/>
      <c r="CK166" s="188"/>
      <c r="CL166" s="188"/>
      <c r="CM166" s="188"/>
      <c r="CN166" s="189"/>
      <c r="CO166" s="190" t="s">
        <v>205</v>
      </c>
      <c r="CP166" s="188" t="s">
        <v>205</v>
      </c>
      <c r="CQ166" s="188" t="s">
        <v>205</v>
      </c>
      <c r="CR166" s="188" t="s">
        <v>205</v>
      </c>
      <c r="CS166" s="189" t="s">
        <v>205</v>
      </c>
      <c r="CT166" s="190" t="s">
        <v>205</v>
      </c>
      <c r="CU166" s="188"/>
      <c r="CV166" s="188"/>
      <c r="CW166" s="188"/>
      <c r="CX166" s="189"/>
    </row>
    <row r="167" spans="1:102" ht="39" x14ac:dyDescent="0.35">
      <c r="A167" s="180" t="s">
        <v>309</v>
      </c>
      <c r="B167" s="181">
        <f t="shared" si="173"/>
        <v>29589290</v>
      </c>
      <c r="C167" s="182">
        <f t="shared" si="143"/>
        <v>25150896</v>
      </c>
      <c r="D167" s="182">
        <f t="shared" si="144"/>
        <v>4438394</v>
      </c>
      <c r="E167" s="182">
        <f t="shared" si="145"/>
        <v>4438394</v>
      </c>
      <c r="F167" s="182">
        <f t="shared" si="146"/>
        <v>2071251</v>
      </c>
      <c r="G167" s="182">
        <f t="shared" si="147"/>
        <v>2367143</v>
      </c>
      <c r="H167" s="182">
        <f t="shared" si="161"/>
        <v>0</v>
      </c>
      <c r="I167" s="183">
        <f t="shared" si="148"/>
        <v>0</v>
      </c>
      <c r="J167" s="184">
        <f t="shared" si="162"/>
        <v>25150896</v>
      </c>
      <c r="K167" s="182">
        <v>25150896</v>
      </c>
      <c r="L167" s="182">
        <v>0</v>
      </c>
      <c r="M167" s="185">
        <f t="shared" si="149"/>
        <v>4438394</v>
      </c>
      <c r="N167" s="182">
        <f t="shared" si="176"/>
        <v>4438394</v>
      </c>
      <c r="O167" s="182">
        <f t="shared" si="176"/>
        <v>0</v>
      </c>
      <c r="P167" s="185">
        <f t="shared" si="150"/>
        <v>4438394</v>
      </c>
      <c r="Q167" s="182">
        <f t="shared" si="177"/>
        <v>4438394</v>
      </c>
      <c r="R167" s="182">
        <f t="shared" si="177"/>
        <v>0</v>
      </c>
      <c r="S167" s="185">
        <f t="shared" si="151"/>
        <v>2071251</v>
      </c>
      <c r="T167" s="182">
        <v>2071251</v>
      </c>
      <c r="U167" s="182">
        <v>0</v>
      </c>
      <c r="V167" s="185">
        <f t="shared" si="152"/>
        <v>2367143</v>
      </c>
      <c r="W167" s="182">
        <v>2367143</v>
      </c>
      <c r="X167" s="182">
        <v>0</v>
      </c>
      <c r="Y167" s="185">
        <f t="shared" si="153"/>
        <v>0</v>
      </c>
      <c r="Z167" s="182">
        <v>0</v>
      </c>
      <c r="AA167" s="182">
        <v>0</v>
      </c>
      <c r="AB167" s="183">
        <v>0</v>
      </c>
      <c r="AC167" s="184">
        <f t="shared" si="154"/>
        <v>0</v>
      </c>
      <c r="AD167" s="182">
        <v>0</v>
      </c>
      <c r="AE167" s="182">
        <v>0</v>
      </c>
      <c r="AF167" s="185">
        <f t="shared" si="155"/>
        <v>0</v>
      </c>
      <c r="AG167" s="182">
        <v>0</v>
      </c>
      <c r="AH167" s="182">
        <v>0</v>
      </c>
      <c r="AI167" s="185">
        <f t="shared" si="156"/>
        <v>0</v>
      </c>
      <c r="AJ167" s="182">
        <v>0</v>
      </c>
      <c r="AK167" s="182">
        <v>0</v>
      </c>
      <c r="AL167" s="185">
        <f t="shared" si="157"/>
        <v>0</v>
      </c>
      <c r="AM167" s="182">
        <v>0</v>
      </c>
      <c r="AN167" s="182">
        <v>0</v>
      </c>
      <c r="AO167" s="185">
        <f t="shared" si="158"/>
        <v>0</v>
      </c>
      <c r="AP167" s="182">
        <v>0</v>
      </c>
      <c r="AQ167" s="182">
        <v>0</v>
      </c>
      <c r="AR167" s="185">
        <f t="shared" si="159"/>
        <v>0</v>
      </c>
      <c r="AS167" s="182">
        <v>0</v>
      </c>
      <c r="AT167" s="182">
        <v>0</v>
      </c>
      <c r="AU167" s="183">
        <v>0</v>
      </c>
      <c r="AV167" s="184">
        <f t="shared" si="160"/>
        <v>0</v>
      </c>
      <c r="AW167" s="182">
        <v>0</v>
      </c>
      <c r="AX167" s="185">
        <v>0</v>
      </c>
      <c r="AY167" s="182">
        <v>0</v>
      </c>
      <c r="AZ167" s="185">
        <v>0</v>
      </c>
      <c r="BA167" s="182">
        <v>0</v>
      </c>
      <c r="BB167" s="185">
        <v>0</v>
      </c>
      <c r="BC167" s="182">
        <v>0</v>
      </c>
      <c r="BD167" s="185">
        <v>0</v>
      </c>
      <c r="BE167" s="182">
        <v>0</v>
      </c>
      <c r="BF167" s="185">
        <v>0</v>
      </c>
      <c r="BG167" s="183">
        <v>0</v>
      </c>
      <c r="BH167" s="184">
        <v>0</v>
      </c>
      <c r="BI167" s="182">
        <v>0</v>
      </c>
      <c r="BJ167" s="185">
        <v>0</v>
      </c>
      <c r="BK167" s="182">
        <v>0</v>
      </c>
      <c r="BL167" s="185">
        <v>0</v>
      </c>
      <c r="BM167" s="182">
        <v>0</v>
      </c>
      <c r="BN167" s="185">
        <v>0</v>
      </c>
      <c r="BO167" s="182">
        <v>0</v>
      </c>
      <c r="BP167" s="185">
        <v>0</v>
      </c>
      <c r="BQ167" s="182">
        <v>0</v>
      </c>
      <c r="BR167" s="185">
        <v>0</v>
      </c>
      <c r="BS167" s="183">
        <v>0</v>
      </c>
      <c r="BT167" s="186"/>
      <c r="BU167" s="187">
        <f t="shared" si="163"/>
        <v>0.84999998310199398</v>
      </c>
      <c r="BV167" s="188">
        <f t="shared" si="164"/>
        <v>0.15000001689800599</v>
      </c>
      <c r="BW167" s="188">
        <f t="shared" si="165"/>
        <v>7.9999993240797596E-2</v>
      </c>
      <c r="BX167" s="188">
        <f t="shared" si="166"/>
        <v>7.0000023657208407E-2</v>
      </c>
      <c r="BY167" s="188">
        <f t="shared" si="167"/>
        <v>0</v>
      </c>
      <c r="BZ167" s="188"/>
      <c r="CA167" s="188"/>
      <c r="CB167" s="188"/>
      <c r="CC167" s="188"/>
      <c r="CD167" s="189"/>
      <c r="CE167" s="190"/>
      <c r="CF167" s="188"/>
      <c r="CG167" s="188"/>
      <c r="CH167" s="188"/>
      <c r="CI167" s="188"/>
      <c r="CJ167" s="188"/>
      <c r="CK167" s="188"/>
      <c r="CL167" s="188"/>
      <c r="CM167" s="188"/>
      <c r="CN167" s="189"/>
      <c r="CO167" s="190" t="s">
        <v>205</v>
      </c>
      <c r="CP167" s="188" t="s">
        <v>205</v>
      </c>
      <c r="CQ167" s="188" t="s">
        <v>205</v>
      </c>
      <c r="CR167" s="188" t="s">
        <v>205</v>
      </c>
      <c r="CS167" s="189" t="s">
        <v>205</v>
      </c>
      <c r="CT167" s="190" t="s">
        <v>205</v>
      </c>
      <c r="CU167" s="188"/>
      <c r="CV167" s="188"/>
      <c r="CW167" s="188"/>
      <c r="CX167" s="189"/>
    </row>
    <row r="168" spans="1:102" x14ac:dyDescent="0.35">
      <c r="A168" s="180" t="s">
        <v>310</v>
      </c>
      <c r="B168" s="181">
        <f t="shared" si="173"/>
        <v>40352942</v>
      </c>
      <c r="C168" s="182">
        <f t="shared" si="143"/>
        <v>34300000</v>
      </c>
      <c r="D168" s="182">
        <f t="shared" si="144"/>
        <v>6052942</v>
      </c>
      <c r="E168" s="182">
        <f t="shared" si="145"/>
        <v>6052942</v>
      </c>
      <c r="F168" s="182">
        <f t="shared" si="146"/>
        <v>6052942</v>
      </c>
      <c r="G168" s="182">
        <f t="shared" si="147"/>
        <v>0</v>
      </c>
      <c r="H168" s="182">
        <f t="shared" si="161"/>
        <v>0</v>
      </c>
      <c r="I168" s="183">
        <f t="shared" si="148"/>
        <v>0</v>
      </c>
      <c r="J168" s="184">
        <f t="shared" si="162"/>
        <v>34300000</v>
      </c>
      <c r="K168" s="182">
        <v>34300000</v>
      </c>
      <c r="L168" s="182">
        <v>0</v>
      </c>
      <c r="M168" s="185">
        <f t="shared" si="149"/>
        <v>6052942</v>
      </c>
      <c r="N168" s="182">
        <f t="shared" si="176"/>
        <v>6052942</v>
      </c>
      <c r="O168" s="182">
        <f t="shared" si="176"/>
        <v>0</v>
      </c>
      <c r="P168" s="185">
        <f t="shared" si="150"/>
        <v>6052942</v>
      </c>
      <c r="Q168" s="182">
        <f t="shared" si="177"/>
        <v>6052942</v>
      </c>
      <c r="R168" s="182">
        <f t="shared" si="177"/>
        <v>0</v>
      </c>
      <c r="S168" s="185">
        <f t="shared" si="151"/>
        <v>6052942</v>
      </c>
      <c r="T168" s="182">
        <v>6052942</v>
      </c>
      <c r="U168" s="182">
        <v>0</v>
      </c>
      <c r="V168" s="185">
        <f t="shared" si="152"/>
        <v>0</v>
      </c>
      <c r="W168" s="182">
        <v>0</v>
      </c>
      <c r="X168" s="182">
        <v>0</v>
      </c>
      <c r="Y168" s="185">
        <f t="shared" si="153"/>
        <v>0</v>
      </c>
      <c r="Z168" s="182">
        <v>0</v>
      </c>
      <c r="AA168" s="182">
        <v>0</v>
      </c>
      <c r="AB168" s="183">
        <v>0</v>
      </c>
      <c r="AC168" s="184">
        <f t="shared" si="154"/>
        <v>0</v>
      </c>
      <c r="AD168" s="182">
        <v>0</v>
      </c>
      <c r="AE168" s="182">
        <v>0</v>
      </c>
      <c r="AF168" s="185">
        <f t="shared" si="155"/>
        <v>0</v>
      </c>
      <c r="AG168" s="182">
        <v>0</v>
      </c>
      <c r="AH168" s="182">
        <v>0</v>
      </c>
      <c r="AI168" s="185">
        <f t="shared" si="156"/>
        <v>0</v>
      </c>
      <c r="AJ168" s="182">
        <v>0</v>
      </c>
      <c r="AK168" s="182">
        <v>0</v>
      </c>
      <c r="AL168" s="185">
        <f t="shared" si="157"/>
        <v>0</v>
      </c>
      <c r="AM168" s="182">
        <v>0</v>
      </c>
      <c r="AN168" s="182">
        <v>0</v>
      </c>
      <c r="AO168" s="185">
        <f t="shared" si="158"/>
        <v>0</v>
      </c>
      <c r="AP168" s="182">
        <v>0</v>
      </c>
      <c r="AQ168" s="182">
        <v>0</v>
      </c>
      <c r="AR168" s="185">
        <f t="shared" si="159"/>
        <v>0</v>
      </c>
      <c r="AS168" s="182">
        <v>0</v>
      </c>
      <c r="AT168" s="182">
        <v>0</v>
      </c>
      <c r="AU168" s="183">
        <v>0</v>
      </c>
      <c r="AV168" s="184">
        <f t="shared" si="160"/>
        <v>0</v>
      </c>
      <c r="AW168" s="182">
        <v>0</v>
      </c>
      <c r="AX168" s="185">
        <v>0</v>
      </c>
      <c r="AY168" s="182">
        <v>0</v>
      </c>
      <c r="AZ168" s="185">
        <v>0</v>
      </c>
      <c r="BA168" s="182">
        <v>0</v>
      </c>
      <c r="BB168" s="185">
        <v>0</v>
      </c>
      <c r="BC168" s="182">
        <v>0</v>
      </c>
      <c r="BD168" s="185">
        <v>0</v>
      </c>
      <c r="BE168" s="182">
        <v>0</v>
      </c>
      <c r="BF168" s="185">
        <v>0</v>
      </c>
      <c r="BG168" s="183">
        <v>0</v>
      </c>
      <c r="BH168" s="184">
        <v>0</v>
      </c>
      <c r="BI168" s="182">
        <v>0</v>
      </c>
      <c r="BJ168" s="185">
        <v>0</v>
      </c>
      <c r="BK168" s="182">
        <v>0</v>
      </c>
      <c r="BL168" s="185">
        <v>0</v>
      </c>
      <c r="BM168" s="182">
        <v>0</v>
      </c>
      <c r="BN168" s="185">
        <v>0</v>
      </c>
      <c r="BO168" s="182">
        <v>0</v>
      </c>
      <c r="BP168" s="185">
        <v>0</v>
      </c>
      <c r="BQ168" s="182">
        <v>0</v>
      </c>
      <c r="BR168" s="185">
        <v>0</v>
      </c>
      <c r="BS168" s="183">
        <v>0</v>
      </c>
      <c r="BT168" s="186"/>
      <c r="BU168" s="187">
        <f t="shared" si="163"/>
        <v>0.84999998265306154</v>
      </c>
      <c r="BV168" s="188">
        <f t="shared" si="164"/>
        <v>0.15000001734693841</v>
      </c>
      <c r="BW168" s="188">
        <f t="shared" si="165"/>
        <v>0</v>
      </c>
      <c r="BX168" s="188">
        <f t="shared" si="166"/>
        <v>0.15000001734693841</v>
      </c>
      <c r="BY168" s="188">
        <f t="shared" si="167"/>
        <v>0</v>
      </c>
      <c r="BZ168" s="188"/>
      <c r="CA168" s="188"/>
      <c r="CB168" s="188"/>
      <c r="CC168" s="188"/>
      <c r="CD168" s="189"/>
      <c r="CE168" s="190"/>
      <c r="CF168" s="188"/>
      <c r="CG168" s="188"/>
      <c r="CH168" s="188"/>
      <c r="CI168" s="188"/>
      <c r="CJ168" s="188"/>
      <c r="CK168" s="188"/>
      <c r="CL168" s="188"/>
      <c r="CM168" s="188"/>
      <c r="CN168" s="189"/>
      <c r="CO168" s="190" t="s">
        <v>205</v>
      </c>
      <c r="CP168" s="188" t="s">
        <v>205</v>
      </c>
      <c r="CQ168" s="188" t="s">
        <v>205</v>
      </c>
      <c r="CR168" s="188" t="s">
        <v>205</v>
      </c>
      <c r="CS168" s="189" t="s">
        <v>205</v>
      </c>
      <c r="CT168" s="190" t="s">
        <v>205</v>
      </c>
      <c r="CU168" s="188"/>
      <c r="CV168" s="188"/>
      <c r="CW168" s="188"/>
      <c r="CX168" s="189"/>
    </row>
    <row r="169" spans="1:102" ht="26" x14ac:dyDescent="0.35">
      <c r="A169" s="168" t="s">
        <v>311</v>
      </c>
      <c r="B169" s="169">
        <f t="shared" si="173"/>
        <v>274759668</v>
      </c>
      <c r="C169" s="170">
        <f t="shared" si="143"/>
        <v>232420715</v>
      </c>
      <c r="D169" s="170">
        <f t="shared" si="144"/>
        <v>42338953</v>
      </c>
      <c r="E169" s="170">
        <f t="shared" si="145"/>
        <v>42338953</v>
      </c>
      <c r="F169" s="170">
        <f t="shared" si="146"/>
        <v>22662340</v>
      </c>
      <c r="G169" s="170">
        <f t="shared" si="147"/>
        <v>19676613</v>
      </c>
      <c r="H169" s="170">
        <f t="shared" si="161"/>
        <v>0</v>
      </c>
      <c r="I169" s="171">
        <f t="shared" si="148"/>
        <v>0</v>
      </c>
      <c r="J169" s="172">
        <f t="shared" si="162"/>
        <v>232420715</v>
      </c>
      <c r="K169" s="170">
        <f>SUM(K170:K175)</f>
        <v>231420715</v>
      </c>
      <c r="L169" s="170">
        <f>SUM(L170:L175)</f>
        <v>1000000</v>
      </c>
      <c r="M169" s="170">
        <f t="shared" si="149"/>
        <v>42338953</v>
      </c>
      <c r="N169" s="170">
        <f>SUM(N170:N175)</f>
        <v>40838953</v>
      </c>
      <c r="O169" s="170">
        <f>SUM(O170:O175)</f>
        <v>1500000</v>
      </c>
      <c r="P169" s="170">
        <f t="shared" si="150"/>
        <v>42338953</v>
      </c>
      <c r="Q169" s="170">
        <f>SUM(Q170:Q175)</f>
        <v>40838953</v>
      </c>
      <c r="R169" s="170">
        <f>SUM(R170:R175)</f>
        <v>1500000</v>
      </c>
      <c r="S169" s="170">
        <f t="shared" si="151"/>
        <v>22662340</v>
      </c>
      <c r="T169" s="170">
        <f>SUM(T170:T175)</f>
        <v>21202340</v>
      </c>
      <c r="U169" s="170">
        <f>SUM(U170:U175)</f>
        <v>1460000</v>
      </c>
      <c r="V169" s="170">
        <f t="shared" si="152"/>
        <v>19676613</v>
      </c>
      <c r="W169" s="170">
        <f>SUM(W170:W175)</f>
        <v>19636613</v>
      </c>
      <c r="X169" s="170">
        <f>SUM(X170:X175)</f>
        <v>40000</v>
      </c>
      <c r="Y169" s="170">
        <f t="shared" si="153"/>
        <v>0</v>
      </c>
      <c r="Z169" s="170">
        <f>SUM(Z170:Z175)</f>
        <v>0</v>
      </c>
      <c r="AA169" s="170">
        <f>SUM(AA170:AA175)</f>
        <v>0</v>
      </c>
      <c r="AB169" s="171">
        <f>SUM(AB170:AB175)</f>
        <v>0</v>
      </c>
      <c r="AC169" s="172">
        <f t="shared" si="154"/>
        <v>0</v>
      </c>
      <c r="AD169" s="170">
        <f>SUM(AD170:AD175)</f>
        <v>0</v>
      </c>
      <c r="AE169" s="170">
        <f>SUM(AE170:AE175)</f>
        <v>0</v>
      </c>
      <c r="AF169" s="170">
        <f t="shared" si="155"/>
        <v>0</v>
      </c>
      <c r="AG169" s="170">
        <f>SUM(AG170:AG175)</f>
        <v>0</v>
      </c>
      <c r="AH169" s="170">
        <f>SUM(AH170:AH175)</f>
        <v>0</v>
      </c>
      <c r="AI169" s="170">
        <f t="shared" si="156"/>
        <v>0</v>
      </c>
      <c r="AJ169" s="170">
        <f>SUM(AJ170:AJ175)</f>
        <v>0</v>
      </c>
      <c r="AK169" s="170">
        <f>SUM(AK170:AK175)</f>
        <v>0</v>
      </c>
      <c r="AL169" s="170">
        <f t="shared" si="157"/>
        <v>0</v>
      </c>
      <c r="AM169" s="170">
        <f>SUM(AM170:AM175)</f>
        <v>0</v>
      </c>
      <c r="AN169" s="170">
        <f>SUM(AN170:AN175)</f>
        <v>0</v>
      </c>
      <c r="AO169" s="170">
        <f t="shared" si="158"/>
        <v>0</v>
      </c>
      <c r="AP169" s="170">
        <f>SUM(AP170:AP175)</f>
        <v>0</v>
      </c>
      <c r="AQ169" s="170">
        <f>SUM(AQ170:AQ175)</f>
        <v>0</v>
      </c>
      <c r="AR169" s="170">
        <f t="shared" si="159"/>
        <v>0</v>
      </c>
      <c r="AS169" s="170">
        <f>SUM(AS170:AS175)</f>
        <v>0</v>
      </c>
      <c r="AT169" s="170">
        <f>SUM(AT170:AT175)</f>
        <v>0</v>
      </c>
      <c r="AU169" s="171">
        <f>SUM(AU170:AU175)</f>
        <v>0</v>
      </c>
      <c r="AV169" s="172">
        <f t="shared" si="160"/>
        <v>0</v>
      </c>
      <c r="AW169" s="170">
        <f>SUM(AW170:AW175)</f>
        <v>0</v>
      </c>
      <c r="AX169" s="170">
        <f>SUM(AX170:AX175)</f>
        <v>0</v>
      </c>
      <c r="AY169" s="170">
        <f>SUM(AY170:AY175)</f>
        <v>0</v>
      </c>
      <c r="AZ169" s="170">
        <v>0</v>
      </c>
      <c r="BA169" s="170">
        <f>SUM(BA170:BA175)</f>
        <v>0</v>
      </c>
      <c r="BB169" s="170">
        <v>0</v>
      </c>
      <c r="BC169" s="170">
        <f>SUM(BC170:BC175)</f>
        <v>0</v>
      </c>
      <c r="BD169" s="170">
        <v>0</v>
      </c>
      <c r="BE169" s="170">
        <f>SUM(BE170:BE175)</f>
        <v>0</v>
      </c>
      <c r="BF169" s="170">
        <v>0</v>
      </c>
      <c r="BG169" s="171">
        <f>SUM(BG170:BG175)</f>
        <v>0</v>
      </c>
      <c r="BH169" s="172">
        <v>0</v>
      </c>
      <c r="BI169" s="170">
        <f>SUM(BI170:BI175)</f>
        <v>0</v>
      </c>
      <c r="BJ169" s="170">
        <v>0</v>
      </c>
      <c r="BK169" s="170">
        <f>SUM(BK170:BK175)</f>
        <v>0</v>
      </c>
      <c r="BL169" s="170">
        <v>0</v>
      </c>
      <c r="BM169" s="170">
        <f>SUM(BM170:BM175)</f>
        <v>0</v>
      </c>
      <c r="BN169" s="170">
        <v>0</v>
      </c>
      <c r="BO169" s="170">
        <f>SUM(BO170:BO175)</f>
        <v>0</v>
      </c>
      <c r="BP169" s="170">
        <v>0</v>
      </c>
      <c r="BQ169" s="170">
        <f>SUM(BQ170:BQ175)</f>
        <v>0</v>
      </c>
      <c r="BR169" s="170">
        <v>0</v>
      </c>
      <c r="BS169" s="171">
        <f>SUM(BS170:BS175)</f>
        <v>0</v>
      </c>
      <c r="BT169" s="163"/>
      <c r="BU169" s="173">
        <f t="shared" si="163"/>
        <v>0.84999998971570034</v>
      </c>
      <c r="BV169" s="174">
        <f t="shared" si="164"/>
        <v>0.15000001028429963</v>
      </c>
      <c r="BW169" s="174">
        <f t="shared" si="165"/>
        <v>7.2271494138456085E-2</v>
      </c>
      <c r="BX169" s="174">
        <f t="shared" si="166"/>
        <v>7.7875434711835473E-2</v>
      </c>
      <c r="BY169" s="174">
        <f t="shared" si="167"/>
        <v>0</v>
      </c>
      <c r="BZ169" s="174">
        <f t="shared" si="168"/>
        <v>0.4</v>
      </c>
      <c r="CA169" s="174">
        <f t="shared" si="169"/>
        <v>0.6</v>
      </c>
      <c r="CB169" s="174">
        <f t="shared" si="170"/>
        <v>1.6E-2</v>
      </c>
      <c r="CC169" s="174">
        <f t="shared" si="171"/>
        <v>0.58399999999999996</v>
      </c>
      <c r="CD169" s="175">
        <f t="shared" si="172"/>
        <v>0</v>
      </c>
      <c r="CE169" s="176"/>
      <c r="CF169" s="174"/>
      <c r="CG169" s="174"/>
      <c r="CH169" s="174"/>
      <c r="CI169" s="174"/>
      <c r="CJ169" s="174"/>
      <c r="CK169" s="174"/>
      <c r="CL169" s="174"/>
      <c r="CM169" s="174"/>
      <c r="CN169" s="175"/>
      <c r="CO169" s="177" t="s">
        <v>205</v>
      </c>
      <c r="CP169" s="178" t="s">
        <v>205</v>
      </c>
      <c r="CQ169" s="178" t="s">
        <v>205</v>
      </c>
      <c r="CR169" s="178" t="s">
        <v>205</v>
      </c>
      <c r="CS169" s="179" t="s">
        <v>205</v>
      </c>
      <c r="CT169" s="176" t="s">
        <v>205</v>
      </c>
      <c r="CU169" s="174"/>
      <c r="CV169" s="174"/>
      <c r="CW169" s="174"/>
      <c r="CX169" s="175"/>
    </row>
    <row r="170" spans="1:102" ht="26" x14ac:dyDescent="0.35">
      <c r="A170" s="180" t="s">
        <v>312</v>
      </c>
      <c r="B170" s="181">
        <f t="shared" si="173"/>
        <v>16661765</v>
      </c>
      <c r="C170" s="182">
        <f t="shared" si="143"/>
        <v>13600000</v>
      </c>
      <c r="D170" s="182">
        <f t="shared" si="144"/>
        <v>3061765</v>
      </c>
      <c r="E170" s="182">
        <f t="shared" si="145"/>
        <v>3061765</v>
      </c>
      <c r="F170" s="182">
        <f t="shared" si="146"/>
        <v>2795177</v>
      </c>
      <c r="G170" s="182">
        <f t="shared" si="147"/>
        <v>266588</v>
      </c>
      <c r="H170" s="182">
        <f t="shared" si="161"/>
        <v>0</v>
      </c>
      <c r="I170" s="183">
        <f t="shared" si="148"/>
        <v>0</v>
      </c>
      <c r="J170" s="184">
        <f t="shared" si="162"/>
        <v>13600000</v>
      </c>
      <c r="K170" s="182">
        <v>13100000</v>
      </c>
      <c r="L170" s="182">
        <v>500000</v>
      </c>
      <c r="M170" s="185">
        <f t="shared" si="149"/>
        <v>3061765</v>
      </c>
      <c r="N170" s="182">
        <f t="shared" ref="N170:O175" si="178">Q170+Z170</f>
        <v>2311765</v>
      </c>
      <c r="O170" s="182">
        <f t="shared" si="178"/>
        <v>750000</v>
      </c>
      <c r="P170" s="185">
        <f t="shared" si="150"/>
        <v>3061765</v>
      </c>
      <c r="Q170" s="182">
        <f t="shared" ref="Q170:R175" si="179">T170+W170</f>
        <v>2311765</v>
      </c>
      <c r="R170" s="182">
        <f t="shared" si="179"/>
        <v>750000</v>
      </c>
      <c r="S170" s="185">
        <f t="shared" si="151"/>
        <v>2795177</v>
      </c>
      <c r="T170" s="182">
        <v>2065177</v>
      </c>
      <c r="U170" s="182">
        <v>730000</v>
      </c>
      <c r="V170" s="185">
        <f t="shared" si="152"/>
        <v>266588</v>
      </c>
      <c r="W170" s="182">
        <v>246588</v>
      </c>
      <c r="X170" s="182">
        <v>20000</v>
      </c>
      <c r="Y170" s="185">
        <f t="shared" si="153"/>
        <v>0</v>
      </c>
      <c r="Z170" s="182">
        <v>0</v>
      </c>
      <c r="AA170" s="182">
        <v>0</v>
      </c>
      <c r="AB170" s="183">
        <v>0</v>
      </c>
      <c r="AC170" s="184">
        <f t="shared" si="154"/>
        <v>0</v>
      </c>
      <c r="AD170" s="182">
        <v>0</v>
      </c>
      <c r="AE170" s="182">
        <v>0</v>
      </c>
      <c r="AF170" s="185">
        <f t="shared" si="155"/>
        <v>0</v>
      </c>
      <c r="AG170" s="182">
        <v>0</v>
      </c>
      <c r="AH170" s="182">
        <v>0</v>
      </c>
      <c r="AI170" s="185">
        <f t="shared" si="156"/>
        <v>0</v>
      </c>
      <c r="AJ170" s="182">
        <v>0</v>
      </c>
      <c r="AK170" s="182">
        <v>0</v>
      </c>
      <c r="AL170" s="185">
        <f t="shared" si="157"/>
        <v>0</v>
      </c>
      <c r="AM170" s="182">
        <v>0</v>
      </c>
      <c r="AN170" s="182">
        <v>0</v>
      </c>
      <c r="AO170" s="185">
        <f t="shared" si="158"/>
        <v>0</v>
      </c>
      <c r="AP170" s="182">
        <v>0</v>
      </c>
      <c r="AQ170" s="182">
        <v>0</v>
      </c>
      <c r="AR170" s="185">
        <f t="shared" si="159"/>
        <v>0</v>
      </c>
      <c r="AS170" s="182">
        <v>0</v>
      </c>
      <c r="AT170" s="182">
        <v>0</v>
      </c>
      <c r="AU170" s="183">
        <v>0</v>
      </c>
      <c r="AV170" s="184">
        <f t="shared" si="160"/>
        <v>0</v>
      </c>
      <c r="AW170" s="182">
        <v>0</v>
      </c>
      <c r="AX170" s="185">
        <v>0</v>
      </c>
      <c r="AY170" s="182">
        <v>0</v>
      </c>
      <c r="AZ170" s="185">
        <v>0</v>
      </c>
      <c r="BA170" s="182">
        <v>0</v>
      </c>
      <c r="BB170" s="185">
        <v>0</v>
      </c>
      <c r="BC170" s="182">
        <v>0</v>
      </c>
      <c r="BD170" s="185">
        <v>0</v>
      </c>
      <c r="BE170" s="182">
        <v>0</v>
      </c>
      <c r="BF170" s="185">
        <v>0</v>
      </c>
      <c r="BG170" s="183">
        <v>0</v>
      </c>
      <c r="BH170" s="184">
        <v>0</v>
      </c>
      <c r="BI170" s="182">
        <v>0</v>
      </c>
      <c r="BJ170" s="185">
        <v>0</v>
      </c>
      <c r="BK170" s="182">
        <v>0</v>
      </c>
      <c r="BL170" s="185">
        <v>0</v>
      </c>
      <c r="BM170" s="182">
        <v>0</v>
      </c>
      <c r="BN170" s="185">
        <v>0</v>
      </c>
      <c r="BO170" s="182">
        <v>0</v>
      </c>
      <c r="BP170" s="185">
        <v>0</v>
      </c>
      <c r="BQ170" s="182">
        <v>0</v>
      </c>
      <c r="BR170" s="185">
        <v>0</v>
      </c>
      <c r="BS170" s="183">
        <v>0</v>
      </c>
      <c r="BT170" s="186"/>
      <c r="BU170" s="187">
        <f t="shared" si="163"/>
        <v>0.84999998377862629</v>
      </c>
      <c r="BV170" s="188">
        <f t="shared" si="164"/>
        <v>0.15000001622137374</v>
      </c>
      <c r="BW170" s="188">
        <f t="shared" si="165"/>
        <v>1.729769432637988E-2</v>
      </c>
      <c r="BX170" s="188">
        <f t="shared" si="166"/>
        <v>0.13400003179389253</v>
      </c>
      <c r="BY170" s="188">
        <f t="shared" si="167"/>
        <v>0</v>
      </c>
      <c r="BZ170" s="188">
        <f t="shared" si="168"/>
        <v>0.4</v>
      </c>
      <c r="CA170" s="188">
        <f t="shared" si="169"/>
        <v>0.6</v>
      </c>
      <c r="CB170" s="188">
        <f t="shared" si="170"/>
        <v>1.6E-2</v>
      </c>
      <c r="CC170" s="188">
        <f t="shared" si="171"/>
        <v>0.58399999999999996</v>
      </c>
      <c r="CD170" s="189">
        <f t="shared" si="172"/>
        <v>0</v>
      </c>
      <c r="CE170" s="190"/>
      <c r="CF170" s="188"/>
      <c r="CG170" s="188"/>
      <c r="CH170" s="188"/>
      <c r="CI170" s="188"/>
      <c r="CJ170" s="188"/>
      <c r="CK170" s="188"/>
      <c r="CL170" s="188"/>
      <c r="CM170" s="188"/>
      <c r="CN170" s="189"/>
      <c r="CO170" s="190" t="s">
        <v>205</v>
      </c>
      <c r="CP170" s="188" t="s">
        <v>205</v>
      </c>
      <c r="CQ170" s="188" t="s">
        <v>205</v>
      </c>
      <c r="CR170" s="188" t="s">
        <v>205</v>
      </c>
      <c r="CS170" s="189" t="s">
        <v>205</v>
      </c>
      <c r="CT170" s="190" t="s">
        <v>205</v>
      </c>
      <c r="CU170" s="188"/>
      <c r="CV170" s="188"/>
      <c r="CW170" s="188"/>
      <c r="CX170" s="189"/>
    </row>
    <row r="171" spans="1:102" ht="39" x14ac:dyDescent="0.35">
      <c r="A171" s="180" t="s">
        <v>313</v>
      </c>
      <c r="B171" s="181">
        <f t="shared" si="173"/>
        <v>15955883</v>
      </c>
      <c r="C171" s="182">
        <f t="shared" si="143"/>
        <v>13000000</v>
      </c>
      <c r="D171" s="182">
        <f t="shared" si="144"/>
        <v>2955883</v>
      </c>
      <c r="E171" s="182">
        <f t="shared" si="145"/>
        <v>2955883</v>
      </c>
      <c r="F171" s="182">
        <f t="shared" si="146"/>
        <v>2700589</v>
      </c>
      <c r="G171" s="182">
        <f t="shared" si="147"/>
        <v>255294</v>
      </c>
      <c r="H171" s="182">
        <f t="shared" si="161"/>
        <v>0</v>
      </c>
      <c r="I171" s="183">
        <f t="shared" si="148"/>
        <v>0</v>
      </c>
      <c r="J171" s="184">
        <f t="shared" si="162"/>
        <v>13000000</v>
      </c>
      <c r="K171" s="182">
        <v>12500000</v>
      </c>
      <c r="L171" s="182">
        <v>500000</v>
      </c>
      <c r="M171" s="185">
        <f t="shared" si="149"/>
        <v>2955883</v>
      </c>
      <c r="N171" s="182">
        <f t="shared" si="178"/>
        <v>2205883</v>
      </c>
      <c r="O171" s="182">
        <f t="shared" si="178"/>
        <v>750000</v>
      </c>
      <c r="P171" s="185">
        <f t="shared" si="150"/>
        <v>2955883</v>
      </c>
      <c r="Q171" s="182">
        <f t="shared" si="179"/>
        <v>2205883</v>
      </c>
      <c r="R171" s="182">
        <f t="shared" si="179"/>
        <v>750000</v>
      </c>
      <c r="S171" s="185">
        <f t="shared" si="151"/>
        <v>2700589</v>
      </c>
      <c r="T171" s="182">
        <v>1970589</v>
      </c>
      <c r="U171" s="182">
        <v>730000</v>
      </c>
      <c r="V171" s="185">
        <f t="shared" si="152"/>
        <v>255294</v>
      </c>
      <c r="W171" s="182">
        <v>235294</v>
      </c>
      <c r="X171" s="182">
        <v>20000</v>
      </c>
      <c r="Y171" s="185">
        <f t="shared" si="153"/>
        <v>0</v>
      </c>
      <c r="Z171" s="182">
        <v>0</v>
      </c>
      <c r="AA171" s="182">
        <v>0</v>
      </c>
      <c r="AB171" s="183">
        <v>0</v>
      </c>
      <c r="AC171" s="184">
        <f t="shared" si="154"/>
        <v>0</v>
      </c>
      <c r="AD171" s="182">
        <v>0</v>
      </c>
      <c r="AE171" s="182">
        <v>0</v>
      </c>
      <c r="AF171" s="185">
        <f t="shared" si="155"/>
        <v>0</v>
      </c>
      <c r="AG171" s="182">
        <v>0</v>
      </c>
      <c r="AH171" s="182">
        <v>0</v>
      </c>
      <c r="AI171" s="185">
        <f t="shared" si="156"/>
        <v>0</v>
      </c>
      <c r="AJ171" s="182">
        <v>0</v>
      </c>
      <c r="AK171" s="182">
        <v>0</v>
      </c>
      <c r="AL171" s="185">
        <f t="shared" si="157"/>
        <v>0</v>
      </c>
      <c r="AM171" s="182">
        <v>0</v>
      </c>
      <c r="AN171" s="182">
        <v>0</v>
      </c>
      <c r="AO171" s="185">
        <f t="shared" si="158"/>
        <v>0</v>
      </c>
      <c r="AP171" s="182">
        <v>0</v>
      </c>
      <c r="AQ171" s="182">
        <v>0</v>
      </c>
      <c r="AR171" s="185">
        <f t="shared" si="159"/>
        <v>0</v>
      </c>
      <c r="AS171" s="182">
        <v>0</v>
      </c>
      <c r="AT171" s="182">
        <v>0</v>
      </c>
      <c r="AU171" s="183">
        <v>0</v>
      </c>
      <c r="AV171" s="184">
        <f t="shared" si="160"/>
        <v>0</v>
      </c>
      <c r="AW171" s="182">
        <v>0</v>
      </c>
      <c r="AX171" s="185">
        <v>0</v>
      </c>
      <c r="AY171" s="182">
        <v>0</v>
      </c>
      <c r="AZ171" s="185">
        <v>0</v>
      </c>
      <c r="BA171" s="182">
        <v>0</v>
      </c>
      <c r="BB171" s="185">
        <v>0</v>
      </c>
      <c r="BC171" s="182">
        <v>0</v>
      </c>
      <c r="BD171" s="185">
        <v>0</v>
      </c>
      <c r="BE171" s="182">
        <v>0</v>
      </c>
      <c r="BF171" s="185">
        <v>0</v>
      </c>
      <c r="BG171" s="183">
        <v>0</v>
      </c>
      <c r="BH171" s="184">
        <v>0</v>
      </c>
      <c r="BI171" s="182">
        <v>0</v>
      </c>
      <c r="BJ171" s="185">
        <v>0</v>
      </c>
      <c r="BK171" s="182">
        <v>0</v>
      </c>
      <c r="BL171" s="185">
        <v>0</v>
      </c>
      <c r="BM171" s="182">
        <v>0</v>
      </c>
      <c r="BN171" s="185">
        <v>0</v>
      </c>
      <c r="BO171" s="182">
        <v>0</v>
      </c>
      <c r="BP171" s="185">
        <v>0</v>
      </c>
      <c r="BQ171" s="182">
        <v>0</v>
      </c>
      <c r="BR171" s="185">
        <v>0</v>
      </c>
      <c r="BS171" s="183">
        <v>0</v>
      </c>
      <c r="BT171" s="186"/>
      <c r="BU171" s="187">
        <f t="shared" si="163"/>
        <v>0.84999996260000166</v>
      </c>
      <c r="BV171" s="188">
        <f t="shared" si="164"/>
        <v>0.15000003739999834</v>
      </c>
      <c r="BW171" s="188">
        <f t="shared" si="165"/>
        <v>1.7359991236160385E-2</v>
      </c>
      <c r="BX171" s="188">
        <f t="shared" si="166"/>
        <v>0.13400004610399796</v>
      </c>
      <c r="BY171" s="188">
        <f t="shared" si="167"/>
        <v>0</v>
      </c>
      <c r="BZ171" s="188">
        <f t="shared" si="168"/>
        <v>0.4</v>
      </c>
      <c r="CA171" s="188">
        <f t="shared" si="169"/>
        <v>0.6</v>
      </c>
      <c r="CB171" s="188">
        <f t="shared" si="170"/>
        <v>1.6E-2</v>
      </c>
      <c r="CC171" s="188">
        <f t="shared" si="171"/>
        <v>0.58399999999999996</v>
      </c>
      <c r="CD171" s="189">
        <f t="shared" si="172"/>
        <v>0</v>
      </c>
      <c r="CE171" s="190"/>
      <c r="CF171" s="188"/>
      <c r="CG171" s="188"/>
      <c r="CH171" s="188"/>
      <c r="CI171" s="188"/>
      <c r="CJ171" s="188"/>
      <c r="CK171" s="188"/>
      <c r="CL171" s="188"/>
      <c r="CM171" s="188"/>
      <c r="CN171" s="189"/>
      <c r="CO171" s="190" t="s">
        <v>205</v>
      </c>
      <c r="CP171" s="188" t="s">
        <v>205</v>
      </c>
      <c r="CQ171" s="188" t="s">
        <v>205</v>
      </c>
      <c r="CR171" s="188" t="s">
        <v>205</v>
      </c>
      <c r="CS171" s="189" t="s">
        <v>205</v>
      </c>
      <c r="CT171" s="190" t="s">
        <v>205</v>
      </c>
      <c r="CU171" s="188"/>
      <c r="CV171" s="188"/>
      <c r="CW171" s="188"/>
      <c r="CX171" s="189"/>
    </row>
    <row r="172" spans="1:102" x14ac:dyDescent="0.35">
      <c r="A172" s="180" t="s">
        <v>314</v>
      </c>
      <c r="B172" s="181">
        <f t="shared" si="173"/>
        <v>2707900</v>
      </c>
      <c r="C172" s="182">
        <f t="shared" si="143"/>
        <v>2301715</v>
      </c>
      <c r="D172" s="182">
        <f t="shared" si="144"/>
        <v>406185</v>
      </c>
      <c r="E172" s="182">
        <f t="shared" si="145"/>
        <v>406185</v>
      </c>
      <c r="F172" s="182">
        <f t="shared" si="146"/>
        <v>406185</v>
      </c>
      <c r="G172" s="182">
        <f t="shared" si="147"/>
        <v>0</v>
      </c>
      <c r="H172" s="182">
        <f t="shared" si="161"/>
        <v>0</v>
      </c>
      <c r="I172" s="183">
        <f t="shared" si="148"/>
        <v>0</v>
      </c>
      <c r="J172" s="184">
        <f t="shared" si="162"/>
        <v>2301715</v>
      </c>
      <c r="K172" s="182">
        <v>2301715</v>
      </c>
      <c r="L172" s="182">
        <v>0</v>
      </c>
      <c r="M172" s="185">
        <f t="shared" si="149"/>
        <v>406185</v>
      </c>
      <c r="N172" s="182">
        <f t="shared" si="178"/>
        <v>406185</v>
      </c>
      <c r="O172" s="182">
        <f t="shared" si="178"/>
        <v>0</v>
      </c>
      <c r="P172" s="185">
        <f t="shared" si="150"/>
        <v>406185</v>
      </c>
      <c r="Q172" s="182">
        <f t="shared" si="179"/>
        <v>406185</v>
      </c>
      <c r="R172" s="182">
        <f t="shared" si="179"/>
        <v>0</v>
      </c>
      <c r="S172" s="185">
        <f t="shared" si="151"/>
        <v>406185</v>
      </c>
      <c r="T172" s="182">
        <v>406185</v>
      </c>
      <c r="U172" s="182">
        <v>0</v>
      </c>
      <c r="V172" s="185">
        <f t="shared" si="152"/>
        <v>0</v>
      </c>
      <c r="W172" s="182">
        <v>0</v>
      </c>
      <c r="X172" s="182">
        <v>0</v>
      </c>
      <c r="Y172" s="185">
        <f t="shared" si="153"/>
        <v>0</v>
      </c>
      <c r="Z172" s="182">
        <v>0</v>
      </c>
      <c r="AA172" s="182">
        <v>0</v>
      </c>
      <c r="AB172" s="183">
        <v>0</v>
      </c>
      <c r="AC172" s="184">
        <f t="shared" si="154"/>
        <v>0</v>
      </c>
      <c r="AD172" s="182">
        <v>0</v>
      </c>
      <c r="AE172" s="182">
        <v>0</v>
      </c>
      <c r="AF172" s="185">
        <f t="shared" si="155"/>
        <v>0</v>
      </c>
      <c r="AG172" s="182">
        <v>0</v>
      </c>
      <c r="AH172" s="182">
        <v>0</v>
      </c>
      <c r="AI172" s="185">
        <f t="shared" si="156"/>
        <v>0</v>
      </c>
      <c r="AJ172" s="182">
        <v>0</v>
      </c>
      <c r="AK172" s="182">
        <v>0</v>
      </c>
      <c r="AL172" s="185">
        <f t="shared" si="157"/>
        <v>0</v>
      </c>
      <c r="AM172" s="182">
        <v>0</v>
      </c>
      <c r="AN172" s="182">
        <v>0</v>
      </c>
      <c r="AO172" s="185">
        <f t="shared" si="158"/>
        <v>0</v>
      </c>
      <c r="AP172" s="182">
        <v>0</v>
      </c>
      <c r="AQ172" s="182">
        <v>0</v>
      </c>
      <c r="AR172" s="185">
        <f t="shared" si="159"/>
        <v>0</v>
      </c>
      <c r="AS172" s="182">
        <v>0</v>
      </c>
      <c r="AT172" s="182">
        <v>0</v>
      </c>
      <c r="AU172" s="183">
        <v>0</v>
      </c>
      <c r="AV172" s="184">
        <f t="shared" si="160"/>
        <v>0</v>
      </c>
      <c r="AW172" s="182">
        <v>0</v>
      </c>
      <c r="AX172" s="185">
        <v>0</v>
      </c>
      <c r="AY172" s="182">
        <v>0</v>
      </c>
      <c r="AZ172" s="185">
        <v>0</v>
      </c>
      <c r="BA172" s="182">
        <v>0</v>
      </c>
      <c r="BB172" s="185">
        <v>0</v>
      </c>
      <c r="BC172" s="182">
        <v>0</v>
      </c>
      <c r="BD172" s="185">
        <v>0</v>
      </c>
      <c r="BE172" s="182">
        <v>0</v>
      </c>
      <c r="BF172" s="185">
        <v>0</v>
      </c>
      <c r="BG172" s="183">
        <v>0</v>
      </c>
      <c r="BH172" s="184">
        <v>0</v>
      </c>
      <c r="BI172" s="182">
        <v>0</v>
      </c>
      <c r="BJ172" s="185">
        <v>0</v>
      </c>
      <c r="BK172" s="182">
        <v>0</v>
      </c>
      <c r="BL172" s="185">
        <v>0</v>
      </c>
      <c r="BM172" s="182">
        <v>0</v>
      </c>
      <c r="BN172" s="185">
        <v>0</v>
      </c>
      <c r="BO172" s="182">
        <v>0</v>
      </c>
      <c r="BP172" s="185">
        <v>0</v>
      </c>
      <c r="BQ172" s="182">
        <v>0</v>
      </c>
      <c r="BR172" s="185">
        <v>0</v>
      </c>
      <c r="BS172" s="183">
        <v>0</v>
      </c>
      <c r="BT172" s="186"/>
      <c r="BU172" s="187">
        <f t="shared" si="163"/>
        <v>0.85</v>
      </c>
      <c r="BV172" s="188">
        <f t="shared" si="164"/>
        <v>0.15</v>
      </c>
      <c r="BW172" s="188">
        <f t="shared" si="165"/>
        <v>0</v>
      </c>
      <c r="BX172" s="188">
        <f t="shared" si="166"/>
        <v>0.15</v>
      </c>
      <c r="BY172" s="188">
        <f t="shared" si="167"/>
        <v>0</v>
      </c>
      <c r="BZ172" s="188"/>
      <c r="CA172" s="188"/>
      <c r="CB172" s="188"/>
      <c r="CC172" s="188"/>
      <c r="CD172" s="189"/>
      <c r="CE172" s="190"/>
      <c r="CF172" s="188"/>
      <c r="CG172" s="188"/>
      <c r="CH172" s="188"/>
      <c r="CI172" s="188"/>
      <c r="CJ172" s="188"/>
      <c r="CK172" s="188"/>
      <c r="CL172" s="188"/>
      <c r="CM172" s="188"/>
      <c r="CN172" s="189"/>
      <c r="CO172" s="190" t="s">
        <v>205</v>
      </c>
      <c r="CP172" s="188" t="s">
        <v>205</v>
      </c>
      <c r="CQ172" s="188" t="s">
        <v>205</v>
      </c>
      <c r="CR172" s="188" t="s">
        <v>205</v>
      </c>
      <c r="CS172" s="189" t="s">
        <v>205</v>
      </c>
      <c r="CT172" s="190" t="s">
        <v>205</v>
      </c>
      <c r="CU172" s="188"/>
      <c r="CV172" s="188"/>
      <c r="CW172" s="188"/>
      <c r="CX172" s="189"/>
    </row>
    <row r="173" spans="1:102" x14ac:dyDescent="0.35">
      <c r="A173" s="180" t="s">
        <v>315</v>
      </c>
      <c r="B173" s="181">
        <f t="shared" si="173"/>
        <v>46235295</v>
      </c>
      <c r="C173" s="182">
        <f t="shared" si="143"/>
        <v>39300000</v>
      </c>
      <c r="D173" s="182">
        <f t="shared" si="144"/>
        <v>6935295</v>
      </c>
      <c r="E173" s="182">
        <f t="shared" si="145"/>
        <v>6935295</v>
      </c>
      <c r="F173" s="182">
        <f t="shared" si="146"/>
        <v>3236471</v>
      </c>
      <c r="G173" s="182">
        <f t="shared" si="147"/>
        <v>3698824</v>
      </c>
      <c r="H173" s="182">
        <f t="shared" si="161"/>
        <v>0</v>
      </c>
      <c r="I173" s="183">
        <f t="shared" si="148"/>
        <v>0</v>
      </c>
      <c r="J173" s="184">
        <f t="shared" si="162"/>
        <v>39300000</v>
      </c>
      <c r="K173" s="182">
        <v>39300000</v>
      </c>
      <c r="L173" s="182">
        <v>0</v>
      </c>
      <c r="M173" s="185">
        <f t="shared" si="149"/>
        <v>6935295</v>
      </c>
      <c r="N173" s="182">
        <f t="shared" si="178"/>
        <v>6935295</v>
      </c>
      <c r="O173" s="182">
        <f t="shared" si="178"/>
        <v>0</v>
      </c>
      <c r="P173" s="185">
        <f t="shared" si="150"/>
        <v>6935295</v>
      </c>
      <c r="Q173" s="182">
        <f t="shared" si="179"/>
        <v>6935295</v>
      </c>
      <c r="R173" s="182">
        <f t="shared" si="179"/>
        <v>0</v>
      </c>
      <c r="S173" s="185">
        <f t="shared" si="151"/>
        <v>3236471</v>
      </c>
      <c r="T173" s="182">
        <v>3236471</v>
      </c>
      <c r="U173" s="182">
        <v>0</v>
      </c>
      <c r="V173" s="185">
        <f t="shared" si="152"/>
        <v>3698824</v>
      </c>
      <c r="W173" s="182">
        <v>3698824</v>
      </c>
      <c r="X173" s="182">
        <v>0</v>
      </c>
      <c r="Y173" s="185">
        <f t="shared" si="153"/>
        <v>0</v>
      </c>
      <c r="Z173" s="182">
        <v>0</v>
      </c>
      <c r="AA173" s="182">
        <v>0</v>
      </c>
      <c r="AB173" s="183">
        <v>0</v>
      </c>
      <c r="AC173" s="184">
        <f t="shared" si="154"/>
        <v>0</v>
      </c>
      <c r="AD173" s="182">
        <v>0</v>
      </c>
      <c r="AE173" s="182">
        <v>0</v>
      </c>
      <c r="AF173" s="185">
        <f t="shared" si="155"/>
        <v>0</v>
      </c>
      <c r="AG173" s="182">
        <v>0</v>
      </c>
      <c r="AH173" s="182">
        <v>0</v>
      </c>
      <c r="AI173" s="185">
        <f t="shared" si="156"/>
        <v>0</v>
      </c>
      <c r="AJ173" s="182">
        <v>0</v>
      </c>
      <c r="AK173" s="182">
        <v>0</v>
      </c>
      <c r="AL173" s="185">
        <f t="shared" si="157"/>
        <v>0</v>
      </c>
      <c r="AM173" s="182">
        <v>0</v>
      </c>
      <c r="AN173" s="182">
        <v>0</v>
      </c>
      <c r="AO173" s="185">
        <f t="shared" si="158"/>
        <v>0</v>
      </c>
      <c r="AP173" s="182">
        <v>0</v>
      </c>
      <c r="AQ173" s="182">
        <v>0</v>
      </c>
      <c r="AR173" s="185">
        <f t="shared" si="159"/>
        <v>0</v>
      </c>
      <c r="AS173" s="182">
        <v>0</v>
      </c>
      <c r="AT173" s="182">
        <v>0</v>
      </c>
      <c r="AU173" s="183">
        <v>0</v>
      </c>
      <c r="AV173" s="184">
        <f t="shared" si="160"/>
        <v>0</v>
      </c>
      <c r="AW173" s="182">
        <v>0</v>
      </c>
      <c r="AX173" s="185">
        <v>0</v>
      </c>
      <c r="AY173" s="182">
        <v>0</v>
      </c>
      <c r="AZ173" s="185">
        <v>0</v>
      </c>
      <c r="BA173" s="182">
        <v>0</v>
      </c>
      <c r="BB173" s="185">
        <v>0</v>
      </c>
      <c r="BC173" s="182">
        <v>0</v>
      </c>
      <c r="BD173" s="185">
        <v>0</v>
      </c>
      <c r="BE173" s="182">
        <v>0</v>
      </c>
      <c r="BF173" s="185">
        <v>0</v>
      </c>
      <c r="BG173" s="183">
        <v>0</v>
      </c>
      <c r="BH173" s="184">
        <v>0</v>
      </c>
      <c r="BI173" s="182">
        <v>0</v>
      </c>
      <c r="BJ173" s="185">
        <v>0</v>
      </c>
      <c r="BK173" s="182">
        <v>0</v>
      </c>
      <c r="BL173" s="185">
        <v>0</v>
      </c>
      <c r="BM173" s="182">
        <v>0</v>
      </c>
      <c r="BN173" s="185">
        <v>0</v>
      </c>
      <c r="BO173" s="182">
        <v>0</v>
      </c>
      <c r="BP173" s="185">
        <v>0</v>
      </c>
      <c r="BQ173" s="182">
        <v>0</v>
      </c>
      <c r="BR173" s="185">
        <v>0</v>
      </c>
      <c r="BS173" s="183">
        <v>0</v>
      </c>
      <c r="BT173" s="186"/>
      <c r="BU173" s="187">
        <f t="shared" si="163"/>
        <v>0.84999998377862629</v>
      </c>
      <c r="BV173" s="188">
        <f t="shared" si="164"/>
        <v>0.15000001622137374</v>
      </c>
      <c r="BW173" s="188">
        <f t="shared" si="165"/>
        <v>8.0000008651399321E-2</v>
      </c>
      <c r="BX173" s="188">
        <f t="shared" si="166"/>
        <v>7.0000007569974404E-2</v>
      </c>
      <c r="BY173" s="188">
        <f t="shared" si="167"/>
        <v>0</v>
      </c>
      <c r="BZ173" s="188"/>
      <c r="CA173" s="188"/>
      <c r="CB173" s="188"/>
      <c r="CC173" s="188"/>
      <c r="CD173" s="189"/>
      <c r="CE173" s="190"/>
      <c r="CF173" s="188"/>
      <c r="CG173" s="188"/>
      <c r="CH173" s="188"/>
      <c r="CI173" s="188"/>
      <c r="CJ173" s="188"/>
      <c r="CK173" s="188"/>
      <c r="CL173" s="188"/>
      <c r="CM173" s="188"/>
      <c r="CN173" s="189"/>
      <c r="CO173" s="190" t="s">
        <v>205</v>
      </c>
      <c r="CP173" s="188" t="s">
        <v>205</v>
      </c>
      <c r="CQ173" s="188" t="s">
        <v>205</v>
      </c>
      <c r="CR173" s="188" t="s">
        <v>205</v>
      </c>
      <c r="CS173" s="189" t="s">
        <v>205</v>
      </c>
      <c r="CT173" s="190" t="s">
        <v>205</v>
      </c>
      <c r="CU173" s="188"/>
      <c r="CV173" s="188"/>
      <c r="CW173" s="188"/>
      <c r="CX173" s="189"/>
    </row>
    <row r="174" spans="1:102" ht="39" x14ac:dyDescent="0.35">
      <c r="A174" s="180" t="s">
        <v>316</v>
      </c>
      <c r="B174" s="181">
        <f t="shared" si="173"/>
        <v>138287060</v>
      </c>
      <c r="C174" s="182">
        <f t="shared" si="143"/>
        <v>117544000</v>
      </c>
      <c r="D174" s="182">
        <f t="shared" si="144"/>
        <v>20743060</v>
      </c>
      <c r="E174" s="182">
        <f t="shared" si="145"/>
        <v>20743060</v>
      </c>
      <c r="F174" s="182">
        <f t="shared" si="146"/>
        <v>9680095</v>
      </c>
      <c r="G174" s="182">
        <f t="shared" si="147"/>
        <v>11062965</v>
      </c>
      <c r="H174" s="182">
        <f t="shared" si="161"/>
        <v>0</v>
      </c>
      <c r="I174" s="183">
        <f t="shared" si="148"/>
        <v>0</v>
      </c>
      <c r="J174" s="184">
        <f t="shared" si="162"/>
        <v>117544000</v>
      </c>
      <c r="K174" s="182">
        <v>117544000</v>
      </c>
      <c r="L174" s="182">
        <v>0</v>
      </c>
      <c r="M174" s="185">
        <f t="shared" si="149"/>
        <v>20743060</v>
      </c>
      <c r="N174" s="182">
        <f t="shared" si="178"/>
        <v>20743060</v>
      </c>
      <c r="O174" s="182">
        <f t="shared" si="178"/>
        <v>0</v>
      </c>
      <c r="P174" s="185">
        <f t="shared" si="150"/>
        <v>20743060</v>
      </c>
      <c r="Q174" s="182">
        <f t="shared" si="179"/>
        <v>20743060</v>
      </c>
      <c r="R174" s="182">
        <f t="shared" si="179"/>
        <v>0</v>
      </c>
      <c r="S174" s="185">
        <f t="shared" si="151"/>
        <v>9680095</v>
      </c>
      <c r="T174" s="182">
        <v>9680095</v>
      </c>
      <c r="U174" s="182">
        <v>0</v>
      </c>
      <c r="V174" s="185">
        <f t="shared" si="152"/>
        <v>11062965</v>
      </c>
      <c r="W174" s="182">
        <v>11062965</v>
      </c>
      <c r="X174" s="182">
        <v>0</v>
      </c>
      <c r="Y174" s="185">
        <f t="shared" si="153"/>
        <v>0</v>
      </c>
      <c r="Z174" s="182">
        <v>0</v>
      </c>
      <c r="AA174" s="182">
        <v>0</v>
      </c>
      <c r="AB174" s="183">
        <v>0</v>
      </c>
      <c r="AC174" s="184">
        <f t="shared" si="154"/>
        <v>0</v>
      </c>
      <c r="AD174" s="182">
        <v>0</v>
      </c>
      <c r="AE174" s="182">
        <v>0</v>
      </c>
      <c r="AF174" s="185">
        <f t="shared" si="155"/>
        <v>0</v>
      </c>
      <c r="AG174" s="182">
        <v>0</v>
      </c>
      <c r="AH174" s="182">
        <v>0</v>
      </c>
      <c r="AI174" s="185">
        <f t="shared" si="156"/>
        <v>0</v>
      </c>
      <c r="AJ174" s="182">
        <v>0</v>
      </c>
      <c r="AK174" s="182">
        <v>0</v>
      </c>
      <c r="AL174" s="185">
        <f t="shared" si="157"/>
        <v>0</v>
      </c>
      <c r="AM174" s="182">
        <v>0</v>
      </c>
      <c r="AN174" s="182">
        <v>0</v>
      </c>
      <c r="AO174" s="185">
        <f t="shared" si="158"/>
        <v>0</v>
      </c>
      <c r="AP174" s="182">
        <v>0</v>
      </c>
      <c r="AQ174" s="182">
        <v>0</v>
      </c>
      <c r="AR174" s="185">
        <f t="shared" si="159"/>
        <v>0</v>
      </c>
      <c r="AS174" s="182">
        <v>0</v>
      </c>
      <c r="AT174" s="182">
        <v>0</v>
      </c>
      <c r="AU174" s="183">
        <v>0</v>
      </c>
      <c r="AV174" s="184">
        <f t="shared" si="160"/>
        <v>0</v>
      </c>
      <c r="AW174" s="182">
        <v>0</v>
      </c>
      <c r="AX174" s="185">
        <v>0</v>
      </c>
      <c r="AY174" s="182">
        <v>0</v>
      </c>
      <c r="AZ174" s="185">
        <v>0</v>
      </c>
      <c r="BA174" s="182">
        <v>0</v>
      </c>
      <c r="BB174" s="185">
        <v>0</v>
      </c>
      <c r="BC174" s="182">
        <v>0</v>
      </c>
      <c r="BD174" s="185">
        <v>0</v>
      </c>
      <c r="BE174" s="182">
        <v>0</v>
      </c>
      <c r="BF174" s="185">
        <v>0</v>
      </c>
      <c r="BG174" s="183">
        <v>0</v>
      </c>
      <c r="BH174" s="184">
        <v>0</v>
      </c>
      <c r="BI174" s="182">
        <v>0</v>
      </c>
      <c r="BJ174" s="185">
        <v>0</v>
      </c>
      <c r="BK174" s="182">
        <v>0</v>
      </c>
      <c r="BL174" s="185">
        <v>0</v>
      </c>
      <c r="BM174" s="182">
        <v>0</v>
      </c>
      <c r="BN174" s="185">
        <v>0</v>
      </c>
      <c r="BO174" s="182">
        <v>0</v>
      </c>
      <c r="BP174" s="185">
        <v>0</v>
      </c>
      <c r="BQ174" s="182">
        <v>0</v>
      </c>
      <c r="BR174" s="185">
        <v>0</v>
      </c>
      <c r="BS174" s="183">
        <v>0</v>
      </c>
      <c r="BT174" s="186"/>
      <c r="BU174" s="187">
        <f t="shared" si="163"/>
        <v>0.84999999276866545</v>
      </c>
      <c r="BV174" s="188">
        <f t="shared" si="164"/>
        <v>0.15000000723133458</v>
      </c>
      <c r="BW174" s="188">
        <f t="shared" si="165"/>
        <v>8.0000001446266913E-2</v>
      </c>
      <c r="BX174" s="188">
        <f t="shared" si="166"/>
        <v>7.0000005785067668E-2</v>
      </c>
      <c r="BY174" s="188">
        <f t="shared" si="167"/>
        <v>0</v>
      </c>
      <c r="BZ174" s="188"/>
      <c r="CA174" s="188"/>
      <c r="CB174" s="188"/>
      <c r="CC174" s="188"/>
      <c r="CD174" s="189"/>
      <c r="CE174" s="190"/>
      <c r="CF174" s="188"/>
      <c r="CG174" s="188"/>
      <c r="CH174" s="188"/>
      <c r="CI174" s="188"/>
      <c r="CJ174" s="188"/>
      <c r="CK174" s="188"/>
      <c r="CL174" s="188"/>
      <c r="CM174" s="188"/>
      <c r="CN174" s="189"/>
      <c r="CO174" s="190" t="s">
        <v>205</v>
      </c>
      <c r="CP174" s="188" t="s">
        <v>205</v>
      </c>
      <c r="CQ174" s="188" t="s">
        <v>205</v>
      </c>
      <c r="CR174" s="188" t="s">
        <v>205</v>
      </c>
      <c r="CS174" s="189" t="s">
        <v>205</v>
      </c>
      <c r="CT174" s="190" t="s">
        <v>205</v>
      </c>
      <c r="CU174" s="188"/>
      <c r="CV174" s="188"/>
      <c r="CW174" s="188"/>
      <c r="CX174" s="189"/>
    </row>
    <row r="175" spans="1:102" ht="39" x14ac:dyDescent="0.35">
      <c r="A175" s="180" t="s">
        <v>317</v>
      </c>
      <c r="B175" s="181">
        <f t="shared" si="173"/>
        <v>54911765</v>
      </c>
      <c r="C175" s="182">
        <f t="shared" si="143"/>
        <v>46675000</v>
      </c>
      <c r="D175" s="182">
        <f t="shared" si="144"/>
        <v>8236765</v>
      </c>
      <c r="E175" s="182">
        <f t="shared" si="145"/>
        <v>8236765</v>
      </c>
      <c r="F175" s="182">
        <f t="shared" si="146"/>
        <v>3843823</v>
      </c>
      <c r="G175" s="182">
        <f t="shared" si="147"/>
        <v>4392942</v>
      </c>
      <c r="H175" s="182">
        <f t="shared" si="161"/>
        <v>0</v>
      </c>
      <c r="I175" s="183">
        <f t="shared" si="148"/>
        <v>0</v>
      </c>
      <c r="J175" s="184">
        <f t="shared" si="162"/>
        <v>46675000</v>
      </c>
      <c r="K175" s="182">
        <v>46675000</v>
      </c>
      <c r="L175" s="182">
        <v>0</v>
      </c>
      <c r="M175" s="185">
        <f t="shared" si="149"/>
        <v>8236765</v>
      </c>
      <c r="N175" s="182">
        <f t="shared" si="178"/>
        <v>8236765</v>
      </c>
      <c r="O175" s="182">
        <f t="shared" si="178"/>
        <v>0</v>
      </c>
      <c r="P175" s="185">
        <f t="shared" si="150"/>
        <v>8236765</v>
      </c>
      <c r="Q175" s="182">
        <f t="shared" si="179"/>
        <v>8236765</v>
      </c>
      <c r="R175" s="182">
        <f t="shared" si="179"/>
        <v>0</v>
      </c>
      <c r="S175" s="185">
        <f t="shared" si="151"/>
        <v>3843823</v>
      </c>
      <c r="T175" s="182">
        <v>3843823</v>
      </c>
      <c r="U175" s="182">
        <v>0</v>
      </c>
      <c r="V175" s="185">
        <f t="shared" si="152"/>
        <v>4392942</v>
      </c>
      <c r="W175" s="182">
        <v>4392942</v>
      </c>
      <c r="X175" s="182">
        <v>0</v>
      </c>
      <c r="Y175" s="185">
        <f t="shared" si="153"/>
        <v>0</v>
      </c>
      <c r="Z175" s="182">
        <v>0</v>
      </c>
      <c r="AA175" s="182">
        <v>0</v>
      </c>
      <c r="AB175" s="183">
        <v>0</v>
      </c>
      <c r="AC175" s="184">
        <f t="shared" si="154"/>
        <v>0</v>
      </c>
      <c r="AD175" s="182">
        <v>0</v>
      </c>
      <c r="AE175" s="182">
        <v>0</v>
      </c>
      <c r="AF175" s="185">
        <f t="shared" si="155"/>
        <v>0</v>
      </c>
      <c r="AG175" s="182">
        <v>0</v>
      </c>
      <c r="AH175" s="182">
        <v>0</v>
      </c>
      <c r="AI175" s="185">
        <f t="shared" si="156"/>
        <v>0</v>
      </c>
      <c r="AJ175" s="182">
        <v>0</v>
      </c>
      <c r="AK175" s="182">
        <v>0</v>
      </c>
      <c r="AL175" s="185">
        <f t="shared" si="157"/>
        <v>0</v>
      </c>
      <c r="AM175" s="182">
        <v>0</v>
      </c>
      <c r="AN175" s="182">
        <v>0</v>
      </c>
      <c r="AO175" s="185">
        <f t="shared" si="158"/>
        <v>0</v>
      </c>
      <c r="AP175" s="182">
        <v>0</v>
      </c>
      <c r="AQ175" s="182">
        <v>0</v>
      </c>
      <c r="AR175" s="185">
        <f t="shared" si="159"/>
        <v>0</v>
      </c>
      <c r="AS175" s="182">
        <v>0</v>
      </c>
      <c r="AT175" s="182">
        <v>0</v>
      </c>
      <c r="AU175" s="183">
        <v>0</v>
      </c>
      <c r="AV175" s="184">
        <f t="shared" si="160"/>
        <v>0</v>
      </c>
      <c r="AW175" s="182">
        <v>0</v>
      </c>
      <c r="AX175" s="185">
        <v>0</v>
      </c>
      <c r="AY175" s="182">
        <v>0</v>
      </c>
      <c r="AZ175" s="185">
        <v>0</v>
      </c>
      <c r="BA175" s="182">
        <v>0</v>
      </c>
      <c r="BB175" s="185">
        <v>0</v>
      </c>
      <c r="BC175" s="182">
        <v>0</v>
      </c>
      <c r="BD175" s="185">
        <v>0</v>
      </c>
      <c r="BE175" s="182">
        <v>0</v>
      </c>
      <c r="BF175" s="185">
        <v>0</v>
      </c>
      <c r="BG175" s="183">
        <v>0</v>
      </c>
      <c r="BH175" s="184">
        <v>0</v>
      </c>
      <c r="BI175" s="182">
        <v>0</v>
      </c>
      <c r="BJ175" s="185">
        <v>0</v>
      </c>
      <c r="BK175" s="182">
        <v>0</v>
      </c>
      <c r="BL175" s="185">
        <v>0</v>
      </c>
      <c r="BM175" s="182">
        <v>0</v>
      </c>
      <c r="BN175" s="185">
        <v>0</v>
      </c>
      <c r="BO175" s="182">
        <v>0</v>
      </c>
      <c r="BP175" s="185">
        <v>0</v>
      </c>
      <c r="BQ175" s="182">
        <v>0</v>
      </c>
      <c r="BR175" s="185">
        <v>0</v>
      </c>
      <c r="BS175" s="183">
        <v>0</v>
      </c>
      <c r="BT175" s="186"/>
      <c r="BU175" s="187">
        <f t="shared" si="163"/>
        <v>0.84999999544724159</v>
      </c>
      <c r="BV175" s="188">
        <f t="shared" si="164"/>
        <v>0.15000000455275841</v>
      </c>
      <c r="BW175" s="188">
        <f t="shared" si="165"/>
        <v>8.000001456882691E-2</v>
      </c>
      <c r="BX175" s="188">
        <f t="shared" si="166"/>
        <v>6.999998998393149E-2</v>
      </c>
      <c r="BY175" s="188">
        <f t="shared" si="167"/>
        <v>0</v>
      </c>
      <c r="BZ175" s="188"/>
      <c r="CA175" s="188"/>
      <c r="CB175" s="188"/>
      <c r="CC175" s="188"/>
      <c r="CD175" s="189"/>
      <c r="CE175" s="190"/>
      <c r="CF175" s="188"/>
      <c r="CG175" s="188"/>
      <c r="CH175" s="188"/>
      <c r="CI175" s="188"/>
      <c r="CJ175" s="188"/>
      <c r="CK175" s="188"/>
      <c r="CL175" s="188"/>
      <c r="CM175" s="188"/>
      <c r="CN175" s="189"/>
      <c r="CO175" s="190" t="s">
        <v>205</v>
      </c>
      <c r="CP175" s="188" t="s">
        <v>205</v>
      </c>
      <c r="CQ175" s="188" t="s">
        <v>205</v>
      </c>
      <c r="CR175" s="188" t="s">
        <v>205</v>
      </c>
      <c r="CS175" s="189" t="s">
        <v>205</v>
      </c>
      <c r="CT175" s="190" t="s">
        <v>205</v>
      </c>
      <c r="CU175" s="188"/>
      <c r="CV175" s="188"/>
      <c r="CW175" s="188"/>
      <c r="CX175" s="189"/>
    </row>
    <row r="176" spans="1:102" x14ac:dyDescent="0.35">
      <c r="A176" s="147" t="s">
        <v>144</v>
      </c>
      <c r="B176" s="148">
        <f t="shared" si="173"/>
        <v>629511775</v>
      </c>
      <c r="C176" s="149">
        <f t="shared" si="143"/>
        <v>440658242</v>
      </c>
      <c r="D176" s="149">
        <f t="shared" si="144"/>
        <v>188853533</v>
      </c>
      <c r="E176" s="149">
        <f t="shared" si="145"/>
        <v>62951178</v>
      </c>
      <c r="F176" s="149">
        <f t="shared" si="146"/>
        <v>51853179</v>
      </c>
      <c r="G176" s="149">
        <f t="shared" si="147"/>
        <v>11097999</v>
      </c>
      <c r="H176" s="149">
        <f t="shared" si="161"/>
        <v>125902355</v>
      </c>
      <c r="I176" s="150">
        <f t="shared" si="148"/>
        <v>0</v>
      </c>
      <c r="J176" s="151">
        <f t="shared" si="162"/>
        <v>0</v>
      </c>
      <c r="K176" s="149">
        <v>0</v>
      </c>
      <c r="L176" s="149">
        <v>0</v>
      </c>
      <c r="M176" s="149">
        <f t="shared" si="149"/>
        <v>0</v>
      </c>
      <c r="N176" s="149">
        <v>0</v>
      </c>
      <c r="O176" s="149">
        <v>0</v>
      </c>
      <c r="P176" s="149">
        <f t="shared" si="150"/>
        <v>0</v>
      </c>
      <c r="Q176" s="149">
        <v>0</v>
      </c>
      <c r="R176" s="149">
        <v>0</v>
      </c>
      <c r="S176" s="149">
        <f t="shared" si="151"/>
        <v>0</v>
      </c>
      <c r="T176" s="149">
        <v>0</v>
      </c>
      <c r="U176" s="149">
        <v>0</v>
      </c>
      <c r="V176" s="149">
        <f t="shared" si="152"/>
        <v>0</v>
      </c>
      <c r="W176" s="149">
        <v>0</v>
      </c>
      <c r="X176" s="149">
        <v>0</v>
      </c>
      <c r="Y176" s="149">
        <f t="shared" si="153"/>
        <v>0</v>
      </c>
      <c r="Z176" s="149">
        <v>0</v>
      </c>
      <c r="AA176" s="149">
        <v>0</v>
      </c>
      <c r="AB176" s="150">
        <v>0</v>
      </c>
      <c r="AC176" s="151">
        <f t="shared" si="154"/>
        <v>0</v>
      </c>
      <c r="AD176" s="149">
        <v>0</v>
      </c>
      <c r="AE176" s="149">
        <v>0</v>
      </c>
      <c r="AF176" s="149">
        <f t="shared" si="155"/>
        <v>0</v>
      </c>
      <c r="AG176" s="149">
        <v>0</v>
      </c>
      <c r="AH176" s="149">
        <v>0</v>
      </c>
      <c r="AI176" s="149">
        <f t="shared" si="156"/>
        <v>0</v>
      </c>
      <c r="AJ176" s="149">
        <v>0</v>
      </c>
      <c r="AK176" s="149">
        <v>0</v>
      </c>
      <c r="AL176" s="149">
        <f t="shared" si="157"/>
        <v>0</v>
      </c>
      <c r="AM176" s="149">
        <v>0</v>
      </c>
      <c r="AN176" s="149">
        <v>0</v>
      </c>
      <c r="AO176" s="149">
        <f t="shared" si="158"/>
        <v>0</v>
      </c>
      <c r="AP176" s="149">
        <v>0</v>
      </c>
      <c r="AQ176" s="149">
        <v>0</v>
      </c>
      <c r="AR176" s="149">
        <f t="shared" si="159"/>
        <v>0</v>
      </c>
      <c r="AS176" s="149">
        <v>0</v>
      </c>
      <c r="AT176" s="149">
        <v>0</v>
      </c>
      <c r="AU176" s="150">
        <v>0</v>
      </c>
      <c r="AV176" s="151">
        <f t="shared" si="160"/>
        <v>440658242</v>
      </c>
      <c r="AW176" s="149">
        <v>440658242</v>
      </c>
      <c r="AX176" s="149">
        <v>188853533</v>
      </c>
      <c r="AY176" s="149">
        <v>188853533</v>
      </c>
      <c r="AZ176" s="149">
        <v>62951178</v>
      </c>
      <c r="BA176" s="149">
        <v>62951178</v>
      </c>
      <c r="BB176" s="149">
        <v>51853179</v>
      </c>
      <c r="BC176" s="149">
        <v>51853179</v>
      </c>
      <c r="BD176" s="149">
        <v>11097999</v>
      </c>
      <c r="BE176" s="149">
        <v>11097999</v>
      </c>
      <c r="BF176" s="149">
        <v>125902355</v>
      </c>
      <c r="BG176" s="150">
        <v>125902355</v>
      </c>
      <c r="BH176" s="151">
        <v>0</v>
      </c>
      <c r="BI176" s="149">
        <v>0</v>
      </c>
      <c r="BJ176" s="149">
        <v>0</v>
      </c>
      <c r="BK176" s="149">
        <v>0</v>
      </c>
      <c r="BL176" s="149">
        <v>0</v>
      </c>
      <c r="BM176" s="149">
        <v>0</v>
      </c>
      <c r="BN176" s="149">
        <v>0</v>
      </c>
      <c r="BO176" s="149">
        <v>0</v>
      </c>
      <c r="BP176" s="149">
        <v>0</v>
      </c>
      <c r="BQ176" s="149">
        <v>0</v>
      </c>
      <c r="BR176" s="149">
        <v>0</v>
      </c>
      <c r="BS176" s="150">
        <v>0</v>
      </c>
      <c r="BT176" s="152"/>
      <c r="BU176" s="153"/>
      <c r="BV176" s="154"/>
      <c r="BW176" s="154"/>
      <c r="BX176" s="154"/>
      <c r="BY176" s="154"/>
      <c r="BZ176" s="154"/>
      <c r="CA176" s="154"/>
      <c r="CB176" s="154"/>
      <c r="CC176" s="154"/>
      <c r="CD176" s="155"/>
      <c r="CE176" s="156"/>
      <c r="CF176" s="154"/>
      <c r="CG176" s="154"/>
      <c r="CH176" s="154"/>
      <c r="CI176" s="154"/>
      <c r="CJ176" s="154"/>
      <c r="CK176" s="154"/>
      <c r="CL176" s="154"/>
      <c r="CM176" s="154"/>
      <c r="CN176" s="155"/>
      <c r="CO176" s="156">
        <f>AV176/(AV176+AX176)</f>
        <v>0.69999999920573364</v>
      </c>
      <c r="CP176" s="154">
        <f>AX176/(AV176+AX176)</f>
        <v>0.30000000079426631</v>
      </c>
      <c r="CQ176" s="154">
        <f>BD176/(AV176+AX176)</f>
        <v>1.7629533617540355E-2</v>
      </c>
      <c r="CR176" s="154">
        <f>BB176/(AV176+AX176)</f>
        <v>8.237046717672597E-2</v>
      </c>
      <c r="CS176" s="155">
        <f>BF176/(AV176+AX176)</f>
        <v>0.2</v>
      </c>
      <c r="CT176" s="156"/>
      <c r="CU176" s="154"/>
      <c r="CV176" s="154"/>
      <c r="CW176" s="154"/>
      <c r="CX176" s="155"/>
    </row>
    <row r="177" spans="1:102" x14ac:dyDescent="0.35">
      <c r="A177" s="158" t="s">
        <v>318</v>
      </c>
      <c r="B177" s="159">
        <f t="shared" si="173"/>
        <v>629511775</v>
      </c>
      <c r="C177" s="160">
        <f t="shared" si="143"/>
        <v>440658242</v>
      </c>
      <c r="D177" s="160">
        <f t="shared" si="144"/>
        <v>188853533</v>
      </c>
      <c r="E177" s="160">
        <f t="shared" si="145"/>
        <v>62951178</v>
      </c>
      <c r="F177" s="160">
        <f t="shared" si="146"/>
        <v>51853179</v>
      </c>
      <c r="G177" s="160">
        <f t="shared" si="147"/>
        <v>11097999</v>
      </c>
      <c r="H177" s="160">
        <f t="shared" si="161"/>
        <v>125902355</v>
      </c>
      <c r="I177" s="161">
        <f t="shared" si="148"/>
        <v>0</v>
      </c>
      <c r="J177" s="162">
        <f t="shared" si="162"/>
        <v>0</v>
      </c>
      <c r="K177" s="160">
        <v>0</v>
      </c>
      <c r="L177" s="160">
        <v>0</v>
      </c>
      <c r="M177" s="160">
        <f t="shared" si="149"/>
        <v>0</v>
      </c>
      <c r="N177" s="160">
        <v>0</v>
      </c>
      <c r="O177" s="160">
        <v>0</v>
      </c>
      <c r="P177" s="160">
        <f t="shared" si="150"/>
        <v>0</v>
      </c>
      <c r="Q177" s="160">
        <v>0</v>
      </c>
      <c r="R177" s="160">
        <v>0</v>
      </c>
      <c r="S177" s="160">
        <f t="shared" si="151"/>
        <v>0</v>
      </c>
      <c r="T177" s="160">
        <v>0</v>
      </c>
      <c r="U177" s="160">
        <v>0</v>
      </c>
      <c r="V177" s="160">
        <f t="shared" si="152"/>
        <v>0</v>
      </c>
      <c r="W177" s="160">
        <v>0</v>
      </c>
      <c r="X177" s="160">
        <v>0</v>
      </c>
      <c r="Y177" s="160">
        <f t="shared" si="153"/>
        <v>0</v>
      </c>
      <c r="Z177" s="160">
        <v>0</v>
      </c>
      <c r="AA177" s="160">
        <v>0</v>
      </c>
      <c r="AB177" s="161">
        <v>0</v>
      </c>
      <c r="AC177" s="162">
        <f t="shared" si="154"/>
        <v>0</v>
      </c>
      <c r="AD177" s="160">
        <v>0</v>
      </c>
      <c r="AE177" s="160">
        <v>0</v>
      </c>
      <c r="AF177" s="160">
        <f t="shared" si="155"/>
        <v>0</v>
      </c>
      <c r="AG177" s="160">
        <v>0</v>
      </c>
      <c r="AH177" s="160">
        <v>0</v>
      </c>
      <c r="AI177" s="160">
        <f t="shared" si="156"/>
        <v>0</v>
      </c>
      <c r="AJ177" s="160">
        <v>0</v>
      </c>
      <c r="AK177" s="160">
        <v>0</v>
      </c>
      <c r="AL177" s="160">
        <f t="shared" si="157"/>
        <v>0</v>
      </c>
      <c r="AM177" s="160">
        <v>0</v>
      </c>
      <c r="AN177" s="160">
        <v>0</v>
      </c>
      <c r="AO177" s="160">
        <f t="shared" si="158"/>
        <v>0</v>
      </c>
      <c r="AP177" s="160">
        <v>0</v>
      </c>
      <c r="AQ177" s="160">
        <v>0</v>
      </c>
      <c r="AR177" s="160">
        <f t="shared" si="159"/>
        <v>0</v>
      </c>
      <c r="AS177" s="160">
        <v>0</v>
      </c>
      <c r="AT177" s="160">
        <v>0</v>
      </c>
      <c r="AU177" s="161">
        <v>0</v>
      </c>
      <c r="AV177" s="162">
        <f t="shared" si="160"/>
        <v>440658242</v>
      </c>
      <c r="AW177" s="160">
        <v>440658242</v>
      </c>
      <c r="AX177" s="160">
        <v>188853533</v>
      </c>
      <c r="AY177" s="160">
        <v>188853533</v>
      </c>
      <c r="AZ177" s="160">
        <v>62951178</v>
      </c>
      <c r="BA177" s="160">
        <v>62951178</v>
      </c>
      <c r="BB177" s="160">
        <v>51853179</v>
      </c>
      <c r="BC177" s="160">
        <v>51853179</v>
      </c>
      <c r="BD177" s="160">
        <v>11097999</v>
      </c>
      <c r="BE177" s="160">
        <v>11097999</v>
      </c>
      <c r="BF177" s="160">
        <v>125902355</v>
      </c>
      <c r="BG177" s="161">
        <v>125902355</v>
      </c>
      <c r="BH177" s="162">
        <v>0</v>
      </c>
      <c r="BI177" s="160">
        <v>0</v>
      </c>
      <c r="BJ177" s="160">
        <v>0</v>
      </c>
      <c r="BK177" s="160">
        <v>0</v>
      </c>
      <c r="BL177" s="160">
        <v>0</v>
      </c>
      <c r="BM177" s="160">
        <v>0</v>
      </c>
      <c r="BN177" s="160">
        <v>0</v>
      </c>
      <c r="BO177" s="160">
        <v>0</v>
      </c>
      <c r="BP177" s="160">
        <v>0</v>
      </c>
      <c r="BQ177" s="160">
        <v>0</v>
      </c>
      <c r="BR177" s="160">
        <v>0</v>
      </c>
      <c r="BS177" s="161">
        <v>0</v>
      </c>
      <c r="BT177" s="163"/>
      <c r="BU177" s="164"/>
      <c r="BV177" s="165"/>
      <c r="BW177" s="165"/>
      <c r="BX177" s="165"/>
      <c r="BY177" s="165"/>
      <c r="BZ177" s="165"/>
      <c r="CA177" s="165"/>
      <c r="CB177" s="165"/>
      <c r="CC177" s="165"/>
      <c r="CD177" s="166"/>
      <c r="CE177" s="167"/>
      <c r="CF177" s="165"/>
      <c r="CG177" s="165"/>
      <c r="CH177" s="165"/>
      <c r="CI177" s="165"/>
      <c r="CJ177" s="165"/>
      <c r="CK177" s="165"/>
      <c r="CL177" s="165"/>
      <c r="CM177" s="165"/>
      <c r="CN177" s="166"/>
      <c r="CO177" s="167">
        <f t="shared" ref="CO177:CO200" si="180">AV177/(AV177+AX177)</f>
        <v>0.69999999920573364</v>
      </c>
      <c r="CP177" s="165">
        <f t="shared" ref="CP177:CP200" si="181">AX177/(AV177+AX177)</f>
        <v>0.30000000079426631</v>
      </c>
      <c r="CQ177" s="165">
        <f t="shared" ref="CQ177:CQ200" si="182">BD177/(AV177+AX177)</f>
        <v>1.7629533617540355E-2</v>
      </c>
      <c r="CR177" s="165">
        <f t="shared" ref="CR177:CR200" si="183">BB177/(AV177+AX177)</f>
        <v>8.237046717672597E-2</v>
      </c>
      <c r="CS177" s="166">
        <f t="shared" ref="CS177:CS200" si="184">BF177/(AV177+AX177)</f>
        <v>0.2</v>
      </c>
      <c r="CT177" s="167"/>
      <c r="CU177" s="165"/>
      <c r="CV177" s="165"/>
      <c r="CW177" s="165"/>
      <c r="CX177" s="166"/>
    </row>
    <row r="178" spans="1:102" x14ac:dyDescent="0.35">
      <c r="A178" s="168" t="s">
        <v>319</v>
      </c>
      <c r="B178" s="169">
        <f t="shared" si="173"/>
        <v>629511775</v>
      </c>
      <c r="C178" s="170">
        <f t="shared" si="143"/>
        <v>440658242</v>
      </c>
      <c r="D178" s="170">
        <f t="shared" si="144"/>
        <v>188853533</v>
      </c>
      <c r="E178" s="170">
        <f t="shared" si="145"/>
        <v>62951178</v>
      </c>
      <c r="F178" s="170">
        <f t="shared" si="146"/>
        <v>51853179</v>
      </c>
      <c r="G178" s="170">
        <f t="shared" si="147"/>
        <v>11097999</v>
      </c>
      <c r="H178" s="170">
        <f t="shared" si="161"/>
        <v>125902355</v>
      </c>
      <c r="I178" s="171">
        <f t="shared" si="148"/>
        <v>0</v>
      </c>
      <c r="J178" s="172">
        <f t="shared" si="162"/>
        <v>0</v>
      </c>
      <c r="K178" s="170">
        <v>0</v>
      </c>
      <c r="L178" s="170">
        <v>0</v>
      </c>
      <c r="M178" s="170">
        <f t="shared" si="149"/>
        <v>0</v>
      </c>
      <c r="N178" s="170">
        <v>0</v>
      </c>
      <c r="O178" s="170">
        <v>0</v>
      </c>
      <c r="P178" s="170">
        <f t="shared" si="150"/>
        <v>0</v>
      </c>
      <c r="Q178" s="170">
        <v>0</v>
      </c>
      <c r="R178" s="170">
        <v>0</v>
      </c>
      <c r="S178" s="170">
        <f t="shared" si="151"/>
        <v>0</v>
      </c>
      <c r="T178" s="170">
        <v>0</v>
      </c>
      <c r="U178" s="170">
        <v>0</v>
      </c>
      <c r="V178" s="170">
        <f t="shared" si="152"/>
        <v>0</v>
      </c>
      <c r="W178" s="170">
        <v>0</v>
      </c>
      <c r="X178" s="170">
        <v>0</v>
      </c>
      <c r="Y178" s="170">
        <f t="shared" si="153"/>
        <v>0</v>
      </c>
      <c r="Z178" s="170">
        <v>0</v>
      </c>
      <c r="AA178" s="170">
        <v>0</v>
      </c>
      <c r="AB178" s="171">
        <v>0</v>
      </c>
      <c r="AC178" s="172">
        <f t="shared" si="154"/>
        <v>0</v>
      </c>
      <c r="AD178" s="170">
        <v>0</v>
      </c>
      <c r="AE178" s="170">
        <v>0</v>
      </c>
      <c r="AF178" s="170">
        <f t="shared" si="155"/>
        <v>0</v>
      </c>
      <c r="AG178" s="170">
        <v>0</v>
      </c>
      <c r="AH178" s="170">
        <v>0</v>
      </c>
      <c r="AI178" s="170">
        <f t="shared" si="156"/>
        <v>0</v>
      </c>
      <c r="AJ178" s="170">
        <v>0</v>
      </c>
      <c r="AK178" s="170">
        <v>0</v>
      </c>
      <c r="AL178" s="170">
        <f t="shared" si="157"/>
        <v>0</v>
      </c>
      <c r="AM178" s="170">
        <v>0</v>
      </c>
      <c r="AN178" s="170">
        <v>0</v>
      </c>
      <c r="AO178" s="170">
        <f t="shared" si="158"/>
        <v>0</v>
      </c>
      <c r="AP178" s="170">
        <v>0</v>
      </c>
      <c r="AQ178" s="170">
        <v>0</v>
      </c>
      <c r="AR178" s="170">
        <f t="shared" si="159"/>
        <v>0</v>
      </c>
      <c r="AS178" s="170">
        <v>0</v>
      </c>
      <c r="AT178" s="170">
        <v>0</v>
      </c>
      <c r="AU178" s="171">
        <v>0</v>
      </c>
      <c r="AV178" s="172">
        <f t="shared" si="160"/>
        <v>440658242</v>
      </c>
      <c r="AW178" s="170">
        <v>440658242</v>
      </c>
      <c r="AX178" s="170">
        <v>188853533</v>
      </c>
      <c r="AY178" s="170">
        <v>188853533</v>
      </c>
      <c r="AZ178" s="170">
        <v>62951178</v>
      </c>
      <c r="BA178" s="170">
        <v>62951178</v>
      </c>
      <c r="BB178" s="170">
        <v>51853179</v>
      </c>
      <c r="BC178" s="170">
        <v>51853179</v>
      </c>
      <c r="BD178" s="170">
        <v>11097999</v>
      </c>
      <c r="BE178" s="170">
        <v>11097999</v>
      </c>
      <c r="BF178" s="170">
        <v>125902355</v>
      </c>
      <c r="BG178" s="171">
        <v>125902355</v>
      </c>
      <c r="BH178" s="172">
        <v>0</v>
      </c>
      <c r="BI178" s="170">
        <v>0</v>
      </c>
      <c r="BJ178" s="170">
        <v>0</v>
      </c>
      <c r="BK178" s="170">
        <v>0</v>
      </c>
      <c r="BL178" s="170">
        <v>0</v>
      </c>
      <c r="BM178" s="170">
        <v>0</v>
      </c>
      <c r="BN178" s="170">
        <v>0</v>
      </c>
      <c r="BO178" s="170">
        <v>0</v>
      </c>
      <c r="BP178" s="170">
        <v>0</v>
      </c>
      <c r="BQ178" s="170">
        <v>0</v>
      </c>
      <c r="BR178" s="170">
        <v>0</v>
      </c>
      <c r="BS178" s="171">
        <v>0</v>
      </c>
      <c r="BT178" s="163"/>
      <c r="BU178" s="173"/>
      <c r="BV178" s="174"/>
      <c r="BW178" s="174"/>
      <c r="BX178" s="174"/>
      <c r="BY178" s="174"/>
      <c r="BZ178" s="174"/>
      <c r="CA178" s="174"/>
      <c r="CB178" s="174"/>
      <c r="CC178" s="174"/>
      <c r="CD178" s="175"/>
      <c r="CE178" s="176"/>
      <c r="CF178" s="174"/>
      <c r="CG178" s="174"/>
      <c r="CH178" s="174"/>
      <c r="CI178" s="174"/>
      <c r="CJ178" s="174"/>
      <c r="CK178" s="174"/>
      <c r="CL178" s="174"/>
      <c r="CM178" s="174"/>
      <c r="CN178" s="175"/>
      <c r="CO178" s="177">
        <f t="shared" si="180"/>
        <v>0.69999999920573364</v>
      </c>
      <c r="CP178" s="178">
        <f t="shared" si="181"/>
        <v>0.30000000079426631</v>
      </c>
      <c r="CQ178" s="178">
        <f t="shared" si="182"/>
        <v>1.7629533617540355E-2</v>
      </c>
      <c r="CR178" s="178">
        <f t="shared" si="183"/>
        <v>8.237046717672597E-2</v>
      </c>
      <c r="CS178" s="179">
        <f t="shared" si="184"/>
        <v>0.2</v>
      </c>
      <c r="CT178" s="176"/>
      <c r="CU178" s="174"/>
      <c r="CV178" s="174"/>
      <c r="CW178" s="174"/>
      <c r="CX178" s="175"/>
    </row>
    <row r="179" spans="1:102" x14ac:dyDescent="0.35">
      <c r="A179" s="180" t="s">
        <v>320</v>
      </c>
      <c r="B179" s="181">
        <f t="shared" si="173"/>
        <v>58704019</v>
      </c>
      <c r="C179" s="182">
        <f t="shared" si="143"/>
        <v>48643000</v>
      </c>
      <c r="D179" s="182">
        <f t="shared" si="144"/>
        <v>10061019</v>
      </c>
      <c r="E179" s="182">
        <f t="shared" si="145"/>
        <v>9771183</v>
      </c>
      <c r="F179" s="182">
        <f t="shared" si="146"/>
        <v>9688135</v>
      </c>
      <c r="G179" s="182">
        <f t="shared" si="147"/>
        <v>83048</v>
      </c>
      <c r="H179" s="182">
        <f t="shared" si="161"/>
        <v>289836</v>
      </c>
      <c r="I179" s="183">
        <f t="shared" si="148"/>
        <v>0</v>
      </c>
      <c r="J179" s="184">
        <f t="shared" si="162"/>
        <v>0</v>
      </c>
      <c r="K179" s="182">
        <v>0</v>
      </c>
      <c r="L179" s="182">
        <v>0</v>
      </c>
      <c r="M179" s="185">
        <f t="shared" si="149"/>
        <v>0</v>
      </c>
      <c r="N179" s="182">
        <f t="shared" ref="N179:O186" si="185">Q179+Z179</f>
        <v>0</v>
      </c>
      <c r="O179" s="182">
        <f t="shared" si="185"/>
        <v>0</v>
      </c>
      <c r="P179" s="185">
        <f t="shared" si="150"/>
        <v>0</v>
      </c>
      <c r="Q179" s="182">
        <f t="shared" ref="Q179:R186" si="186">T179+W179</f>
        <v>0</v>
      </c>
      <c r="R179" s="182">
        <f t="shared" si="186"/>
        <v>0</v>
      </c>
      <c r="S179" s="185">
        <f t="shared" si="151"/>
        <v>0</v>
      </c>
      <c r="T179" s="182">
        <v>0</v>
      </c>
      <c r="U179" s="182">
        <v>0</v>
      </c>
      <c r="V179" s="185">
        <f t="shared" si="152"/>
        <v>0</v>
      </c>
      <c r="W179" s="182">
        <v>0</v>
      </c>
      <c r="X179" s="182">
        <v>0</v>
      </c>
      <c r="Y179" s="185">
        <f t="shared" si="153"/>
        <v>0</v>
      </c>
      <c r="Z179" s="182">
        <v>0</v>
      </c>
      <c r="AA179" s="182">
        <v>0</v>
      </c>
      <c r="AB179" s="183">
        <v>0</v>
      </c>
      <c r="AC179" s="184">
        <f t="shared" si="154"/>
        <v>0</v>
      </c>
      <c r="AD179" s="182">
        <v>0</v>
      </c>
      <c r="AE179" s="182">
        <v>0</v>
      </c>
      <c r="AF179" s="185">
        <f t="shared" si="155"/>
        <v>0</v>
      </c>
      <c r="AG179" s="182">
        <v>0</v>
      </c>
      <c r="AH179" s="182">
        <v>0</v>
      </c>
      <c r="AI179" s="185">
        <f t="shared" si="156"/>
        <v>0</v>
      </c>
      <c r="AJ179" s="182">
        <v>0</v>
      </c>
      <c r="AK179" s="182">
        <v>0</v>
      </c>
      <c r="AL179" s="185">
        <f t="shared" si="157"/>
        <v>0</v>
      </c>
      <c r="AM179" s="182">
        <v>0</v>
      </c>
      <c r="AN179" s="182">
        <v>0</v>
      </c>
      <c r="AO179" s="185">
        <f t="shared" si="158"/>
        <v>0</v>
      </c>
      <c r="AP179" s="182">
        <v>0</v>
      </c>
      <c r="AQ179" s="182">
        <v>0</v>
      </c>
      <c r="AR179" s="185">
        <f t="shared" si="159"/>
        <v>0</v>
      </c>
      <c r="AS179" s="182">
        <v>0</v>
      </c>
      <c r="AT179" s="182">
        <v>0</v>
      </c>
      <c r="AU179" s="183">
        <v>0</v>
      </c>
      <c r="AV179" s="184">
        <f t="shared" si="160"/>
        <v>48643000</v>
      </c>
      <c r="AW179" s="182">
        <v>48643000</v>
      </c>
      <c r="AX179" s="185">
        <v>10061019</v>
      </c>
      <c r="AY179" s="182">
        <v>10061019</v>
      </c>
      <c r="AZ179" s="185">
        <v>9771183</v>
      </c>
      <c r="BA179" s="191">
        <v>9771183</v>
      </c>
      <c r="BB179" s="185">
        <v>9688135</v>
      </c>
      <c r="BC179" s="191">
        <v>9688135</v>
      </c>
      <c r="BD179" s="185">
        <v>83048</v>
      </c>
      <c r="BE179" s="191">
        <v>83048</v>
      </c>
      <c r="BF179" s="185">
        <v>289836</v>
      </c>
      <c r="BG179" s="194">
        <v>289836</v>
      </c>
      <c r="BH179" s="184">
        <v>0</v>
      </c>
      <c r="BI179" s="191">
        <v>0</v>
      </c>
      <c r="BJ179" s="185">
        <v>0</v>
      </c>
      <c r="BK179" s="191">
        <v>0</v>
      </c>
      <c r="BL179" s="185">
        <v>0</v>
      </c>
      <c r="BM179" s="191">
        <v>0</v>
      </c>
      <c r="BN179" s="185">
        <v>0</v>
      </c>
      <c r="BO179" s="191">
        <v>0</v>
      </c>
      <c r="BP179" s="185">
        <v>0</v>
      </c>
      <c r="BQ179" s="191">
        <v>0</v>
      </c>
      <c r="BR179" s="185">
        <v>0</v>
      </c>
      <c r="BS179" s="194">
        <v>0</v>
      </c>
      <c r="BT179" s="186"/>
      <c r="BU179" s="187"/>
      <c r="BV179" s="188"/>
      <c r="BW179" s="188"/>
      <c r="BX179" s="188"/>
      <c r="BY179" s="188"/>
      <c r="BZ179" s="188"/>
      <c r="CA179" s="188"/>
      <c r="CB179" s="188"/>
      <c r="CC179" s="188"/>
      <c r="CD179" s="189"/>
      <c r="CE179" s="190"/>
      <c r="CF179" s="188"/>
      <c r="CG179" s="188"/>
      <c r="CH179" s="188"/>
      <c r="CI179" s="188"/>
      <c r="CJ179" s="188"/>
      <c r="CK179" s="188"/>
      <c r="CL179" s="188"/>
      <c r="CM179" s="188"/>
      <c r="CN179" s="189"/>
      <c r="CO179" s="190">
        <f t="shared" si="180"/>
        <v>0.82861447697473656</v>
      </c>
      <c r="CP179" s="188">
        <f t="shared" si="181"/>
        <v>0.17138552302526339</v>
      </c>
      <c r="CQ179" s="188">
        <f t="shared" si="182"/>
        <v>1.414690193528317E-3</v>
      </c>
      <c r="CR179" s="188">
        <f t="shared" si="183"/>
        <v>0.16503358994892667</v>
      </c>
      <c r="CS179" s="189">
        <f t="shared" si="184"/>
        <v>4.9372428828084155E-3</v>
      </c>
      <c r="CT179" s="190"/>
      <c r="CU179" s="188"/>
      <c r="CV179" s="188"/>
      <c r="CW179" s="188"/>
      <c r="CX179" s="189"/>
    </row>
    <row r="180" spans="1:102" x14ac:dyDescent="0.35">
      <c r="A180" s="180" t="s">
        <v>321</v>
      </c>
      <c r="B180" s="181">
        <f t="shared" si="173"/>
        <v>58633674</v>
      </c>
      <c r="C180" s="182">
        <f t="shared" si="143"/>
        <v>45463000</v>
      </c>
      <c r="D180" s="182">
        <f t="shared" si="144"/>
        <v>13170674</v>
      </c>
      <c r="E180" s="182">
        <f t="shared" si="145"/>
        <v>3761511</v>
      </c>
      <c r="F180" s="182">
        <f t="shared" si="146"/>
        <v>3761511</v>
      </c>
      <c r="G180" s="182">
        <f t="shared" si="147"/>
        <v>0</v>
      </c>
      <c r="H180" s="182">
        <f t="shared" si="161"/>
        <v>9409163</v>
      </c>
      <c r="I180" s="183">
        <f t="shared" si="148"/>
        <v>0</v>
      </c>
      <c r="J180" s="184">
        <f t="shared" si="162"/>
        <v>0</v>
      </c>
      <c r="K180" s="182">
        <v>0</v>
      </c>
      <c r="L180" s="182">
        <v>0</v>
      </c>
      <c r="M180" s="185">
        <f t="shared" si="149"/>
        <v>0</v>
      </c>
      <c r="N180" s="182">
        <f t="shared" si="185"/>
        <v>0</v>
      </c>
      <c r="O180" s="182">
        <f t="shared" si="185"/>
        <v>0</v>
      </c>
      <c r="P180" s="185">
        <f t="shared" si="150"/>
        <v>0</v>
      </c>
      <c r="Q180" s="182">
        <f t="shared" si="186"/>
        <v>0</v>
      </c>
      <c r="R180" s="182">
        <f t="shared" si="186"/>
        <v>0</v>
      </c>
      <c r="S180" s="185">
        <f t="shared" si="151"/>
        <v>0</v>
      </c>
      <c r="T180" s="182">
        <v>0</v>
      </c>
      <c r="U180" s="182">
        <v>0</v>
      </c>
      <c r="V180" s="185">
        <f t="shared" si="152"/>
        <v>0</v>
      </c>
      <c r="W180" s="182">
        <v>0</v>
      </c>
      <c r="X180" s="182">
        <v>0</v>
      </c>
      <c r="Y180" s="185">
        <f t="shared" si="153"/>
        <v>0</v>
      </c>
      <c r="Z180" s="182">
        <v>0</v>
      </c>
      <c r="AA180" s="182">
        <v>0</v>
      </c>
      <c r="AB180" s="183">
        <v>0</v>
      </c>
      <c r="AC180" s="184">
        <f t="shared" si="154"/>
        <v>0</v>
      </c>
      <c r="AD180" s="182">
        <v>0</v>
      </c>
      <c r="AE180" s="182">
        <v>0</v>
      </c>
      <c r="AF180" s="185">
        <f t="shared" si="155"/>
        <v>0</v>
      </c>
      <c r="AG180" s="182">
        <v>0</v>
      </c>
      <c r="AH180" s="182">
        <v>0</v>
      </c>
      <c r="AI180" s="185">
        <f t="shared" si="156"/>
        <v>0</v>
      </c>
      <c r="AJ180" s="182">
        <v>0</v>
      </c>
      <c r="AK180" s="182">
        <v>0</v>
      </c>
      <c r="AL180" s="185">
        <f t="shared" si="157"/>
        <v>0</v>
      </c>
      <c r="AM180" s="182">
        <v>0</v>
      </c>
      <c r="AN180" s="182">
        <v>0</v>
      </c>
      <c r="AO180" s="185">
        <f t="shared" si="158"/>
        <v>0</v>
      </c>
      <c r="AP180" s="182">
        <v>0</v>
      </c>
      <c r="AQ180" s="182">
        <v>0</v>
      </c>
      <c r="AR180" s="185">
        <f t="shared" si="159"/>
        <v>0</v>
      </c>
      <c r="AS180" s="182">
        <v>0</v>
      </c>
      <c r="AT180" s="182">
        <v>0</v>
      </c>
      <c r="AU180" s="183">
        <v>0</v>
      </c>
      <c r="AV180" s="184">
        <f t="shared" si="160"/>
        <v>45463000</v>
      </c>
      <c r="AW180" s="182">
        <v>45463000</v>
      </c>
      <c r="AX180" s="185">
        <v>13170674</v>
      </c>
      <c r="AY180" s="182">
        <v>13170674</v>
      </c>
      <c r="AZ180" s="185">
        <v>3761511</v>
      </c>
      <c r="BA180" s="191">
        <v>3761511</v>
      </c>
      <c r="BB180" s="185">
        <v>3761511</v>
      </c>
      <c r="BC180" s="191">
        <v>3761511</v>
      </c>
      <c r="BD180" s="185">
        <v>0</v>
      </c>
      <c r="BE180" s="191">
        <v>0</v>
      </c>
      <c r="BF180" s="185">
        <v>9409163</v>
      </c>
      <c r="BG180" s="194">
        <v>9409163</v>
      </c>
      <c r="BH180" s="184">
        <v>0</v>
      </c>
      <c r="BI180" s="191">
        <v>0</v>
      </c>
      <c r="BJ180" s="185">
        <v>0</v>
      </c>
      <c r="BK180" s="191">
        <v>0</v>
      </c>
      <c r="BL180" s="185">
        <v>0</v>
      </c>
      <c r="BM180" s="191">
        <v>0</v>
      </c>
      <c r="BN180" s="185">
        <v>0</v>
      </c>
      <c r="BO180" s="191">
        <v>0</v>
      </c>
      <c r="BP180" s="185">
        <v>0</v>
      </c>
      <c r="BQ180" s="191">
        <v>0</v>
      </c>
      <c r="BR180" s="185">
        <v>0</v>
      </c>
      <c r="BS180" s="194">
        <v>0</v>
      </c>
      <c r="BT180" s="186"/>
      <c r="BU180" s="187"/>
      <c r="BV180" s="188"/>
      <c r="BW180" s="188"/>
      <c r="BX180" s="188"/>
      <c r="BY180" s="188"/>
      <c r="BZ180" s="188"/>
      <c r="CA180" s="188"/>
      <c r="CB180" s="188"/>
      <c r="CC180" s="188"/>
      <c r="CD180" s="189"/>
      <c r="CE180" s="190"/>
      <c r="CF180" s="188"/>
      <c r="CG180" s="188"/>
      <c r="CH180" s="188"/>
      <c r="CI180" s="188"/>
      <c r="CJ180" s="188"/>
      <c r="CK180" s="188"/>
      <c r="CL180" s="188"/>
      <c r="CM180" s="188"/>
      <c r="CN180" s="189"/>
      <c r="CO180" s="190">
        <f t="shared" si="180"/>
        <v>0.77537355070057523</v>
      </c>
      <c r="CP180" s="188">
        <f t="shared" si="181"/>
        <v>0.22462644929942477</v>
      </c>
      <c r="CQ180" s="188">
        <f t="shared" si="182"/>
        <v>0</v>
      </c>
      <c r="CR180" s="188">
        <f t="shared" si="183"/>
        <v>6.4152742671387097E-2</v>
      </c>
      <c r="CS180" s="189">
        <f t="shared" si="184"/>
        <v>0.16047370662803767</v>
      </c>
      <c r="CT180" s="190"/>
      <c r="CU180" s="188"/>
      <c r="CV180" s="188"/>
      <c r="CW180" s="188"/>
      <c r="CX180" s="189"/>
    </row>
    <row r="181" spans="1:102" x14ac:dyDescent="0.35">
      <c r="A181" s="180" t="s">
        <v>322</v>
      </c>
      <c r="B181" s="181">
        <f t="shared" si="173"/>
        <v>74802653</v>
      </c>
      <c r="C181" s="182">
        <f t="shared" si="143"/>
        <v>36013000</v>
      </c>
      <c r="D181" s="182">
        <f t="shared" si="144"/>
        <v>38789653</v>
      </c>
      <c r="E181" s="182">
        <f t="shared" si="145"/>
        <v>0</v>
      </c>
      <c r="F181" s="182">
        <f t="shared" si="146"/>
        <v>0</v>
      </c>
      <c r="G181" s="182">
        <f t="shared" si="147"/>
        <v>0</v>
      </c>
      <c r="H181" s="182">
        <f t="shared" si="161"/>
        <v>38789653</v>
      </c>
      <c r="I181" s="183">
        <f t="shared" si="148"/>
        <v>0</v>
      </c>
      <c r="J181" s="184">
        <f t="shared" si="162"/>
        <v>0</v>
      </c>
      <c r="K181" s="182">
        <v>0</v>
      </c>
      <c r="L181" s="182">
        <v>0</v>
      </c>
      <c r="M181" s="185">
        <f t="shared" si="149"/>
        <v>0</v>
      </c>
      <c r="N181" s="182">
        <f t="shared" si="185"/>
        <v>0</v>
      </c>
      <c r="O181" s="182">
        <f t="shared" si="185"/>
        <v>0</v>
      </c>
      <c r="P181" s="185">
        <f t="shared" si="150"/>
        <v>0</v>
      </c>
      <c r="Q181" s="182">
        <f t="shared" si="186"/>
        <v>0</v>
      </c>
      <c r="R181" s="182">
        <f t="shared" si="186"/>
        <v>0</v>
      </c>
      <c r="S181" s="185">
        <f t="shared" si="151"/>
        <v>0</v>
      </c>
      <c r="T181" s="182">
        <v>0</v>
      </c>
      <c r="U181" s="182">
        <v>0</v>
      </c>
      <c r="V181" s="185">
        <f t="shared" si="152"/>
        <v>0</v>
      </c>
      <c r="W181" s="182">
        <v>0</v>
      </c>
      <c r="X181" s="182">
        <v>0</v>
      </c>
      <c r="Y181" s="185">
        <f t="shared" si="153"/>
        <v>0</v>
      </c>
      <c r="Z181" s="182">
        <v>0</v>
      </c>
      <c r="AA181" s="182">
        <v>0</v>
      </c>
      <c r="AB181" s="183">
        <v>0</v>
      </c>
      <c r="AC181" s="184">
        <f t="shared" si="154"/>
        <v>0</v>
      </c>
      <c r="AD181" s="182">
        <v>0</v>
      </c>
      <c r="AE181" s="182">
        <v>0</v>
      </c>
      <c r="AF181" s="185">
        <f t="shared" si="155"/>
        <v>0</v>
      </c>
      <c r="AG181" s="182">
        <v>0</v>
      </c>
      <c r="AH181" s="182">
        <v>0</v>
      </c>
      <c r="AI181" s="185">
        <f t="shared" si="156"/>
        <v>0</v>
      </c>
      <c r="AJ181" s="182">
        <v>0</v>
      </c>
      <c r="AK181" s="182">
        <v>0</v>
      </c>
      <c r="AL181" s="185">
        <f t="shared" si="157"/>
        <v>0</v>
      </c>
      <c r="AM181" s="182">
        <v>0</v>
      </c>
      <c r="AN181" s="182">
        <v>0</v>
      </c>
      <c r="AO181" s="185">
        <f t="shared" si="158"/>
        <v>0</v>
      </c>
      <c r="AP181" s="182">
        <v>0</v>
      </c>
      <c r="AQ181" s="182">
        <v>0</v>
      </c>
      <c r="AR181" s="185">
        <f t="shared" si="159"/>
        <v>0</v>
      </c>
      <c r="AS181" s="182">
        <v>0</v>
      </c>
      <c r="AT181" s="182">
        <v>0</v>
      </c>
      <c r="AU181" s="183">
        <v>0</v>
      </c>
      <c r="AV181" s="184">
        <f t="shared" si="160"/>
        <v>36013000</v>
      </c>
      <c r="AW181" s="182">
        <v>36013000</v>
      </c>
      <c r="AX181" s="185">
        <v>38789653</v>
      </c>
      <c r="AY181" s="182">
        <v>38789653</v>
      </c>
      <c r="AZ181" s="185">
        <v>0</v>
      </c>
      <c r="BA181" s="191">
        <v>0</v>
      </c>
      <c r="BB181" s="185">
        <v>0</v>
      </c>
      <c r="BC181" s="191">
        <v>0</v>
      </c>
      <c r="BD181" s="185">
        <v>0</v>
      </c>
      <c r="BE181" s="191">
        <v>0</v>
      </c>
      <c r="BF181" s="185">
        <v>38789653</v>
      </c>
      <c r="BG181" s="194">
        <v>38789653</v>
      </c>
      <c r="BH181" s="184">
        <v>0</v>
      </c>
      <c r="BI181" s="191">
        <v>0</v>
      </c>
      <c r="BJ181" s="185">
        <v>0</v>
      </c>
      <c r="BK181" s="191">
        <v>0</v>
      </c>
      <c r="BL181" s="185">
        <v>0</v>
      </c>
      <c r="BM181" s="191">
        <v>0</v>
      </c>
      <c r="BN181" s="185">
        <v>0</v>
      </c>
      <c r="BO181" s="191">
        <v>0</v>
      </c>
      <c r="BP181" s="185">
        <v>0</v>
      </c>
      <c r="BQ181" s="191">
        <v>0</v>
      </c>
      <c r="BR181" s="185">
        <v>0</v>
      </c>
      <c r="BS181" s="194">
        <v>0</v>
      </c>
      <c r="BT181" s="186"/>
      <c r="BU181" s="187"/>
      <c r="BV181" s="188"/>
      <c r="BW181" s="188"/>
      <c r="BX181" s="188"/>
      <c r="BY181" s="188"/>
      <c r="BZ181" s="188"/>
      <c r="CA181" s="188"/>
      <c r="CB181" s="188"/>
      <c r="CC181" s="188"/>
      <c r="CD181" s="189"/>
      <c r="CE181" s="190"/>
      <c r="CF181" s="188"/>
      <c r="CG181" s="188"/>
      <c r="CH181" s="188"/>
      <c r="CI181" s="188"/>
      <c r="CJ181" s="188"/>
      <c r="CK181" s="188"/>
      <c r="CL181" s="188"/>
      <c r="CM181" s="188"/>
      <c r="CN181" s="189"/>
      <c r="CO181" s="190">
        <f t="shared" si="180"/>
        <v>0.48144014357351739</v>
      </c>
      <c r="CP181" s="188">
        <f t="shared" si="181"/>
        <v>0.51855985642648261</v>
      </c>
      <c r="CQ181" s="188">
        <f t="shared" si="182"/>
        <v>0</v>
      </c>
      <c r="CR181" s="188">
        <f t="shared" si="183"/>
        <v>0</v>
      </c>
      <c r="CS181" s="189">
        <f t="shared" si="184"/>
        <v>0.51855985642648261</v>
      </c>
      <c r="CT181" s="190"/>
      <c r="CU181" s="188"/>
      <c r="CV181" s="188"/>
      <c r="CW181" s="188"/>
      <c r="CX181" s="189"/>
    </row>
    <row r="182" spans="1:102" ht="26" x14ac:dyDescent="0.35">
      <c r="A182" s="180" t="s">
        <v>323</v>
      </c>
      <c r="B182" s="181">
        <f t="shared" si="173"/>
        <v>225345994</v>
      </c>
      <c r="C182" s="182">
        <f t="shared" si="143"/>
        <v>147864425</v>
      </c>
      <c r="D182" s="182">
        <f t="shared" si="144"/>
        <v>77481569</v>
      </c>
      <c r="E182" s="182">
        <f t="shared" si="145"/>
        <v>19393809</v>
      </c>
      <c r="F182" s="182">
        <f t="shared" si="146"/>
        <v>18688188</v>
      </c>
      <c r="G182" s="182">
        <f t="shared" si="147"/>
        <v>705621</v>
      </c>
      <c r="H182" s="182">
        <f t="shared" si="161"/>
        <v>58087760</v>
      </c>
      <c r="I182" s="183">
        <f t="shared" si="148"/>
        <v>0</v>
      </c>
      <c r="J182" s="184">
        <f t="shared" si="162"/>
        <v>0</v>
      </c>
      <c r="K182" s="182">
        <v>0</v>
      </c>
      <c r="L182" s="182">
        <v>0</v>
      </c>
      <c r="M182" s="185">
        <f t="shared" si="149"/>
        <v>0</v>
      </c>
      <c r="N182" s="182">
        <f t="shared" si="185"/>
        <v>0</v>
      </c>
      <c r="O182" s="182">
        <f t="shared" si="185"/>
        <v>0</v>
      </c>
      <c r="P182" s="185">
        <f t="shared" si="150"/>
        <v>0</v>
      </c>
      <c r="Q182" s="182">
        <f t="shared" si="186"/>
        <v>0</v>
      </c>
      <c r="R182" s="182">
        <f t="shared" si="186"/>
        <v>0</v>
      </c>
      <c r="S182" s="185">
        <f t="shared" si="151"/>
        <v>0</v>
      </c>
      <c r="T182" s="182">
        <v>0</v>
      </c>
      <c r="U182" s="182">
        <v>0</v>
      </c>
      <c r="V182" s="185">
        <f t="shared" si="152"/>
        <v>0</v>
      </c>
      <c r="W182" s="182">
        <v>0</v>
      </c>
      <c r="X182" s="182">
        <v>0</v>
      </c>
      <c r="Y182" s="185">
        <f t="shared" si="153"/>
        <v>0</v>
      </c>
      <c r="Z182" s="182">
        <v>0</v>
      </c>
      <c r="AA182" s="182">
        <v>0</v>
      </c>
      <c r="AB182" s="183">
        <v>0</v>
      </c>
      <c r="AC182" s="184">
        <f t="shared" si="154"/>
        <v>0</v>
      </c>
      <c r="AD182" s="182">
        <v>0</v>
      </c>
      <c r="AE182" s="182">
        <v>0</v>
      </c>
      <c r="AF182" s="185">
        <f t="shared" si="155"/>
        <v>0</v>
      </c>
      <c r="AG182" s="182">
        <v>0</v>
      </c>
      <c r="AH182" s="182">
        <v>0</v>
      </c>
      <c r="AI182" s="185">
        <f t="shared" si="156"/>
        <v>0</v>
      </c>
      <c r="AJ182" s="182">
        <v>0</v>
      </c>
      <c r="AK182" s="182">
        <v>0</v>
      </c>
      <c r="AL182" s="185">
        <f t="shared" si="157"/>
        <v>0</v>
      </c>
      <c r="AM182" s="182">
        <v>0</v>
      </c>
      <c r="AN182" s="182">
        <v>0</v>
      </c>
      <c r="AO182" s="185">
        <f t="shared" si="158"/>
        <v>0</v>
      </c>
      <c r="AP182" s="182">
        <v>0</v>
      </c>
      <c r="AQ182" s="182">
        <v>0</v>
      </c>
      <c r="AR182" s="185">
        <f t="shared" si="159"/>
        <v>0</v>
      </c>
      <c r="AS182" s="182">
        <v>0</v>
      </c>
      <c r="AT182" s="182">
        <v>0</v>
      </c>
      <c r="AU182" s="183">
        <v>0</v>
      </c>
      <c r="AV182" s="184">
        <f t="shared" si="160"/>
        <v>147864425</v>
      </c>
      <c r="AW182" s="182">
        <v>147864425</v>
      </c>
      <c r="AX182" s="185">
        <v>77481569</v>
      </c>
      <c r="AY182" s="182">
        <v>77481569</v>
      </c>
      <c r="AZ182" s="185">
        <v>19393809</v>
      </c>
      <c r="BA182" s="191">
        <v>19393809</v>
      </c>
      <c r="BB182" s="185">
        <v>18688188</v>
      </c>
      <c r="BC182" s="191">
        <v>18688188</v>
      </c>
      <c r="BD182" s="185">
        <v>705621</v>
      </c>
      <c r="BE182" s="191">
        <v>705621</v>
      </c>
      <c r="BF182" s="185">
        <v>58087760</v>
      </c>
      <c r="BG182" s="194">
        <v>58087760</v>
      </c>
      <c r="BH182" s="184">
        <v>0</v>
      </c>
      <c r="BI182" s="191">
        <v>0</v>
      </c>
      <c r="BJ182" s="185">
        <v>0</v>
      </c>
      <c r="BK182" s="191">
        <v>0</v>
      </c>
      <c r="BL182" s="185">
        <v>0</v>
      </c>
      <c r="BM182" s="191">
        <v>0</v>
      </c>
      <c r="BN182" s="185">
        <v>0</v>
      </c>
      <c r="BO182" s="191">
        <v>0</v>
      </c>
      <c r="BP182" s="185">
        <v>0</v>
      </c>
      <c r="BQ182" s="191">
        <v>0</v>
      </c>
      <c r="BR182" s="185">
        <v>0</v>
      </c>
      <c r="BS182" s="194">
        <v>0</v>
      </c>
      <c r="BT182" s="186"/>
      <c r="BU182" s="187"/>
      <c r="BV182" s="188"/>
      <c r="BW182" s="188"/>
      <c r="BX182" s="188"/>
      <c r="BY182" s="188"/>
      <c r="BZ182" s="188"/>
      <c r="CA182" s="188"/>
      <c r="CB182" s="188"/>
      <c r="CC182" s="188"/>
      <c r="CD182" s="189"/>
      <c r="CE182" s="190"/>
      <c r="CF182" s="188"/>
      <c r="CG182" s="188"/>
      <c r="CH182" s="188"/>
      <c r="CI182" s="188"/>
      <c r="CJ182" s="188"/>
      <c r="CK182" s="188"/>
      <c r="CL182" s="188"/>
      <c r="CM182" s="188"/>
      <c r="CN182" s="189"/>
      <c r="CO182" s="190">
        <f t="shared" si="180"/>
        <v>0.65616620191615205</v>
      </c>
      <c r="CP182" s="188">
        <f t="shared" si="181"/>
        <v>0.3438337980838479</v>
      </c>
      <c r="CQ182" s="188">
        <f t="shared" si="182"/>
        <v>3.1312782067916415E-3</v>
      </c>
      <c r="CR182" s="188">
        <f t="shared" si="183"/>
        <v>8.2931085963746931E-2</v>
      </c>
      <c r="CS182" s="189">
        <f t="shared" si="184"/>
        <v>0.25777143391330931</v>
      </c>
      <c r="CT182" s="190"/>
      <c r="CU182" s="188"/>
      <c r="CV182" s="188"/>
      <c r="CW182" s="188"/>
      <c r="CX182" s="189"/>
    </row>
    <row r="183" spans="1:102" x14ac:dyDescent="0.35">
      <c r="A183" s="180" t="s">
        <v>324</v>
      </c>
      <c r="B183" s="181">
        <f t="shared" si="173"/>
        <v>42011315</v>
      </c>
      <c r="C183" s="182">
        <f t="shared" si="143"/>
        <v>28313000</v>
      </c>
      <c r="D183" s="182">
        <f t="shared" si="144"/>
        <v>13698315</v>
      </c>
      <c r="E183" s="182">
        <f t="shared" si="145"/>
        <v>4453096</v>
      </c>
      <c r="F183" s="182">
        <f t="shared" si="146"/>
        <v>2078110</v>
      </c>
      <c r="G183" s="182">
        <f t="shared" si="147"/>
        <v>2374986</v>
      </c>
      <c r="H183" s="182">
        <f t="shared" si="161"/>
        <v>9245219</v>
      </c>
      <c r="I183" s="183">
        <f t="shared" si="148"/>
        <v>0</v>
      </c>
      <c r="J183" s="184">
        <f t="shared" si="162"/>
        <v>0</v>
      </c>
      <c r="K183" s="182">
        <v>0</v>
      </c>
      <c r="L183" s="182">
        <v>0</v>
      </c>
      <c r="M183" s="185">
        <f t="shared" si="149"/>
        <v>0</v>
      </c>
      <c r="N183" s="182">
        <f t="shared" si="185"/>
        <v>0</v>
      </c>
      <c r="O183" s="182">
        <f t="shared" si="185"/>
        <v>0</v>
      </c>
      <c r="P183" s="185">
        <f t="shared" si="150"/>
        <v>0</v>
      </c>
      <c r="Q183" s="182">
        <f t="shared" si="186"/>
        <v>0</v>
      </c>
      <c r="R183" s="182">
        <f t="shared" si="186"/>
        <v>0</v>
      </c>
      <c r="S183" s="185">
        <f t="shared" si="151"/>
        <v>0</v>
      </c>
      <c r="T183" s="182">
        <v>0</v>
      </c>
      <c r="U183" s="182">
        <v>0</v>
      </c>
      <c r="V183" s="185">
        <f t="shared" si="152"/>
        <v>0</v>
      </c>
      <c r="W183" s="182">
        <v>0</v>
      </c>
      <c r="X183" s="182">
        <v>0</v>
      </c>
      <c r="Y183" s="185">
        <f t="shared" si="153"/>
        <v>0</v>
      </c>
      <c r="Z183" s="182">
        <v>0</v>
      </c>
      <c r="AA183" s="182">
        <v>0</v>
      </c>
      <c r="AB183" s="183">
        <v>0</v>
      </c>
      <c r="AC183" s="184">
        <f t="shared" si="154"/>
        <v>0</v>
      </c>
      <c r="AD183" s="182">
        <v>0</v>
      </c>
      <c r="AE183" s="182">
        <v>0</v>
      </c>
      <c r="AF183" s="185">
        <f t="shared" si="155"/>
        <v>0</v>
      </c>
      <c r="AG183" s="182">
        <v>0</v>
      </c>
      <c r="AH183" s="182">
        <v>0</v>
      </c>
      <c r="AI183" s="185">
        <f t="shared" si="156"/>
        <v>0</v>
      </c>
      <c r="AJ183" s="182">
        <v>0</v>
      </c>
      <c r="AK183" s="182">
        <v>0</v>
      </c>
      <c r="AL183" s="185">
        <f t="shared" si="157"/>
        <v>0</v>
      </c>
      <c r="AM183" s="182">
        <v>0</v>
      </c>
      <c r="AN183" s="182">
        <v>0</v>
      </c>
      <c r="AO183" s="185">
        <f t="shared" si="158"/>
        <v>0</v>
      </c>
      <c r="AP183" s="182">
        <v>0</v>
      </c>
      <c r="AQ183" s="182">
        <v>0</v>
      </c>
      <c r="AR183" s="185">
        <f t="shared" si="159"/>
        <v>0</v>
      </c>
      <c r="AS183" s="182">
        <v>0</v>
      </c>
      <c r="AT183" s="182">
        <v>0</v>
      </c>
      <c r="AU183" s="183">
        <v>0</v>
      </c>
      <c r="AV183" s="184">
        <f t="shared" si="160"/>
        <v>28313000</v>
      </c>
      <c r="AW183" s="182">
        <v>28313000</v>
      </c>
      <c r="AX183" s="185">
        <v>13698315</v>
      </c>
      <c r="AY183" s="182">
        <v>13698315</v>
      </c>
      <c r="AZ183" s="185">
        <v>4453096</v>
      </c>
      <c r="BA183" s="191">
        <v>4453096</v>
      </c>
      <c r="BB183" s="185">
        <v>2078110</v>
      </c>
      <c r="BC183" s="191">
        <v>2078110</v>
      </c>
      <c r="BD183" s="185">
        <v>2374986</v>
      </c>
      <c r="BE183" s="191">
        <v>2374986</v>
      </c>
      <c r="BF183" s="185">
        <v>9245219</v>
      </c>
      <c r="BG183" s="194">
        <v>9245219</v>
      </c>
      <c r="BH183" s="184">
        <v>0</v>
      </c>
      <c r="BI183" s="191">
        <v>0</v>
      </c>
      <c r="BJ183" s="185">
        <v>0</v>
      </c>
      <c r="BK183" s="191">
        <v>0</v>
      </c>
      <c r="BL183" s="185">
        <v>0</v>
      </c>
      <c r="BM183" s="191">
        <v>0</v>
      </c>
      <c r="BN183" s="185">
        <v>0</v>
      </c>
      <c r="BO183" s="191">
        <v>0</v>
      </c>
      <c r="BP183" s="185">
        <v>0</v>
      </c>
      <c r="BQ183" s="191">
        <v>0</v>
      </c>
      <c r="BR183" s="185">
        <v>0</v>
      </c>
      <c r="BS183" s="194">
        <v>0</v>
      </c>
      <c r="BT183" s="186"/>
      <c r="BU183" s="187"/>
      <c r="BV183" s="188"/>
      <c r="BW183" s="188"/>
      <c r="BX183" s="188"/>
      <c r="BY183" s="188"/>
      <c r="BZ183" s="188"/>
      <c r="CA183" s="188"/>
      <c r="CB183" s="188"/>
      <c r="CC183" s="188"/>
      <c r="CD183" s="189"/>
      <c r="CE183" s="190"/>
      <c r="CF183" s="188"/>
      <c r="CG183" s="188"/>
      <c r="CH183" s="188"/>
      <c r="CI183" s="188"/>
      <c r="CJ183" s="188"/>
      <c r="CK183" s="188"/>
      <c r="CL183" s="188"/>
      <c r="CM183" s="188"/>
      <c r="CN183" s="189"/>
      <c r="CO183" s="190">
        <f t="shared" si="180"/>
        <v>0.67393748565118705</v>
      </c>
      <c r="CP183" s="188">
        <f t="shared" si="181"/>
        <v>0.32606251434881295</v>
      </c>
      <c r="CQ183" s="188">
        <f t="shared" si="182"/>
        <v>5.6532055709277371E-2</v>
      </c>
      <c r="CR183" s="188">
        <f t="shared" si="183"/>
        <v>4.9465483287062066E-2</v>
      </c>
      <c r="CS183" s="189">
        <f t="shared" si="184"/>
        <v>0.22006497535247349</v>
      </c>
      <c r="CT183" s="190"/>
      <c r="CU183" s="188"/>
      <c r="CV183" s="188"/>
      <c r="CW183" s="188"/>
      <c r="CX183" s="189"/>
    </row>
    <row r="184" spans="1:102" x14ac:dyDescent="0.35">
      <c r="A184" s="180" t="s">
        <v>325</v>
      </c>
      <c r="B184" s="181">
        <f t="shared" si="173"/>
        <v>54823646</v>
      </c>
      <c r="C184" s="182">
        <f t="shared" si="143"/>
        <v>38859000</v>
      </c>
      <c r="D184" s="182">
        <f t="shared" si="144"/>
        <v>15964646</v>
      </c>
      <c r="E184" s="182">
        <f t="shared" si="145"/>
        <v>6644008</v>
      </c>
      <c r="F184" s="182">
        <f t="shared" si="146"/>
        <v>6644008</v>
      </c>
      <c r="G184" s="182">
        <f t="shared" si="147"/>
        <v>0</v>
      </c>
      <c r="H184" s="182">
        <f t="shared" si="161"/>
        <v>9320638</v>
      </c>
      <c r="I184" s="183">
        <f t="shared" si="148"/>
        <v>0</v>
      </c>
      <c r="J184" s="184">
        <f t="shared" si="162"/>
        <v>0</v>
      </c>
      <c r="K184" s="182">
        <v>0</v>
      </c>
      <c r="L184" s="182">
        <v>0</v>
      </c>
      <c r="M184" s="185">
        <f t="shared" si="149"/>
        <v>0</v>
      </c>
      <c r="N184" s="182">
        <f t="shared" si="185"/>
        <v>0</v>
      </c>
      <c r="O184" s="182">
        <f t="shared" si="185"/>
        <v>0</v>
      </c>
      <c r="P184" s="185">
        <f t="shared" si="150"/>
        <v>0</v>
      </c>
      <c r="Q184" s="182">
        <f t="shared" si="186"/>
        <v>0</v>
      </c>
      <c r="R184" s="182">
        <f t="shared" si="186"/>
        <v>0</v>
      </c>
      <c r="S184" s="185">
        <f t="shared" si="151"/>
        <v>0</v>
      </c>
      <c r="T184" s="182">
        <v>0</v>
      </c>
      <c r="U184" s="182">
        <v>0</v>
      </c>
      <c r="V184" s="185">
        <f t="shared" si="152"/>
        <v>0</v>
      </c>
      <c r="W184" s="182">
        <v>0</v>
      </c>
      <c r="X184" s="182">
        <v>0</v>
      </c>
      <c r="Y184" s="185">
        <f t="shared" si="153"/>
        <v>0</v>
      </c>
      <c r="Z184" s="182">
        <v>0</v>
      </c>
      <c r="AA184" s="182">
        <v>0</v>
      </c>
      <c r="AB184" s="183">
        <v>0</v>
      </c>
      <c r="AC184" s="184">
        <f t="shared" si="154"/>
        <v>0</v>
      </c>
      <c r="AD184" s="182">
        <v>0</v>
      </c>
      <c r="AE184" s="182">
        <v>0</v>
      </c>
      <c r="AF184" s="185">
        <f t="shared" si="155"/>
        <v>0</v>
      </c>
      <c r="AG184" s="182">
        <v>0</v>
      </c>
      <c r="AH184" s="182">
        <v>0</v>
      </c>
      <c r="AI184" s="185">
        <f t="shared" si="156"/>
        <v>0</v>
      </c>
      <c r="AJ184" s="182">
        <v>0</v>
      </c>
      <c r="AK184" s="182">
        <v>0</v>
      </c>
      <c r="AL184" s="185">
        <f t="shared" si="157"/>
        <v>0</v>
      </c>
      <c r="AM184" s="182">
        <v>0</v>
      </c>
      <c r="AN184" s="182">
        <v>0</v>
      </c>
      <c r="AO184" s="185">
        <f t="shared" si="158"/>
        <v>0</v>
      </c>
      <c r="AP184" s="182">
        <v>0</v>
      </c>
      <c r="AQ184" s="182">
        <v>0</v>
      </c>
      <c r="AR184" s="185">
        <f t="shared" si="159"/>
        <v>0</v>
      </c>
      <c r="AS184" s="182">
        <v>0</v>
      </c>
      <c r="AT184" s="182">
        <v>0</v>
      </c>
      <c r="AU184" s="183">
        <v>0</v>
      </c>
      <c r="AV184" s="184">
        <f>AW184</f>
        <v>38859000</v>
      </c>
      <c r="AW184" s="182">
        <v>38859000</v>
      </c>
      <c r="AX184" s="185">
        <v>15964646</v>
      </c>
      <c r="AY184" s="182">
        <v>15964646</v>
      </c>
      <c r="AZ184" s="185">
        <v>6644008</v>
      </c>
      <c r="BA184" s="191">
        <v>6644008</v>
      </c>
      <c r="BB184" s="185">
        <v>6644008</v>
      </c>
      <c r="BC184" s="191">
        <v>6644008</v>
      </c>
      <c r="BD184" s="185">
        <v>0</v>
      </c>
      <c r="BE184" s="191">
        <v>0</v>
      </c>
      <c r="BF184" s="185">
        <v>9320638</v>
      </c>
      <c r="BG184" s="194">
        <v>9320638</v>
      </c>
      <c r="BH184" s="184">
        <v>0</v>
      </c>
      <c r="BI184" s="191">
        <v>0</v>
      </c>
      <c r="BJ184" s="185">
        <v>0</v>
      </c>
      <c r="BK184" s="191">
        <v>0</v>
      </c>
      <c r="BL184" s="185">
        <v>0</v>
      </c>
      <c r="BM184" s="191">
        <v>0</v>
      </c>
      <c r="BN184" s="185">
        <v>0</v>
      </c>
      <c r="BO184" s="191">
        <v>0</v>
      </c>
      <c r="BP184" s="185">
        <v>0</v>
      </c>
      <c r="BQ184" s="191">
        <v>0</v>
      </c>
      <c r="BR184" s="185">
        <v>0</v>
      </c>
      <c r="BS184" s="194">
        <v>0</v>
      </c>
      <c r="BT184" s="186"/>
      <c r="BU184" s="187"/>
      <c r="BV184" s="188"/>
      <c r="BW184" s="188"/>
      <c r="BX184" s="188"/>
      <c r="BY184" s="188"/>
      <c r="BZ184" s="188"/>
      <c r="CA184" s="188"/>
      <c r="CB184" s="188"/>
      <c r="CC184" s="188"/>
      <c r="CD184" s="189"/>
      <c r="CE184" s="190"/>
      <c r="CF184" s="188"/>
      <c r="CG184" s="188"/>
      <c r="CH184" s="188"/>
      <c r="CI184" s="188"/>
      <c r="CJ184" s="188"/>
      <c r="CK184" s="188"/>
      <c r="CL184" s="188"/>
      <c r="CM184" s="188"/>
      <c r="CN184" s="189"/>
      <c r="CO184" s="190">
        <f t="shared" si="180"/>
        <v>0.70879999480516132</v>
      </c>
      <c r="CP184" s="188">
        <f t="shared" si="181"/>
        <v>0.29120000519483874</v>
      </c>
      <c r="CQ184" s="188">
        <f t="shared" si="182"/>
        <v>0</v>
      </c>
      <c r="CR184" s="188">
        <f t="shared" si="183"/>
        <v>0.12118872940336729</v>
      </c>
      <c r="CS184" s="189">
        <f t="shared" si="184"/>
        <v>0.17001127579147143</v>
      </c>
      <c r="CT184" s="190"/>
      <c r="CU184" s="188"/>
      <c r="CV184" s="188"/>
      <c r="CW184" s="188"/>
      <c r="CX184" s="189"/>
    </row>
    <row r="185" spans="1:102" x14ac:dyDescent="0.35">
      <c r="A185" s="180" t="s">
        <v>326</v>
      </c>
      <c r="B185" s="181">
        <f t="shared" si="173"/>
        <v>112168278</v>
      </c>
      <c r="C185" s="182">
        <f t="shared" si="143"/>
        <v>93002817</v>
      </c>
      <c r="D185" s="182">
        <f t="shared" si="144"/>
        <v>19165461</v>
      </c>
      <c r="E185" s="182">
        <f t="shared" si="145"/>
        <v>18405375</v>
      </c>
      <c r="F185" s="182">
        <f t="shared" si="146"/>
        <v>10749535</v>
      </c>
      <c r="G185" s="182">
        <f t="shared" si="147"/>
        <v>7655840</v>
      </c>
      <c r="H185" s="182">
        <f t="shared" si="161"/>
        <v>760086</v>
      </c>
      <c r="I185" s="183">
        <f t="shared" si="148"/>
        <v>0</v>
      </c>
      <c r="J185" s="184">
        <f t="shared" si="162"/>
        <v>0</v>
      </c>
      <c r="K185" s="182">
        <v>0</v>
      </c>
      <c r="L185" s="182">
        <v>0</v>
      </c>
      <c r="M185" s="185">
        <f t="shared" si="149"/>
        <v>0</v>
      </c>
      <c r="N185" s="182">
        <f t="shared" si="185"/>
        <v>0</v>
      </c>
      <c r="O185" s="182">
        <f t="shared" si="185"/>
        <v>0</v>
      </c>
      <c r="P185" s="185">
        <f t="shared" si="150"/>
        <v>0</v>
      </c>
      <c r="Q185" s="182">
        <f t="shared" si="186"/>
        <v>0</v>
      </c>
      <c r="R185" s="182">
        <f t="shared" si="186"/>
        <v>0</v>
      </c>
      <c r="S185" s="185">
        <f t="shared" si="151"/>
        <v>0</v>
      </c>
      <c r="T185" s="182">
        <v>0</v>
      </c>
      <c r="U185" s="182">
        <v>0</v>
      </c>
      <c r="V185" s="185">
        <f t="shared" si="152"/>
        <v>0</v>
      </c>
      <c r="W185" s="182">
        <v>0</v>
      </c>
      <c r="X185" s="182">
        <v>0</v>
      </c>
      <c r="Y185" s="185">
        <f t="shared" si="153"/>
        <v>0</v>
      </c>
      <c r="Z185" s="182">
        <v>0</v>
      </c>
      <c r="AA185" s="182">
        <v>0</v>
      </c>
      <c r="AB185" s="183">
        <v>0</v>
      </c>
      <c r="AC185" s="184">
        <f t="shared" si="154"/>
        <v>0</v>
      </c>
      <c r="AD185" s="182">
        <v>0</v>
      </c>
      <c r="AE185" s="182">
        <v>0</v>
      </c>
      <c r="AF185" s="185">
        <f t="shared" si="155"/>
        <v>0</v>
      </c>
      <c r="AG185" s="182">
        <v>0</v>
      </c>
      <c r="AH185" s="182">
        <v>0</v>
      </c>
      <c r="AI185" s="185">
        <f t="shared" si="156"/>
        <v>0</v>
      </c>
      <c r="AJ185" s="182">
        <v>0</v>
      </c>
      <c r="AK185" s="182">
        <v>0</v>
      </c>
      <c r="AL185" s="185">
        <f t="shared" si="157"/>
        <v>0</v>
      </c>
      <c r="AM185" s="182">
        <v>0</v>
      </c>
      <c r="AN185" s="182">
        <v>0</v>
      </c>
      <c r="AO185" s="185">
        <f t="shared" si="158"/>
        <v>0</v>
      </c>
      <c r="AP185" s="182">
        <v>0</v>
      </c>
      <c r="AQ185" s="182">
        <v>0</v>
      </c>
      <c r="AR185" s="185">
        <f t="shared" si="159"/>
        <v>0</v>
      </c>
      <c r="AS185" s="182">
        <v>0</v>
      </c>
      <c r="AT185" s="182">
        <v>0</v>
      </c>
      <c r="AU185" s="183">
        <v>0</v>
      </c>
      <c r="AV185" s="184">
        <f t="shared" si="160"/>
        <v>93002817</v>
      </c>
      <c r="AW185" s="182">
        <v>93002817</v>
      </c>
      <c r="AX185" s="185">
        <v>19165461</v>
      </c>
      <c r="AY185" s="182">
        <v>19165461</v>
      </c>
      <c r="AZ185" s="185">
        <v>18405375</v>
      </c>
      <c r="BA185" s="191">
        <v>18405375</v>
      </c>
      <c r="BB185" s="185">
        <v>10749535</v>
      </c>
      <c r="BC185" s="191">
        <v>10749535</v>
      </c>
      <c r="BD185" s="185">
        <v>7655840</v>
      </c>
      <c r="BE185" s="191">
        <v>7655840</v>
      </c>
      <c r="BF185" s="185">
        <v>760086</v>
      </c>
      <c r="BG185" s="194">
        <v>760086</v>
      </c>
      <c r="BH185" s="184">
        <v>0</v>
      </c>
      <c r="BI185" s="191">
        <v>0</v>
      </c>
      <c r="BJ185" s="185">
        <v>0</v>
      </c>
      <c r="BK185" s="191">
        <v>0</v>
      </c>
      <c r="BL185" s="185">
        <v>0</v>
      </c>
      <c r="BM185" s="191">
        <v>0</v>
      </c>
      <c r="BN185" s="185">
        <v>0</v>
      </c>
      <c r="BO185" s="191">
        <v>0</v>
      </c>
      <c r="BP185" s="185">
        <v>0</v>
      </c>
      <c r="BQ185" s="191">
        <v>0</v>
      </c>
      <c r="BR185" s="185">
        <v>0</v>
      </c>
      <c r="BS185" s="194">
        <v>0</v>
      </c>
      <c r="BT185" s="186"/>
      <c r="BU185" s="187"/>
      <c r="BV185" s="188"/>
      <c r="BW185" s="188"/>
      <c r="BX185" s="188"/>
      <c r="BY185" s="188"/>
      <c r="BZ185" s="188"/>
      <c r="CA185" s="188"/>
      <c r="CB185" s="188"/>
      <c r="CC185" s="188"/>
      <c r="CD185" s="189"/>
      <c r="CE185" s="190"/>
      <c r="CF185" s="188"/>
      <c r="CG185" s="188"/>
      <c r="CH185" s="188"/>
      <c r="CI185" s="188"/>
      <c r="CJ185" s="188"/>
      <c r="CK185" s="188"/>
      <c r="CL185" s="188"/>
      <c r="CM185" s="188"/>
      <c r="CN185" s="189"/>
      <c r="CO185" s="190">
        <f t="shared" si="180"/>
        <v>0.82913653180982239</v>
      </c>
      <c r="CP185" s="188">
        <f t="shared" si="181"/>
        <v>0.17086346819017761</v>
      </c>
      <c r="CQ185" s="188">
        <f t="shared" si="182"/>
        <v>6.8253165123922113E-2</v>
      </c>
      <c r="CR185" s="188">
        <f t="shared" si="183"/>
        <v>9.5834002194452872E-2</v>
      </c>
      <c r="CS185" s="189">
        <f t="shared" si="184"/>
        <v>6.7763008718026317E-3</v>
      </c>
      <c r="CT185" s="190"/>
      <c r="CU185" s="188"/>
      <c r="CV185" s="188"/>
      <c r="CW185" s="188"/>
      <c r="CX185" s="189"/>
    </row>
    <row r="186" spans="1:102" x14ac:dyDescent="0.35">
      <c r="A186" s="180" t="s">
        <v>327</v>
      </c>
      <c r="B186" s="181">
        <f t="shared" si="173"/>
        <v>3022196</v>
      </c>
      <c r="C186" s="182">
        <f t="shared" si="143"/>
        <v>2500000</v>
      </c>
      <c r="D186" s="182">
        <f t="shared" si="144"/>
        <v>522196</v>
      </c>
      <c r="E186" s="182">
        <f t="shared" si="145"/>
        <v>522196</v>
      </c>
      <c r="F186" s="182">
        <f t="shared" si="146"/>
        <v>243692</v>
      </c>
      <c r="G186" s="182">
        <f t="shared" si="147"/>
        <v>278504</v>
      </c>
      <c r="H186" s="182">
        <f t="shared" si="161"/>
        <v>0</v>
      </c>
      <c r="I186" s="183">
        <f t="shared" si="148"/>
        <v>0</v>
      </c>
      <c r="J186" s="184">
        <f t="shared" si="162"/>
        <v>0</v>
      </c>
      <c r="K186" s="182">
        <v>0</v>
      </c>
      <c r="L186" s="182">
        <v>0</v>
      </c>
      <c r="M186" s="185">
        <f t="shared" si="149"/>
        <v>0</v>
      </c>
      <c r="N186" s="182">
        <f t="shared" si="185"/>
        <v>0</v>
      </c>
      <c r="O186" s="182">
        <f t="shared" si="185"/>
        <v>0</v>
      </c>
      <c r="P186" s="185">
        <f t="shared" si="150"/>
        <v>0</v>
      </c>
      <c r="Q186" s="182">
        <f t="shared" si="186"/>
        <v>0</v>
      </c>
      <c r="R186" s="182">
        <f t="shared" si="186"/>
        <v>0</v>
      </c>
      <c r="S186" s="185">
        <f t="shared" si="151"/>
        <v>0</v>
      </c>
      <c r="T186" s="182">
        <v>0</v>
      </c>
      <c r="U186" s="182">
        <v>0</v>
      </c>
      <c r="V186" s="185">
        <f t="shared" si="152"/>
        <v>0</v>
      </c>
      <c r="W186" s="182">
        <v>0</v>
      </c>
      <c r="X186" s="182">
        <v>0</v>
      </c>
      <c r="Y186" s="185">
        <f t="shared" si="153"/>
        <v>0</v>
      </c>
      <c r="Z186" s="182">
        <v>0</v>
      </c>
      <c r="AA186" s="182">
        <v>0</v>
      </c>
      <c r="AB186" s="183">
        <v>0</v>
      </c>
      <c r="AC186" s="184">
        <f t="shared" si="154"/>
        <v>0</v>
      </c>
      <c r="AD186" s="182">
        <v>0</v>
      </c>
      <c r="AE186" s="182">
        <v>0</v>
      </c>
      <c r="AF186" s="185">
        <f t="shared" si="155"/>
        <v>0</v>
      </c>
      <c r="AG186" s="182">
        <v>0</v>
      </c>
      <c r="AH186" s="182">
        <v>0</v>
      </c>
      <c r="AI186" s="185">
        <f t="shared" si="156"/>
        <v>0</v>
      </c>
      <c r="AJ186" s="182">
        <v>0</v>
      </c>
      <c r="AK186" s="182">
        <v>0</v>
      </c>
      <c r="AL186" s="185">
        <f t="shared" si="157"/>
        <v>0</v>
      </c>
      <c r="AM186" s="182">
        <v>0</v>
      </c>
      <c r="AN186" s="182">
        <v>0</v>
      </c>
      <c r="AO186" s="185">
        <f t="shared" si="158"/>
        <v>0</v>
      </c>
      <c r="AP186" s="182">
        <v>0</v>
      </c>
      <c r="AQ186" s="182">
        <v>0</v>
      </c>
      <c r="AR186" s="185">
        <f t="shared" si="159"/>
        <v>0</v>
      </c>
      <c r="AS186" s="182">
        <v>0</v>
      </c>
      <c r="AT186" s="182">
        <v>0</v>
      </c>
      <c r="AU186" s="183">
        <v>0</v>
      </c>
      <c r="AV186" s="184">
        <f t="shared" si="160"/>
        <v>2500000</v>
      </c>
      <c r="AW186" s="182">
        <v>2500000</v>
      </c>
      <c r="AX186" s="185">
        <v>522196</v>
      </c>
      <c r="AY186" s="182">
        <v>522196</v>
      </c>
      <c r="AZ186" s="185">
        <v>522196</v>
      </c>
      <c r="BA186" s="191">
        <v>522196</v>
      </c>
      <c r="BB186" s="185">
        <v>243692</v>
      </c>
      <c r="BC186" s="191">
        <v>243692</v>
      </c>
      <c r="BD186" s="185">
        <v>278504</v>
      </c>
      <c r="BE186" s="191">
        <v>278504</v>
      </c>
      <c r="BF186" s="185">
        <v>0</v>
      </c>
      <c r="BG186" s="194">
        <v>0</v>
      </c>
      <c r="BH186" s="184">
        <v>0</v>
      </c>
      <c r="BI186" s="191">
        <v>0</v>
      </c>
      <c r="BJ186" s="185">
        <v>0</v>
      </c>
      <c r="BK186" s="191">
        <v>0</v>
      </c>
      <c r="BL186" s="185">
        <v>0</v>
      </c>
      <c r="BM186" s="191">
        <v>0</v>
      </c>
      <c r="BN186" s="185">
        <v>0</v>
      </c>
      <c r="BO186" s="191">
        <v>0</v>
      </c>
      <c r="BP186" s="185">
        <v>0</v>
      </c>
      <c r="BQ186" s="191">
        <v>0</v>
      </c>
      <c r="BR186" s="185">
        <v>0</v>
      </c>
      <c r="BS186" s="194">
        <v>0</v>
      </c>
      <c r="BT186" s="186"/>
      <c r="BU186" s="187"/>
      <c r="BV186" s="188"/>
      <c r="BW186" s="188"/>
      <c r="BX186" s="188"/>
      <c r="BY186" s="188"/>
      <c r="BZ186" s="188"/>
      <c r="CA186" s="188"/>
      <c r="CB186" s="188"/>
      <c r="CC186" s="188"/>
      <c r="CD186" s="189"/>
      <c r="CE186" s="190"/>
      <c r="CF186" s="188"/>
      <c r="CG186" s="188"/>
      <c r="CH186" s="188"/>
      <c r="CI186" s="188"/>
      <c r="CJ186" s="188"/>
      <c r="CK186" s="188"/>
      <c r="CL186" s="188"/>
      <c r="CM186" s="188"/>
      <c r="CN186" s="189"/>
      <c r="CO186" s="190">
        <f t="shared" si="180"/>
        <v>0.8272130596427234</v>
      </c>
      <c r="CP186" s="188">
        <f t="shared" si="181"/>
        <v>0.17278694035727662</v>
      </c>
      <c r="CQ186" s="188">
        <f t="shared" si="182"/>
        <v>9.2152858385094807E-2</v>
      </c>
      <c r="CR186" s="188">
        <f t="shared" si="183"/>
        <v>8.0634081972181817E-2</v>
      </c>
      <c r="CS186" s="189">
        <f t="shared" si="184"/>
        <v>0</v>
      </c>
      <c r="CT186" s="190"/>
      <c r="CU186" s="188"/>
      <c r="CV186" s="188"/>
      <c r="CW186" s="188"/>
      <c r="CX186" s="189"/>
    </row>
    <row r="187" spans="1:102" x14ac:dyDescent="0.35">
      <c r="A187" s="147" t="s">
        <v>328</v>
      </c>
      <c r="B187" s="149">
        <f>C187+D187+I187</f>
        <v>574097738</v>
      </c>
      <c r="C187" s="149">
        <f t="shared" si="143"/>
        <v>410233301</v>
      </c>
      <c r="D187" s="149">
        <f t="shared" si="144"/>
        <v>136744435</v>
      </c>
      <c r="E187" s="149">
        <f t="shared" si="145"/>
        <v>136744435</v>
      </c>
      <c r="F187" s="149">
        <f t="shared" si="146"/>
        <v>131493448</v>
      </c>
      <c r="G187" s="149">
        <f t="shared" si="147"/>
        <v>5250987</v>
      </c>
      <c r="H187" s="149">
        <f t="shared" si="161"/>
        <v>0</v>
      </c>
      <c r="I187" s="150">
        <f t="shared" si="148"/>
        <v>27120002</v>
      </c>
      <c r="J187" s="151">
        <f t="shared" si="162"/>
        <v>255696315</v>
      </c>
      <c r="K187" s="149">
        <f>K188</f>
        <v>255696315</v>
      </c>
      <c r="L187" s="149"/>
      <c r="M187" s="149">
        <f t="shared" si="149"/>
        <v>85232105</v>
      </c>
      <c r="N187" s="149">
        <f t="shared" ref="N187:O189" si="187">N188</f>
        <v>85232105</v>
      </c>
      <c r="O187" s="149">
        <f t="shared" si="187"/>
        <v>0</v>
      </c>
      <c r="P187" s="149">
        <f t="shared" si="150"/>
        <v>85232105</v>
      </c>
      <c r="Q187" s="149">
        <f t="shared" ref="Q187:R189" si="188">Q188</f>
        <v>85232105</v>
      </c>
      <c r="R187" s="149">
        <f t="shared" si="188"/>
        <v>0</v>
      </c>
      <c r="S187" s="149">
        <f t="shared" si="151"/>
        <v>81959192</v>
      </c>
      <c r="T187" s="149">
        <f t="shared" ref="T187:U189" si="189">T188</f>
        <v>81959192</v>
      </c>
      <c r="U187" s="149">
        <f t="shared" si="189"/>
        <v>0</v>
      </c>
      <c r="V187" s="149">
        <f t="shared" si="152"/>
        <v>3272913</v>
      </c>
      <c r="W187" s="149">
        <f t="shared" ref="W187:X189" si="190">W188</f>
        <v>3272913</v>
      </c>
      <c r="X187" s="149">
        <f t="shared" si="190"/>
        <v>0</v>
      </c>
      <c r="Y187" s="149">
        <f t="shared" si="153"/>
        <v>0</v>
      </c>
      <c r="Z187" s="149">
        <f t="shared" ref="Z187:AB189" si="191">Z188</f>
        <v>0</v>
      </c>
      <c r="AA187" s="149">
        <f t="shared" si="191"/>
        <v>0</v>
      </c>
      <c r="AB187" s="150">
        <f t="shared" si="191"/>
        <v>24678465</v>
      </c>
      <c r="AC187" s="151">
        <f t="shared" si="154"/>
        <v>84543983</v>
      </c>
      <c r="AD187" s="149">
        <f>AD194</f>
        <v>84543983</v>
      </c>
      <c r="AE187" s="149">
        <f>AE194</f>
        <v>0</v>
      </c>
      <c r="AF187" s="149">
        <f t="shared" si="155"/>
        <v>28181328</v>
      </c>
      <c r="AG187" s="149">
        <f>AG194</f>
        <v>28181328</v>
      </c>
      <c r="AH187" s="149">
        <f>AH194</f>
        <v>0</v>
      </c>
      <c r="AI187" s="149">
        <f t="shared" si="156"/>
        <v>28181328</v>
      </c>
      <c r="AJ187" s="149">
        <v>28181328</v>
      </c>
      <c r="AK187" s="149">
        <v>0</v>
      </c>
      <c r="AL187" s="149">
        <f t="shared" si="157"/>
        <v>27099165</v>
      </c>
      <c r="AM187" s="149">
        <f>AM194</f>
        <v>27099165</v>
      </c>
      <c r="AN187" s="149">
        <f>AN194</f>
        <v>0</v>
      </c>
      <c r="AO187" s="149">
        <f t="shared" si="158"/>
        <v>1082163</v>
      </c>
      <c r="AP187" s="149">
        <f>AP194</f>
        <v>1082163</v>
      </c>
      <c r="AQ187" s="149">
        <f>AQ194</f>
        <v>0</v>
      </c>
      <c r="AR187" s="149">
        <f t="shared" si="159"/>
        <v>0</v>
      </c>
      <c r="AS187" s="149">
        <f>AS194</f>
        <v>0</v>
      </c>
      <c r="AT187" s="149">
        <f>AT194</f>
        <v>0</v>
      </c>
      <c r="AU187" s="150">
        <v>2441537</v>
      </c>
      <c r="AV187" s="151">
        <f t="shared" si="160"/>
        <v>18360759</v>
      </c>
      <c r="AW187" s="149">
        <f>AW197</f>
        <v>18360759</v>
      </c>
      <c r="AX187" s="149">
        <f t="shared" ref="AX187:BF187" si="192">AX197</f>
        <v>6120254</v>
      </c>
      <c r="AY187" s="149">
        <f t="shared" si="192"/>
        <v>6120254</v>
      </c>
      <c r="AZ187" s="149">
        <f t="shared" si="192"/>
        <v>6120254</v>
      </c>
      <c r="BA187" s="149">
        <f t="shared" si="192"/>
        <v>6120254</v>
      </c>
      <c r="BB187" s="149">
        <f t="shared" si="192"/>
        <v>5885236</v>
      </c>
      <c r="BC187" s="149">
        <f t="shared" si="192"/>
        <v>5885236</v>
      </c>
      <c r="BD187" s="149">
        <f t="shared" si="192"/>
        <v>235018</v>
      </c>
      <c r="BE187" s="149">
        <f t="shared" si="192"/>
        <v>235018</v>
      </c>
      <c r="BF187" s="149">
        <f t="shared" si="192"/>
        <v>0</v>
      </c>
      <c r="BG187" s="150">
        <f>BG197</f>
        <v>0</v>
      </c>
      <c r="BH187" s="151">
        <f>BH191</f>
        <v>51632244</v>
      </c>
      <c r="BI187" s="149">
        <f>BI191</f>
        <v>51632244</v>
      </c>
      <c r="BJ187" s="149">
        <f>BJ191</f>
        <v>17210748</v>
      </c>
      <c r="BK187" s="149">
        <f t="shared" ref="BK187:BS187" si="193">BK191</f>
        <v>17210748</v>
      </c>
      <c r="BL187" s="149">
        <f t="shared" si="193"/>
        <v>17210748</v>
      </c>
      <c r="BM187" s="149">
        <f t="shared" si="193"/>
        <v>17210748</v>
      </c>
      <c r="BN187" s="149">
        <f t="shared" si="193"/>
        <v>16549855</v>
      </c>
      <c r="BO187" s="149">
        <f t="shared" si="193"/>
        <v>16549855</v>
      </c>
      <c r="BP187" s="149">
        <f t="shared" si="193"/>
        <v>660893</v>
      </c>
      <c r="BQ187" s="149">
        <f t="shared" si="193"/>
        <v>660893</v>
      </c>
      <c r="BR187" s="149">
        <f t="shared" si="193"/>
        <v>0</v>
      </c>
      <c r="BS187" s="150">
        <f t="shared" si="193"/>
        <v>0</v>
      </c>
      <c r="BT187" s="152"/>
      <c r="BU187" s="153">
        <f t="shared" si="163"/>
        <v>0.75</v>
      </c>
      <c r="BV187" s="154">
        <f t="shared" si="164"/>
        <v>0.25</v>
      </c>
      <c r="BW187" s="154">
        <f t="shared" si="165"/>
        <v>9.6000004927720602E-3</v>
      </c>
      <c r="BX187" s="154">
        <f t="shared" si="166"/>
        <v>0.24039999950722793</v>
      </c>
      <c r="BY187" s="154">
        <f t="shared" si="167"/>
        <v>0</v>
      </c>
      <c r="BZ187" s="154"/>
      <c r="CA187" s="154"/>
      <c r="CB187" s="154"/>
      <c r="CC187" s="154"/>
      <c r="CD187" s="155"/>
      <c r="CE187" s="156">
        <f t="shared" ref="CE187:CE225" si="194">AD187/(AD187+AG187)</f>
        <v>0.74999999778221949</v>
      </c>
      <c r="CF187" s="154">
        <f t="shared" ref="CF187:CF226" si="195">AG187/(AD187+AG187)</f>
        <v>0.25000000221778051</v>
      </c>
      <c r="CG187" s="154">
        <f t="shared" ref="CG187:CG226" si="196">AP187/(AD187+AG187)</f>
        <v>9.6000001277441582E-3</v>
      </c>
      <c r="CH187" s="154">
        <f t="shared" ref="CH187:CH226" si="197">AM187/(AD187+AG187)</f>
        <v>0.24040000209003637</v>
      </c>
      <c r="CI187" s="154">
        <f t="shared" ref="CI187:CI226" si="198">AS187/(AD187+AG187)</f>
        <v>0</v>
      </c>
      <c r="CJ187" s="154"/>
      <c r="CK187" s="154"/>
      <c r="CL187" s="154"/>
      <c r="CM187" s="154"/>
      <c r="CN187" s="155"/>
      <c r="CO187" s="156">
        <f t="shared" si="180"/>
        <v>0.74999996936401281</v>
      </c>
      <c r="CP187" s="154">
        <f t="shared" si="181"/>
        <v>0.25000003063598714</v>
      </c>
      <c r="CQ187" s="154">
        <f t="shared" si="182"/>
        <v>9.6000112413648902E-3</v>
      </c>
      <c r="CR187" s="154">
        <f t="shared" si="183"/>
        <v>0.24040001939462227</v>
      </c>
      <c r="CS187" s="155">
        <f t="shared" si="184"/>
        <v>0</v>
      </c>
      <c r="CT187" s="156">
        <f t="shared" ref="CT187:CT200" si="199">BH187/(BH187+BJ187)</f>
        <v>0.75</v>
      </c>
      <c r="CU187" s="154">
        <f t="shared" ref="CU187:CU230" si="200">BJ187/(BH187+BJ187)</f>
        <v>0.25</v>
      </c>
      <c r="CV187" s="154">
        <f t="shared" ref="CV187:CV230" si="201">BP187/(BH187+BJ187)</f>
        <v>9.6000040207433173E-3</v>
      </c>
      <c r="CW187" s="154">
        <f t="shared" ref="CW187:CW230" si="202">BN187/(BH187+BJ187)</f>
        <v>0.24039999597925668</v>
      </c>
      <c r="CX187" s="155">
        <f t="shared" ref="CX187:CX230" si="203">BR187/(BH187+BJ187)</f>
        <v>0</v>
      </c>
    </row>
    <row r="188" spans="1:102" x14ac:dyDescent="0.35">
      <c r="A188" s="158" t="s">
        <v>26</v>
      </c>
      <c r="B188" s="160">
        <f t="shared" ref="B188:B200" si="204">C188+D188+I188</f>
        <v>365606885</v>
      </c>
      <c r="C188" s="160">
        <f t="shared" si="143"/>
        <v>255696315</v>
      </c>
      <c r="D188" s="160">
        <f t="shared" si="144"/>
        <v>85232105</v>
      </c>
      <c r="E188" s="160">
        <f t="shared" si="145"/>
        <v>85232105</v>
      </c>
      <c r="F188" s="160">
        <f t="shared" si="146"/>
        <v>81959192</v>
      </c>
      <c r="G188" s="160">
        <f t="shared" si="147"/>
        <v>3272913</v>
      </c>
      <c r="H188" s="160">
        <f t="shared" si="161"/>
        <v>0</v>
      </c>
      <c r="I188" s="161">
        <f t="shared" si="148"/>
        <v>24678465</v>
      </c>
      <c r="J188" s="162">
        <f t="shared" si="162"/>
        <v>255696315</v>
      </c>
      <c r="K188" s="160">
        <f>K189</f>
        <v>255696315</v>
      </c>
      <c r="L188" s="160"/>
      <c r="M188" s="160">
        <f t="shared" si="149"/>
        <v>85232105</v>
      </c>
      <c r="N188" s="160">
        <f t="shared" si="187"/>
        <v>85232105</v>
      </c>
      <c r="O188" s="160">
        <f t="shared" si="187"/>
        <v>0</v>
      </c>
      <c r="P188" s="160">
        <f t="shared" si="150"/>
        <v>85232105</v>
      </c>
      <c r="Q188" s="160">
        <f t="shared" si="188"/>
        <v>85232105</v>
      </c>
      <c r="R188" s="160">
        <f t="shared" si="188"/>
        <v>0</v>
      </c>
      <c r="S188" s="160">
        <f t="shared" si="151"/>
        <v>81959192</v>
      </c>
      <c r="T188" s="160">
        <f t="shared" si="189"/>
        <v>81959192</v>
      </c>
      <c r="U188" s="160">
        <f t="shared" si="189"/>
        <v>0</v>
      </c>
      <c r="V188" s="160">
        <f t="shared" si="152"/>
        <v>3272913</v>
      </c>
      <c r="W188" s="160">
        <f t="shared" si="190"/>
        <v>3272913</v>
      </c>
      <c r="X188" s="160">
        <f t="shared" si="190"/>
        <v>0</v>
      </c>
      <c r="Y188" s="160">
        <f t="shared" si="153"/>
        <v>0</v>
      </c>
      <c r="Z188" s="160">
        <f t="shared" si="191"/>
        <v>0</v>
      </c>
      <c r="AA188" s="160">
        <f t="shared" si="191"/>
        <v>0</v>
      </c>
      <c r="AB188" s="161">
        <f t="shared" si="191"/>
        <v>24678465</v>
      </c>
      <c r="AC188" s="162">
        <f t="shared" si="154"/>
        <v>0</v>
      </c>
      <c r="AD188" s="160">
        <f>AD189</f>
        <v>0</v>
      </c>
      <c r="AE188" s="160">
        <f>AE189</f>
        <v>0</v>
      </c>
      <c r="AF188" s="160">
        <f t="shared" si="155"/>
        <v>0</v>
      </c>
      <c r="AG188" s="160">
        <f>AG189</f>
        <v>0</v>
      </c>
      <c r="AH188" s="160">
        <f>AH189</f>
        <v>0</v>
      </c>
      <c r="AI188" s="160">
        <f t="shared" si="156"/>
        <v>0</v>
      </c>
      <c r="AJ188" s="160">
        <f>AJ189</f>
        <v>0</v>
      </c>
      <c r="AK188" s="160">
        <f>AK189</f>
        <v>0</v>
      </c>
      <c r="AL188" s="160">
        <f t="shared" si="157"/>
        <v>0</v>
      </c>
      <c r="AM188" s="160">
        <f>AM189</f>
        <v>0</v>
      </c>
      <c r="AN188" s="160">
        <f>AN189</f>
        <v>0</v>
      </c>
      <c r="AO188" s="160">
        <f t="shared" si="158"/>
        <v>0</v>
      </c>
      <c r="AP188" s="160">
        <f>AP189</f>
        <v>0</v>
      </c>
      <c r="AQ188" s="160">
        <f>AQ189</f>
        <v>0</v>
      </c>
      <c r="AR188" s="160">
        <f t="shared" si="159"/>
        <v>0</v>
      </c>
      <c r="AS188" s="160">
        <f>AS189</f>
        <v>0</v>
      </c>
      <c r="AT188" s="160">
        <f>AT189</f>
        <v>0</v>
      </c>
      <c r="AU188" s="161">
        <v>0</v>
      </c>
      <c r="AV188" s="162">
        <f t="shared" si="160"/>
        <v>0</v>
      </c>
      <c r="AW188" s="160">
        <v>0</v>
      </c>
      <c r="AX188" s="160">
        <v>0</v>
      </c>
      <c r="AY188" s="160">
        <v>0</v>
      </c>
      <c r="AZ188" s="160">
        <v>0</v>
      </c>
      <c r="BA188" s="160">
        <v>0</v>
      </c>
      <c r="BB188" s="160">
        <v>0</v>
      </c>
      <c r="BC188" s="160">
        <v>0</v>
      </c>
      <c r="BD188" s="160">
        <v>0</v>
      </c>
      <c r="BE188" s="160">
        <v>0</v>
      </c>
      <c r="BF188" s="160">
        <v>0</v>
      </c>
      <c r="BG188" s="161">
        <v>0</v>
      </c>
      <c r="BH188" s="162">
        <v>0</v>
      </c>
      <c r="BI188" s="160">
        <v>0</v>
      </c>
      <c r="BJ188" s="160">
        <v>0</v>
      </c>
      <c r="BK188" s="160">
        <v>0</v>
      </c>
      <c r="BL188" s="160">
        <v>0</v>
      </c>
      <c r="BM188" s="160">
        <v>0</v>
      </c>
      <c r="BN188" s="160">
        <v>0</v>
      </c>
      <c r="BO188" s="160">
        <v>0</v>
      </c>
      <c r="BP188" s="160">
        <v>0</v>
      </c>
      <c r="BQ188" s="160">
        <v>0</v>
      </c>
      <c r="BR188" s="160">
        <v>0</v>
      </c>
      <c r="BS188" s="161">
        <v>0</v>
      </c>
      <c r="BT188" s="163"/>
      <c r="BU188" s="164">
        <f t="shared" si="163"/>
        <v>0.75</v>
      </c>
      <c r="BV188" s="165">
        <f t="shared" si="164"/>
        <v>0.25</v>
      </c>
      <c r="BW188" s="165">
        <f t="shared" si="165"/>
        <v>9.6000004927720602E-3</v>
      </c>
      <c r="BX188" s="165">
        <f t="shared" si="166"/>
        <v>0.24039999950722793</v>
      </c>
      <c r="BY188" s="165">
        <f t="shared" si="167"/>
        <v>0</v>
      </c>
      <c r="BZ188" s="165"/>
      <c r="CA188" s="165"/>
      <c r="CB188" s="165"/>
      <c r="CC188" s="165"/>
      <c r="CD188" s="166"/>
      <c r="CE188" s="167"/>
      <c r="CF188" s="165"/>
      <c r="CG188" s="165"/>
      <c r="CH188" s="165"/>
      <c r="CI188" s="165"/>
      <c r="CJ188" s="165"/>
      <c r="CK188" s="165"/>
      <c r="CL188" s="165"/>
      <c r="CM188" s="165"/>
      <c r="CN188" s="166"/>
      <c r="CO188" s="167"/>
      <c r="CP188" s="165"/>
      <c r="CQ188" s="165"/>
      <c r="CR188" s="165"/>
      <c r="CS188" s="166"/>
      <c r="CT188" s="167"/>
      <c r="CU188" s="165"/>
      <c r="CV188" s="165"/>
      <c r="CW188" s="165"/>
      <c r="CX188" s="166"/>
    </row>
    <row r="189" spans="1:102" x14ac:dyDescent="0.35">
      <c r="A189" s="168" t="s">
        <v>329</v>
      </c>
      <c r="B189" s="170">
        <f t="shared" si="204"/>
        <v>365606885</v>
      </c>
      <c r="C189" s="170">
        <f t="shared" si="143"/>
        <v>255696315</v>
      </c>
      <c r="D189" s="170">
        <f t="shared" si="144"/>
        <v>85232105</v>
      </c>
      <c r="E189" s="170">
        <f t="shared" si="145"/>
        <v>85232105</v>
      </c>
      <c r="F189" s="170">
        <f t="shared" si="146"/>
        <v>81959192</v>
      </c>
      <c r="G189" s="170">
        <f t="shared" si="147"/>
        <v>3272913</v>
      </c>
      <c r="H189" s="170">
        <f t="shared" si="161"/>
        <v>0</v>
      </c>
      <c r="I189" s="171">
        <f t="shared" si="148"/>
        <v>24678465</v>
      </c>
      <c r="J189" s="172">
        <f t="shared" si="162"/>
        <v>255696315</v>
      </c>
      <c r="K189" s="170">
        <f>K190</f>
        <v>255696315</v>
      </c>
      <c r="L189" s="170"/>
      <c r="M189" s="170">
        <f t="shared" si="149"/>
        <v>85232105</v>
      </c>
      <c r="N189" s="170">
        <f t="shared" si="187"/>
        <v>85232105</v>
      </c>
      <c r="O189" s="170">
        <f t="shared" si="187"/>
        <v>0</v>
      </c>
      <c r="P189" s="170">
        <f t="shared" si="150"/>
        <v>85232105</v>
      </c>
      <c r="Q189" s="170">
        <f t="shared" si="188"/>
        <v>85232105</v>
      </c>
      <c r="R189" s="170">
        <f t="shared" si="188"/>
        <v>0</v>
      </c>
      <c r="S189" s="170">
        <f t="shared" si="151"/>
        <v>81959192</v>
      </c>
      <c r="T189" s="170">
        <f t="shared" si="189"/>
        <v>81959192</v>
      </c>
      <c r="U189" s="170">
        <f t="shared" si="189"/>
        <v>0</v>
      </c>
      <c r="V189" s="170">
        <f t="shared" si="152"/>
        <v>3272913</v>
      </c>
      <c r="W189" s="170">
        <f t="shared" si="190"/>
        <v>3272913</v>
      </c>
      <c r="X189" s="170">
        <f t="shared" si="190"/>
        <v>0</v>
      </c>
      <c r="Y189" s="170">
        <f t="shared" si="153"/>
        <v>0</v>
      </c>
      <c r="Z189" s="170">
        <f t="shared" si="191"/>
        <v>0</v>
      </c>
      <c r="AA189" s="170">
        <f t="shared" si="191"/>
        <v>0</v>
      </c>
      <c r="AB189" s="171">
        <f t="shared" si="191"/>
        <v>24678465</v>
      </c>
      <c r="AC189" s="172">
        <f t="shared" si="154"/>
        <v>0</v>
      </c>
      <c r="AD189" s="170">
        <f>AD190</f>
        <v>0</v>
      </c>
      <c r="AE189" s="170">
        <f>AE190</f>
        <v>0</v>
      </c>
      <c r="AF189" s="170">
        <f t="shared" si="155"/>
        <v>0</v>
      </c>
      <c r="AG189" s="170">
        <f>AG190</f>
        <v>0</v>
      </c>
      <c r="AH189" s="170">
        <f>AH190</f>
        <v>0</v>
      </c>
      <c r="AI189" s="170">
        <f t="shared" si="156"/>
        <v>0</v>
      </c>
      <c r="AJ189" s="170">
        <f>AJ190</f>
        <v>0</v>
      </c>
      <c r="AK189" s="170">
        <f>AK190</f>
        <v>0</v>
      </c>
      <c r="AL189" s="170">
        <f t="shared" si="157"/>
        <v>0</v>
      </c>
      <c r="AM189" s="170">
        <f>AM190</f>
        <v>0</v>
      </c>
      <c r="AN189" s="170">
        <f>AN190</f>
        <v>0</v>
      </c>
      <c r="AO189" s="170">
        <f t="shared" si="158"/>
        <v>0</v>
      </c>
      <c r="AP189" s="170">
        <f>AP190</f>
        <v>0</v>
      </c>
      <c r="AQ189" s="170">
        <f>AQ190</f>
        <v>0</v>
      </c>
      <c r="AR189" s="170">
        <f t="shared" si="159"/>
        <v>0</v>
      </c>
      <c r="AS189" s="170">
        <f>AS190</f>
        <v>0</v>
      </c>
      <c r="AT189" s="170">
        <f>AT190</f>
        <v>0</v>
      </c>
      <c r="AU189" s="171">
        <v>0</v>
      </c>
      <c r="AV189" s="172">
        <f t="shared" si="160"/>
        <v>0</v>
      </c>
      <c r="AW189" s="170">
        <v>0</v>
      </c>
      <c r="AX189" s="170">
        <v>0</v>
      </c>
      <c r="AY189" s="170">
        <v>0</v>
      </c>
      <c r="AZ189" s="170">
        <v>0</v>
      </c>
      <c r="BA189" s="170">
        <v>0</v>
      </c>
      <c r="BB189" s="170">
        <v>0</v>
      </c>
      <c r="BC189" s="170">
        <v>0</v>
      </c>
      <c r="BD189" s="170">
        <v>0</v>
      </c>
      <c r="BE189" s="170">
        <v>0</v>
      </c>
      <c r="BF189" s="170">
        <v>0</v>
      </c>
      <c r="BG189" s="171">
        <v>0</v>
      </c>
      <c r="BH189" s="172">
        <v>0</v>
      </c>
      <c r="BI189" s="170">
        <v>0</v>
      </c>
      <c r="BJ189" s="170">
        <v>0</v>
      </c>
      <c r="BK189" s="170">
        <v>0</v>
      </c>
      <c r="BL189" s="170">
        <v>0</v>
      </c>
      <c r="BM189" s="170">
        <v>0</v>
      </c>
      <c r="BN189" s="170">
        <v>0</v>
      </c>
      <c r="BO189" s="170">
        <v>0</v>
      </c>
      <c r="BP189" s="170">
        <v>0</v>
      </c>
      <c r="BQ189" s="170">
        <v>0</v>
      </c>
      <c r="BR189" s="170">
        <v>0</v>
      </c>
      <c r="BS189" s="171">
        <v>0</v>
      </c>
      <c r="BT189" s="163"/>
      <c r="BU189" s="173">
        <f t="shared" si="163"/>
        <v>0.75</v>
      </c>
      <c r="BV189" s="174">
        <f t="shared" si="164"/>
        <v>0.25</v>
      </c>
      <c r="BW189" s="174">
        <f t="shared" si="165"/>
        <v>9.6000004927720602E-3</v>
      </c>
      <c r="BX189" s="174">
        <f t="shared" si="166"/>
        <v>0.24039999950722793</v>
      </c>
      <c r="BY189" s="174">
        <f t="shared" si="167"/>
        <v>0</v>
      </c>
      <c r="BZ189" s="174"/>
      <c r="CA189" s="174"/>
      <c r="CB189" s="174"/>
      <c r="CC189" s="174"/>
      <c r="CD189" s="175"/>
      <c r="CE189" s="176"/>
      <c r="CF189" s="174"/>
      <c r="CG189" s="174"/>
      <c r="CH189" s="174"/>
      <c r="CI189" s="174"/>
      <c r="CJ189" s="174"/>
      <c r="CK189" s="174"/>
      <c r="CL189" s="174"/>
      <c r="CM189" s="174"/>
      <c r="CN189" s="175"/>
      <c r="CO189" s="177"/>
      <c r="CP189" s="178"/>
      <c r="CQ189" s="178"/>
      <c r="CR189" s="178"/>
      <c r="CS189" s="179"/>
      <c r="CT189" s="176"/>
      <c r="CU189" s="174"/>
      <c r="CV189" s="174"/>
      <c r="CW189" s="174"/>
      <c r="CX189" s="175"/>
    </row>
    <row r="190" spans="1:102" x14ac:dyDescent="0.35">
      <c r="A190" s="180" t="s">
        <v>330</v>
      </c>
      <c r="B190" s="182">
        <f t="shared" si="204"/>
        <v>365606885</v>
      </c>
      <c r="C190" s="182">
        <f t="shared" si="143"/>
        <v>255696315</v>
      </c>
      <c r="D190" s="182">
        <f t="shared" si="144"/>
        <v>85232105</v>
      </c>
      <c r="E190" s="182">
        <f t="shared" si="145"/>
        <v>85232105</v>
      </c>
      <c r="F190" s="182">
        <f t="shared" si="146"/>
        <v>81959192</v>
      </c>
      <c r="G190" s="182">
        <f t="shared" si="147"/>
        <v>3272913</v>
      </c>
      <c r="H190" s="182">
        <f t="shared" si="161"/>
        <v>0</v>
      </c>
      <c r="I190" s="183">
        <f t="shared" si="148"/>
        <v>24678465</v>
      </c>
      <c r="J190" s="184">
        <f t="shared" si="162"/>
        <v>255696315</v>
      </c>
      <c r="K190" s="182">
        <v>255696315</v>
      </c>
      <c r="L190" s="182"/>
      <c r="M190" s="185">
        <f t="shared" si="149"/>
        <v>85232105</v>
      </c>
      <c r="N190" s="182">
        <f>Q190+Z190</f>
        <v>85232105</v>
      </c>
      <c r="O190" s="182">
        <f>R190+AA190</f>
        <v>0</v>
      </c>
      <c r="P190" s="185">
        <f t="shared" si="150"/>
        <v>85232105</v>
      </c>
      <c r="Q190" s="182">
        <f>T190+W190</f>
        <v>85232105</v>
      </c>
      <c r="R190" s="182">
        <f>U190+X190</f>
        <v>0</v>
      </c>
      <c r="S190" s="185">
        <f t="shared" si="151"/>
        <v>81959192</v>
      </c>
      <c r="T190" s="182">
        <v>81959192</v>
      </c>
      <c r="U190" s="182">
        <v>0</v>
      </c>
      <c r="V190" s="185">
        <f t="shared" si="152"/>
        <v>3272913</v>
      </c>
      <c r="W190" s="182">
        <v>3272913</v>
      </c>
      <c r="X190" s="182">
        <v>0</v>
      </c>
      <c r="Y190" s="185">
        <f t="shared" si="153"/>
        <v>0</v>
      </c>
      <c r="Z190" s="182">
        <v>0</v>
      </c>
      <c r="AA190" s="182">
        <v>0</v>
      </c>
      <c r="AB190" s="183">
        <v>24678465</v>
      </c>
      <c r="AC190" s="184">
        <f t="shared" si="154"/>
        <v>0</v>
      </c>
      <c r="AD190" s="182">
        <v>0</v>
      </c>
      <c r="AE190" s="182">
        <v>0</v>
      </c>
      <c r="AF190" s="185">
        <f t="shared" si="155"/>
        <v>0</v>
      </c>
      <c r="AG190" s="182">
        <v>0</v>
      </c>
      <c r="AH190" s="182">
        <v>0</v>
      </c>
      <c r="AI190" s="185">
        <f t="shared" si="156"/>
        <v>0</v>
      </c>
      <c r="AJ190" s="182">
        <v>0</v>
      </c>
      <c r="AK190" s="182">
        <v>0</v>
      </c>
      <c r="AL190" s="185">
        <f t="shared" si="157"/>
        <v>0</v>
      </c>
      <c r="AM190" s="182">
        <v>0</v>
      </c>
      <c r="AN190" s="182">
        <v>0</v>
      </c>
      <c r="AO190" s="185">
        <f t="shared" si="158"/>
        <v>0</v>
      </c>
      <c r="AP190" s="182">
        <v>0</v>
      </c>
      <c r="AQ190" s="182">
        <v>0</v>
      </c>
      <c r="AR190" s="185">
        <f t="shared" si="159"/>
        <v>0</v>
      </c>
      <c r="AS190" s="182">
        <v>0</v>
      </c>
      <c r="AT190" s="182">
        <v>0</v>
      </c>
      <c r="AU190" s="183">
        <v>0</v>
      </c>
      <c r="AV190" s="184">
        <f t="shared" si="160"/>
        <v>0</v>
      </c>
      <c r="AW190" s="182">
        <v>0</v>
      </c>
      <c r="AX190" s="185">
        <v>0</v>
      </c>
      <c r="AY190" s="182">
        <v>0</v>
      </c>
      <c r="AZ190" s="185">
        <v>0</v>
      </c>
      <c r="BA190" s="191">
        <v>0</v>
      </c>
      <c r="BB190" s="185">
        <v>0</v>
      </c>
      <c r="BC190" s="191">
        <v>0</v>
      </c>
      <c r="BD190" s="185">
        <v>0</v>
      </c>
      <c r="BE190" s="191">
        <v>0</v>
      </c>
      <c r="BF190" s="185">
        <v>0</v>
      </c>
      <c r="BG190" s="194">
        <v>0</v>
      </c>
      <c r="BH190" s="184">
        <v>0</v>
      </c>
      <c r="BI190" s="191">
        <v>0</v>
      </c>
      <c r="BJ190" s="185">
        <v>0</v>
      </c>
      <c r="BK190" s="191">
        <v>0</v>
      </c>
      <c r="BL190" s="185">
        <v>0</v>
      </c>
      <c r="BM190" s="191">
        <v>0</v>
      </c>
      <c r="BN190" s="185">
        <v>0</v>
      </c>
      <c r="BO190" s="191">
        <v>0</v>
      </c>
      <c r="BP190" s="185">
        <v>0</v>
      </c>
      <c r="BQ190" s="191">
        <v>0</v>
      </c>
      <c r="BR190" s="185">
        <v>0</v>
      </c>
      <c r="BS190" s="194">
        <v>0</v>
      </c>
      <c r="BT190" s="186"/>
      <c r="BU190" s="187">
        <f t="shared" si="163"/>
        <v>0.75</v>
      </c>
      <c r="BV190" s="188">
        <f t="shared" si="164"/>
        <v>0.25</v>
      </c>
      <c r="BW190" s="188">
        <f t="shared" si="165"/>
        <v>9.6000004927720602E-3</v>
      </c>
      <c r="BX190" s="188">
        <f t="shared" si="166"/>
        <v>0.24039999950722793</v>
      </c>
      <c r="BY190" s="188">
        <f t="shared" si="167"/>
        <v>0</v>
      </c>
      <c r="BZ190" s="188"/>
      <c r="CA190" s="188"/>
      <c r="CB190" s="188"/>
      <c r="CC190" s="188"/>
      <c r="CD190" s="189"/>
      <c r="CE190" s="190"/>
      <c r="CF190" s="188"/>
      <c r="CG190" s="188"/>
      <c r="CH190" s="188"/>
      <c r="CI190" s="188"/>
      <c r="CJ190" s="188"/>
      <c r="CK190" s="188"/>
      <c r="CL190" s="188"/>
      <c r="CM190" s="188"/>
      <c r="CN190" s="189"/>
      <c r="CO190" s="190"/>
      <c r="CP190" s="188"/>
      <c r="CQ190" s="188"/>
      <c r="CR190" s="188"/>
      <c r="CS190" s="189"/>
      <c r="CT190" s="190"/>
      <c r="CU190" s="188"/>
      <c r="CV190" s="188"/>
      <c r="CW190" s="188"/>
      <c r="CX190" s="189"/>
    </row>
    <row r="191" spans="1:102" x14ac:dyDescent="0.35">
      <c r="A191" s="158" t="s">
        <v>27</v>
      </c>
      <c r="B191" s="160">
        <f t="shared" si="204"/>
        <v>68842992</v>
      </c>
      <c r="C191" s="160">
        <f t="shared" si="143"/>
        <v>51632244</v>
      </c>
      <c r="D191" s="160">
        <f t="shared" si="144"/>
        <v>17210748</v>
      </c>
      <c r="E191" s="160">
        <f t="shared" si="145"/>
        <v>17210748</v>
      </c>
      <c r="F191" s="160">
        <f t="shared" si="146"/>
        <v>16549855</v>
      </c>
      <c r="G191" s="160">
        <f t="shared" si="147"/>
        <v>660893</v>
      </c>
      <c r="H191" s="160">
        <f t="shared" si="161"/>
        <v>0</v>
      </c>
      <c r="I191" s="161">
        <f t="shared" si="148"/>
        <v>0</v>
      </c>
      <c r="J191" s="162">
        <f t="shared" si="162"/>
        <v>0</v>
      </c>
      <c r="K191" s="160">
        <f>K192</f>
        <v>0</v>
      </c>
      <c r="L191" s="160">
        <f>L192</f>
        <v>0</v>
      </c>
      <c r="M191" s="160">
        <f t="shared" si="149"/>
        <v>0</v>
      </c>
      <c r="N191" s="160"/>
      <c r="O191" s="160"/>
      <c r="P191" s="160">
        <f t="shared" si="150"/>
        <v>0</v>
      </c>
      <c r="Q191" s="160"/>
      <c r="R191" s="160"/>
      <c r="S191" s="160">
        <f t="shared" si="151"/>
        <v>0</v>
      </c>
      <c r="T191" s="160"/>
      <c r="U191" s="160"/>
      <c r="V191" s="160">
        <f t="shared" si="152"/>
        <v>0</v>
      </c>
      <c r="W191" s="160"/>
      <c r="X191" s="160"/>
      <c r="Y191" s="160">
        <f t="shared" si="153"/>
        <v>0</v>
      </c>
      <c r="Z191" s="160"/>
      <c r="AA191" s="160"/>
      <c r="AB191" s="161"/>
      <c r="AC191" s="162">
        <f t="shared" si="154"/>
        <v>0</v>
      </c>
      <c r="AD191" s="160">
        <f>AD192</f>
        <v>0</v>
      </c>
      <c r="AE191" s="160">
        <f>AE192</f>
        <v>0</v>
      </c>
      <c r="AF191" s="160">
        <f t="shared" si="155"/>
        <v>0</v>
      </c>
      <c r="AG191" s="160">
        <f>AG192</f>
        <v>0</v>
      </c>
      <c r="AH191" s="160">
        <f>AH192</f>
        <v>0</v>
      </c>
      <c r="AI191" s="160">
        <f t="shared" si="156"/>
        <v>0</v>
      </c>
      <c r="AJ191" s="160">
        <f>AJ192</f>
        <v>0</v>
      </c>
      <c r="AK191" s="160">
        <f>AK192</f>
        <v>0</v>
      </c>
      <c r="AL191" s="160">
        <f t="shared" si="157"/>
        <v>0</v>
      </c>
      <c r="AM191" s="160">
        <f>AM192</f>
        <v>0</v>
      </c>
      <c r="AN191" s="160">
        <f>AN192</f>
        <v>0</v>
      </c>
      <c r="AO191" s="160">
        <f t="shared" si="158"/>
        <v>0</v>
      </c>
      <c r="AP191" s="160">
        <f>AP192</f>
        <v>0</v>
      </c>
      <c r="AQ191" s="160">
        <f>AQ192</f>
        <v>0</v>
      </c>
      <c r="AR191" s="160">
        <f t="shared" si="159"/>
        <v>0</v>
      </c>
      <c r="AS191" s="160">
        <f>AS192</f>
        <v>0</v>
      </c>
      <c r="AT191" s="160">
        <f>AT192</f>
        <v>0</v>
      </c>
      <c r="AU191" s="161">
        <v>0</v>
      </c>
      <c r="AV191" s="162">
        <f t="shared" si="160"/>
        <v>0</v>
      </c>
      <c r="AW191" s="160">
        <v>0</v>
      </c>
      <c r="AX191" s="160">
        <v>0</v>
      </c>
      <c r="AY191" s="160">
        <v>0</v>
      </c>
      <c r="AZ191" s="160">
        <v>0</v>
      </c>
      <c r="BA191" s="160">
        <v>0</v>
      </c>
      <c r="BB191" s="160">
        <v>0</v>
      </c>
      <c r="BC191" s="160">
        <v>0</v>
      </c>
      <c r="BD191" s="160">
        <v>0</v>
      </c>
      <c r="BE191" s="160">
        <v>0</v>
      </c>
      <c r="BF191" s="160">
        <v>0</v>
      </c>
      <c r="BG191" s="161">
        <v>0</v>
      </c>
      <c r="BH191" s="162">
        <f t="shared" ref="BH191:BS192" si="205">BH192</f>
        <v>51632244</v>
      </c>
      <c r="BI191" s="160">
        <f t="shared" si="205"/>
        <v>51632244</v>
      </c>
      <c r="BJ191" s="160">
        <f t="shared" si="205"/>
        <v>17210748</v>
      </c>
      <c r="BK191" s="160">
        <f t="shared" si="205"/>
        <v>17210748</v>
      </c>
      <c r="BL191" s="160">
        <f t="shared" si="205"/>
        <v>17210748</v>
      </c>
      <c r="BM191" s="160">
        <f t="shared" si="205"/>
        <v>17210748</v>
      </c>
      <c r="BN191" s="160">
        <f t="shared" si="205"/>
        <v>16549855</v>
      </c>
      <c r="BO191" s="160">
        <f t="shared" si="205"/>
        <v>16549855</v>
      </c>
      <c r="BP191" s="160">
        <f t="shared" si="205"/>
        <v>660893</v>
      </c>
      <c r="BQ191" s="160">
        <f t="shared" si="205"/>
        <v>660893</v>
      </c>
      <c r="BR191" s="160">
        <f t="shared" si="205"/>
        <v>0</v>
      </c>
      <c r="BS191" s="161">
        <f t="shared" si="205"/>
        <v>0</v>
      </c>
      <c r="BT191" s="163"/>
      <c r="BU191" s="164"/>
      <c r="BV191" s="165"/>
      <c r="BW191" s="165"/>
      <c r="BX191" s="165"/>
      <c r="BY191" s="165"/>
      <c r="BZ191" s="165"/>
      <c r="CA191" s="165"/>
      <c r="CB191" s="165"/>
      <c r="CC191" s="165"/>
      <c r="CD191" s="166"/>
      <c r="CE191" s="167"/>
      <c r="CF191" s="165"/>
      <c r="CG191" s="165"/>
      <c r="CH191" s="165"/>
      <c r="CI191" s="165"/>
      <c r="CJ191" s="165"/>
      <c r="CK191" s="165"/>
      <c r="CL191" s="165"/>
      <c r="CM191" s="165"/>
      <c r="CN191" s="166"/>
      <c r="CO191" s="167"/>
      <c r="CP191" s="165"/>
      <c r="CQ191" s="165"/>
      <c r="CR191" s="165"/>
      <c r="CS191" s="166"/>
      <c r="CT191" s="167">
        <f t="shared" si="199"/>
        <v>0.75</v>
      </c>
      <c r="CU191" s="165">
        <f t="shared" si="200"/>
        <v>0.25</v>
      </c>
      <c r="CV191" s="165">
        <f t="shared" si="201"/>
        <v>9.6000040207433173E-3</v>
      </c>
      <c r="CW191" s="165">
        <f t="shared" si="202"/>
        <v>0.24039999597925668</v>
      </c>
      <c r="CX191" s="166">
        <f t="shared" si="203"/>
        <v>0</v>
      </c>
    </row>
    <row r="192" spans="1:102" x14ac:dyDescent="0.35">
      <c r="A192" s="168" t="s">
        <v>331</v>
      </c>
      <c r="B192" s="170">
        <f t="shared" si="204"/>
        <v>68842992</v>
      </c>
      <c r="C192" s="170">
        <f t="shared" si="143"/>
        <v>51632244</v>
      </c>
      <c r="D192" s="170">
        <f t="shared" si="144"/>
        <v>17210748</v>
      </c>
      <c r="E192" s="170">
        <f t="shared" si="145"/>
        <v>17210748</v>
      </c>
      <c r="F192" s="170">
        <f t="shared" si="146"/>
        <v>16549855</v>
      </c>
      <c r="G192" s="170">
        <f t="shared" si="147"/>
        <v>660893</v>
      </c>
      <c r="H192" s="170">
        <f t="shared" si="161"/>
        <v>0</v>
      </c>
      <c r="I192" s="171">
        <f t="shared" si="148"/>
        <v>0</v>
      </c>
      <c r="J192" s="172">
        <f t="shared" si="162"/>
        <v>0</v>
      </c>
      <c r="K192" s="170">
        <f>K193</f>
        <v>0</v>
      </c>
      <c r="L192" s="170">
        <f>L193</f>
        <v>0</v>
      </c>
      <c r="M192" s="170">
        <f t="shared" si="149"/>
        <v>0</v>
      </c>
      <c r="N192" s="170"/>
      <c r="O192" s="170"/>
      <c r="P192" s="170">
        <f t="shared" si="150"/>
        <v>0</v>
      </c>
      <c r="Q192" s="170"/>
      <c r="R192" s="170"/>
      <c r="S192" s="170">
        <f t="shared" si="151"/>
        <v>0</v>
      </c>
      <c r="T192" s="170"/>
      <c r="U192" s="170"/>
      <c r="V192" s="170">
        <f t="shared" si="152"/>
        <v>0</v>
      </c>
      <c r="W192" s="170"/>
      <c r="X192" s="170"/>
      <c r="Y192" s="170">
        <f t="shared" si="153"/>
        <v>0</v>
      </c>
      <c r="Z192" s="170"/>
      <c r="AA192" s="170"/>
      <c r="AB192" s="171"/>
      <c r="AC192" s="172">
        <f t="shared" si="154"/>
        <v>0</v>
      </c>
      <c r="AD192" s="170">
        <f>AD193</f>
        <v>0</v>
      </c>
      <c r="AE192" s="170">
        <f>AE193</f>
        <v>0</v>
      </c>
      <c r="AF192" s="170">
        <f t="shared" si="155"/>
        <v>0</v>
      </c>
      <c r="AG192" s="170">
        <f>AG193</f>
        <v>0</v>
      </c>
      <c r="AH192" s="170">
        <f>AH193</f>
        <v>0</v>
      </c>
      <c r="AI192" s="170">
        <f t="shared" si="156"/>
        <v>0</v>
      </c>
      <c r="AJ192" s="170">
        <f>AJ193</f>
        <v>0</v>
      </c>
      <c r="AK192" s="170">
        <f>AK193</f>
        <v>0</v>
      </c>
      <c r="AL192" s="170">
        <f t="shared" si="157"/>
        <v>0</v>
      </c>
      <c r="AM192" s="170">
        <f>AM193</f>
        <v>0</v>
      </c>
      <c r="AN192" s="170">
        <f>AN193</f>
        <v>0</v>
      </c>
      <c r="AO192" s="170">
        <f t="shared" si="158"/>
        <v>0</v>
      </c>
      <c r="AP192" s="170">
        <f>AP193</f>
        <v>0</v>
      </c>
      <c r="AQ192" s="170">
        <f>AQ193</f>
        <v>0</v>
      </c>
      <c r="AR192" s="170">
        <f t="shared" si="159"/>
        <v>0</v>
      </c>
      <c r="AS192" s="170">
        <f>AS193</f>
        <v>0</v>
      </c>
      <c r="AT192" s="170">
        <f>AT193</f>
        <v>0</v>
      </c>
      <c r="AU192" s="171">
        <v>0</v>
      </c>
      <c r="AV192" s="172">
        <f t="shared" si="160"/>
        <v>0</v>
      </c>
      <c r="AW192" s="170">
        <v>0</v>
      </c>
      <c r="AX192" s="170">
        <v>0</v>
      </c>
      <c r="AY192" s="170">
        <v>0</v>
      </c>
      <c r="AZ192" s="170">
        <v>0</v>
      </c>
      <c r="BA192" s="170">
        <v>0</v>
      </c>
      <c r="BB192" s="170">
        <v>0</v>
      </c>
      <c r="BC192" s="170">
        <v>0</v>
      </c>
      <c r="BD192" s="170">
        <v>0</v>
      </c>
      <c r="BE192" s="170">
        <v>0</v>
      </c>
      <c r="BF192" s="170">
        <v>0</v>
      </c>
      <c r="BG192" s="171">
        <v>0</v>
      </c>
      <c r="BH192" s="172">
        <f t="shared" si="205"/>
        <v>51632244</v>
      </c>
      <c r="BI192" s="170">
        <f t="shared" si="205"/>
        <v>51632244</v>
      </c>
      <c r="BJ192" s="170">
        <f t="shared" si="205"/>
        <v>17210748</v>
      </c>
      <c r="BK192" s="170">
        <f t="shared" si="205"/>
        <v>17210748</v>
      </c>
      <c r="BL192" s="170">
        <f t="shared" si="205"/>
        <v>17210748</v>
      </c>
      <c r="BM192" s="170">
        <f t="shared" si="205"/>
        <v>17210748</v>
      </c>
      <c r="BN192" s="170">
        <f t="shared" si="205"/>
        <v>16549855</v>
      </c>
      <c r="BO192" s="170">
        <f t="shared" si="205"/>
        <v>16549855</v>
      </c>
      <c r="BP192" s="170">
        <f t="shared" si="205"/>
        <v>660893</v>
      </c>
      <c r="BQ192" s="170">
        <f t="shared" si="205"/>
        <v>660893</v>
      </c>
      <c r="BR192" s="170">
        <f t="shared" si="205"/>
        <v>0</v>
      </c>
      <c r="BS192" s="171">
        <f t="shared" si="205"/>
        <v>0</v>
      </c>
      <c r="BT192" s="163"/>
      <c r="BU192" s="173"/>
      <c r="BV192" s="174"/>
      <c r="BW192" s="174"/>
      <c r="BX192" s="174"/>
      <c r="BY192" s="174"/>
      <c r="BZ192" s="174"/>
      <c r="CA192" s="174"/>
      <c r="CB192" s="174"/>
      <c r="CC192" s="174"/>
      <c r="CD192" s="175"/>
      <c r="CE192" s="176"/>
      <c r="CF192" s="174"/>
      <c r="CG192" s="174"/>
      <c r="CH192" s="174"/>
      <c r="CI192" s="174"/>
      <c r="CJ192" s="174"/>
      <c r="CK192" s="174"/>
      <c r="CL192" s="174"/>
      <c r="CM192" s="174"/>
      <c r="CN192" s="175"/>
      <c r="CO192" s="177"/>
      <c r="CP192" s="178"/>
      <c r="CQ192" s="178"/>
      <c r="CR192" s="178"/>
      <c r="CS192" s="179"/>
      <c r="CT192" s="176">
        <f t="shared" si="199"/>
        <v>0.75</v>
      </c>
      <c r="CU192" s="174">
        <f t="shared" si="200"/>
        <v>0.25</v>
      </c>
      <c r="CV192" s="174">
        <f t="shared" si="201"/>
        <v>9.6000040207433173E-3</v>
      </c>
      <c r="CW192" s="174">
        <f t="shared" si="202"/>
        <v>0.24039999597925668</v>
      </c>
      <c r="CX192" s="175">
        <f t="shared" si="203"/>
        <v>0</v>
      </c>
    </row>
    <row r="193" spans="1:102" x14ac:dyDescent="0.35">
      <c r="A193" s="180" t="s">
        <v>332</v>
      </c>
      <c r="B193" s="182">
        <f t="shared" si="204"/>
        <v>68842992</v>
      </c>
      <c r="C193" s="182">
        <f t="shared" si="143"/>
        <v>51632244</v>
      </c>
      <c r="D193" s="182">
        <f t="shared" si="144"/>
        <v>17210748</v>
      </c>
      <c r="E193" s="182">
        <f t="shared" si="145"/>
        <v>17210748</v>
      </c>
      <c r="F193" s="182">
        <f t="shared" si="146"/>
        <v>16549855</v>
      </c>
      <c r="G193" s="182">
        <f t="shared" si="147"/>
        <v>660893</v>
      </c>
      <c r="H193" s="182">
        <f t="shared" si="161"/>
        <v>0</v>
      </c>
      <c r="I193" s="183">
        <f t="shared" si="148"/>
        <v>0</v>
      </c>
      <c r="J193" s="184">
        <f t="shared" si="162"/>
        <v>0</v>
      </c>
      <c r="K193" s="182">
        <f t="shared" ref="K193:K198" si="206">K194</f>
        <v>0</v>
      </c>
      <c r="L193" s="182">
        <v>0</v>
      </c>
      <c r="M193" s="185">
        <f t="shared" si="149"/>
        <v>0</v>
      </c>
      <c r="N193" s="182">
        <f>Q193+Z193</f>
        <v>0</v>
      </c>
      <c r="O193" s="182">
        <f>R193+AA193</f>
        <v>0</v>
      </c>
      <c r="P193" s="185">
        <f t="shared" si="150"/>
        <v>0</v>
      </c>
      <c r="Q193" s="182">
        <f>T193+W193</f>
        <v>0</v>
      </c>
      <c r="R193" s="182">
        <f>U193+X193</f>
        <v>0</v>
      </c>
      <c r="S193" s="185">
        <f t="shared" si="151"/>
        <v>0</v>
      </c>
      <c r="T193" s="182"/>
      <c r="U193" s="182"/>
      <c r="V193" s="185">
        <f t="shared" si="152"/>
        <v>0</v>
      </c>
      <c r="W193" s="182"/>
      <c r="X193" s="182"/>
      <c r="Y193" s="185">
        <f t="shared" si="153"/>
        <v>0</v>
      </c>
      <c r="Z193" s="182"/>
      <c r="AA193" s="182"/>
      <c r="AB193" s="183"/>
      <c r="AC193" s="184">
        <f t="shared" si="154"/>
        <v>0</v>
      </c>
      <c r="AD193" s="182">
        <v>0</v>
      </c>
      <c r="AE193" s="182">
        <v>0</v>
      </c>
      <c r="AF193" s="185">
        <f t="shared" si="155"/>
        <v>0</v>
      </c>
      <c r="AG193" s="182">
        <v>0</v>
      </c>
      <c r="AH193" s="182">
        <v>0</v>
      </c>
      <c r="AI193" s="185">
        <f t="shared" si="156"/>
        <v>0</v>
      </c>
      <c r="AJ193" s="182">
        <v>0</v>
      </c>
      <c r="AK193" s="182">
        <v>0</v>
      </c>
      <c r="AL193" s="185">
        <f t="shared" si="157"/>
        <v>0</v>
      </c>
      <c r="AM193" s="182">
        <v>0</v>
      </c>
      <c r="AN193" s="182">
        <v>0</v>
      </c>
      <c r="AO193" s="185">
        <f t="shared" si="158"/>
        <v>0</v>
      </c>
      <c r="AP193" s="182">
        <v>0</v>
      </c>
      <c r="AQ193" s="182">
        <v>0</v>
      </c>
      <c r="AR193" s="185">
        <f t="shared" si="159"/>
        <v>0</v>
      </c>
      <c r="AS193" s="182">
        <v>0</v>
      </c>
      <c r="AT193" s="182">
        <v>0</v>
      </c>
      <c r="AU193" s="183">
        <v>0</v>
      </c>
      <c r="AV193" s="184">
        <f t="shared" si="160"/>
        <v>0</v>
      </c>
      <c r="AW193" s="182">
        <v>0</v>
      </c>
      <c r="AX193" s="185">
        <v>0</v>
      </c>
      <c r="AY193" s="182">
        <v>0</v>
      </c>
      <c r="AZ193" s="185">
        <v>0</v>
      </c>
      <c r="BA193" s="191">
        <v>0</v>
      </c>
      <c r="BB193" s="185">
        <v>0</v>
      </c>
      <c r="BC193" s="191">
        <v>0</v>
      </c>
      <c r="BD193" s="185">
        <v>0</v>
      </c>
      <c r="BE193" s="191">
        <v>0</v>
      </c>
      <c r="BF193" s="185">
        <v>0</v>
      </c>
      <c r="BG193" s="194">
        <v>0</v>
      </c>
      <c r="BH193" s="184">
        <v>51632244</v>
      </c>
      <c r="BI193" s="191">
        <v>51632244</v>
      </c>
      <c r="BJ193" s="185">
        <v>17210748</v>
      </c>
      <c r="BK193" s="191">
        <v>17210748</v>
      </c>
      <c r="BL193" s="185">
        <v>17210748</v>
      </c>
      <c r="BM193" s="191">
        <v>17210748</v>
      </c>
      <c r="BN193" s="185">
        <v>16549855</v>
      </c>
      <c r="BO193" s="191">
        <v>16549855</v>
      </c>
      <c r="BP193" s="185">
        <v>660893</v>
      </c>
      <c r="BQ193" s="191">
        <v>660893</v>
      </c>
      <c r="BR193" s="185">
        <v>0</v>
      </c>
      <c r="BS193" s="194">
        <v>0</v>
      </c>
      <c r="BT193" s="186"/>
      <c r="BU193" s="187"/>
      <c r="BV193" s="188"/>
      <c r="BW193" s="188"/>
      <c r="BX193" s="188"/>
      <c r="BY193" s="188"/>
      <c r="BZ193" s="188"/>
      <c r="CA193" s="188"/>
      <c r="CB193" s="188"/>
      <c r="CC193" s="188"/>
      <c r="CD193" s="189"/>
      <c r="CE193" s="190"/>
      <c r="CF193" s="188"/>
      <c r="CG193" s="188"/>
      <c r="CH193" s="188"/>
      <c r="CI193" s="188"/>
      <c r="CJ193" s="188"/>
      <c r="CK193" s="188"/>
      <c r="CL193" s="188"/>
      <c r="CM193" s="188"/>
      <c r="CN193" s="189"/>
      <c r="CO193" s="190"/>
      <c r="CP193" s="188"/>
      <c r="CQ193" s="188"/>
      <c r="CR193" s="188"/>
      <c r="CS193" s="189"/>
      <c r="CT193" s="190">
        <f t="shared" si="199"/>
        <v>0.75</v>
      </c>
      <c r="CU193" s="188">
        <f t="shared" si="200"/>
        <v>0.25</v>
      </c>
      <c r="CV193" s="188">
        <f t="shared" si="201"/>
        <v>9.6000040207433173E-3</v>
      </c>
      <c r="CW193" s="188">
        <f t="shared" si="202"/>
        <v>0.24039999597925668</v>
      </c>
      <c r="CX193" s="189">
        <f t="shared" si="203"/>
        <v>0</v>
      </c>
    </row>
    <row r="194" spans="1:102" x14ac:dyDescent="0.35">
      <c r="A194" s="158" t="s">
        <v>28</v>
      </c>
      <c r="B194" s="160">
        <f t="shared" si="204"/>
        <v>115166848</v>
      </c>
      <c r="C194" s="160">
        <f t="shared" si="143"/>
        <v>84543983</v>
      </c>
      <c r="D194" s="160">
        <f t="shared" si="144"/>
        <v>28181328</v>
      </c>
      <c r="E194" s="160">
        <f t="shared" si="145"/>
        <v>28181328</v>
      </c>
      <c r="F194" s="160">
        <f t="shared" si="146"/>
        <v>27099165</v>
      </c>
      <c r="G194" s="160">
        <f t="shared" si="147"/>
        <v>1082163</v>
      </c>
      <c r="H194" s="160">
        <f t="shared" si="161"/>
        <v>0</v>
      </c>
      <c r="I194" s="161">
        <f t="shared" si="148"/>
        <v>2441537</v>
      </c>
      <c r="J194" s="162">
        <f t="shared" si="162"/>
        <v>0</v>
      </c>
      <c r="K194" s="160">
        <f t="shared" si="206"/>
        <v>0</v>
      </c>
      <c r="L194" s="160">
        <f>L195</f>
        <v>0</v>
      </c>
      <c r="M194" s="160">
        <f t="shared" si="149"/>
        <v>0</v>
      </c>
      <c r="N194" s="160"/>
      <c r="O194" s="160"/>
      <c r="P194" s="160">
        <f t="shared" si="150"/>
        <v>0</v>
      </c>
      <c r="Q194" s="160"/>
      <c r="R194" s="160"/>
      <c r="S194" s="160">
        <f t="shared" si="151"/>
        <v>0</v>
      </c>
      <c r="T194" s="160"/>
      <c r="U194" s="160"/>
      <c r="V194" s="160">
        <f t="shared" si="152"/>
        <v>0</v>
      </c>
      <c r="W194" s="160"/>
      <c r="X194" s="160"/>
      <c r="Y194" s="160">
        <f t="shared" si="153"/>
        <v>0</v>
      </c>
      <c r="Z194" s="160"/>
      <c r="AA194" s="160"/>
      <c r="AB194" s="161"/>
      <c r="AC194" s="162">
        <f t="shared" si="154"/>
        <v>84543983</v>
      </c>
      <c r="AD194" s="160">
        <f>AD195</f>
        <v>84543983</v>
      </c>
      <c r="AE194" s="160">
        <f>AE195</f>
        <v>0</v>
      </c>
      <c r="AF194" s="160">
        <f t="shared" si="155"/>
        <v>28181328</v>
      </c>
      <c r="AG194" s="160">
        <f>AG195</f>
        <v>28181328</v>
      </c>
      <c r="AH194" s="160">
        <f>AH195</f>
        <v>0</v>
      </c>
      <c r="AI194" s="160">
        <f t="shared" si="156"/>
        <v>28181328</v>
      </c>
      <c r="AJ194" s="160">
        <f>AJ195</f>
        <v>28181328</v>
      </c>
      <c r="AK194" s="160">
        <f>AK195</f>
        <v>0</v>
      </c>
      <c r="AL194" s="160">
        <f t="shared" si="157"/>
        <v>27099165</v>
      </c>
      <c r="AM194" s="160">
        <f>AM195</f>
        <v>27099165</v>
      </c>
      <c r="AN194" s="160">
        <f>AN195</f>
        <v>0</v>
      </c>
      <c r="AO194" s="160">
        <f t="shared" si="158"/>
        <v>1082163</v>
      </c>
      <c r="AP194" s="160">
        <f>AP195</f>
        <v>1082163</v>
      </c>
      <c r="AQ194" s="160">
        <f>AQ195</f>
        <v>0</v>
      </c>
      <c r="AR194" s="160">
        <f t="shared" si="159"/>
        <v>0</v>
      </c>
      <c r="AS194" s="160">
        <f>AS195</f>
        <v>0</v>
      </c>
      <c r="AT194" s="160">
        <f>AT195</f>
        <v>0</v>
      </c>
      <c r="AU194" s="161">
        <v>2441537</v>
      </c>
      <c r="AV194" s="162">
        <f t="shared" si="160"/>
        <v>0</v>
      </c>
      <c r="AW194" s="160">
        <v>0</v>
      </c>
      <c r="AX194" s="160">
        <v>0</v>
      </c>
      <c r="AY194" s="160">
        <v>0</v>
      </c>
      <c r="AZ194" s="160">
        <v>0</v>
      </c>
      <c r="BA194" s="160">
        <v>0</v>
      </c>
      <c r="BB194" s="160">
        <v>0</v>
      </c>
      <c r="BC194" s="160">
        <v>0</v>
      </c>
      <c r="BD194" s="160">
        <v>0</v>
      </c>
      <c r="BE194" s="160">
        <v>0</v>
      </c>
      <c r="BF194" s="160">
        <v>0</v>
      </c>
      <c r="BG194" s="161">
        <v>0</v>
      </c>
      <c r="BH194" s="162">
        <v>0</v>
      </c>
      <c r="BI194" s="160">
        <v>0</v>
      </c>
      <c r="BJ194" s="160">
        <v>0</v>
      </c>
      <c r="BK194" s="160">
        <v>0</v>
      </c>
      <c r="BL194" s="160">
        <v>0</v>
      </c>
      <c r="BM194" s="160">
        <v>0</v>
      </c>
      <c r="BN194" s="160">
        <v>0</v>
      </c>
      <c r="BO194" s="160">
        <v>0</v>
      </c>
      <c r="BP194" s="160">
        <v>0</v>
      </c>
      <c r="BQ194" s="160">
        <v>0</v>
      </c>
      <c r="BR194" s="160">
        <v>0</v>
      </c>
      <c r="BS194" s="161">
        <v>0</v>
      </c>
      <c r="BT194" s="163"/>
      <c r="BU194" s="164"/>
      <c r="BV194" s="165"/>
      <c r="BW194" s="165"/>
      <c r="BX194" s="165"/>
      <c r="BY194" s="165"/>
      <c r="BZ194" s="165"/>
      <c r="CA194" s="165"/>
      <c r="CB194" s="165"/>
      <c r="CC194" s="165"/>
      <c r="CD194" s="166"/>
      <c r="CE194" s="167">
        <f t="shared" si="194"/>
        <v>0.74999999778221949</v>
      </c>
      <c r="CF194" s="165">
        <f t="shared" si="195"/>
        <v>0.25000000221778051</v>
      </c>
      <c r="CG194" s="165">
        <f t="shared" si="196"/>
        <v>9.6000001277441582E-3</v>
      </c>
      <c r="CH194" s="165">
        <f t="shared" si="197"/>
        <v>0.24040000209003637</v>
      </c>
      <c r="CI194" s="165">
        <f t="shared" si="198"/>
        <v>0</v>
      </c>
      <c r="CJ194" s="165"/>
      <c r="CK194" s="165"/>
      <c r="CL194" s="165"/>
      <c r="CM194" s="165"/>
      <c r="CN194" s="166"/>
      <c r="CO194" s="167"/>
      <c r="CP194" s="165"/>
      <c r="CQ194" s="165"/>
      <c r="CR194" s="165"/>
      <c r="CS194" s="166"/>
      <c r="CT194" s="167"/>
      <c r="CU194" s="165"/>
      <c r="CV194" s="165"/>
      <c r="CW194" s="165"/>
      <c r="CX194" s="166"/>
    </row>
    <row r="195" spans="1:102" x14ac:dyDescent="0.35">
      <c r="A195" s="168" t="s">
        <v>333</v>
      </c>
      <c r="B195" s="170">
        <f t="shared" si="204"/>
        <v>115166848</v>
      </c>
      <c r="C195" s="170">
        <f t="shared" si="143"/>
        <v>84543983</v>
      </c>
      <c r="D195" s="170">
        <f t="shared" si="144"/>
        <v>28181328</v>
      </c>
      <c r="E195" s="170">
        <f t="shared" si="145"/>
        <v>28181328</v>
      </c>
      <c r="F195" s="170">
        <f t="shared" si="146"/>
        <v>27099165</v>
      </c>
      <c r="G195" s="170">
        <f t="shared" si="147"/>
        <v>1082163</v>
      </c>
      <c r="H195" s="170">
        <f t="shared" si="161"/>
        <v>0</v>
      </c>
      <c r="I195" s="171">
        <f t="shared" si="148"/>
        <v>2441537</v>
      </c>
      <c r="J195" s="172">
        <f t="shared" si="162"/>
        <v>0</v>
      </c>
      <c r="K195" s="170">
        <f t="shared" si="206"/>
        <v>0</v>
      </c>
      <c r="L195" s="170">
        <f>L196</f>
        <v>0</v>
      </c>
      <c r="M195" s="170">
        <f t="shared" si="149"/>
        <v>0</v>
      </c>
      <c r="N195" s="170"/>
      <c r="O195" s="170"/>
      <c r="P195" s="170">
        <f t="shared" si="150"/>
        <v>0</v>
      </c>
      <c r="Q195" s="170"/>
      <c r="R195" s="170"/>
      <c r="S195" s="170">
        <f t="shared" si="151"/>
        <v>0</v>
      </c>
      <c r="T195" s="170"/>
      <c r="U195" s="170"/>
      <c r="V195" s="170">
        <f t="shared" si="152"/>
        <v>0</v>
      </c>
      <c r="W195" s="170"/>
      <c r="X195" s="170"/>
      <c r="Y195" s="170">
        <f t="shared" si="153"/>
        <v>0</v>
      </c>
      <c r="Z195" s="170"/>
      <c r="AA195" s="170"/>
      <c r="AB195" s="171"/>
      <c r="AC195" s="172">
        <f t="shared" si="154"/>
        <v>84543983</v>
      </c>
      <c r="AD195" s="170">
        <f>AD196</f>
        <v>84543983</v>
      </c>
      <c r="AE195" s="170">
        <f>AE196</f>
        <v>0</v>
      </c>
      <c r="AF195" s="170">
        <f t="shared" si="155"/>
        <v>28181328</v>
      </c>
      <c r="AG195" s="170">
        <f>AG196</f>
        <v>28181328</v>
      </c>
      <c r="AH195" s="170">
        <f>AH196</f>
        <v>0</v>
      </c>
      <c r="AI195" s="170">
        <f t="shared" si="156"/>
        <v>28181328</v>
      </c>
      <c r="AJ195" s="170">
        <f>AJ196</f>
        <v>28181328</v>
      </c>
      <c r="AK195" s="170">
        <f>AK196</f>
        <v>0</v>
      </c>
      <c r="AL195" s="170">
        <f t="shared" si="157"/>
        <v>27099165</v>
      </c>
      <c r="AM195" s="170">
        <f>AM196</f>
        <v>27099165</v>
      </c>
      <c r="AN195" s="170">
        <f>AN196</f>
        <v>0</v>
      </c>
      <c r="AO195" s="170">
        <f t="shared" si="158"/>
        <v>1082163</v>
      </c>
      <c r="AP195" s="170">
        <f>AP196</f>
        <v>1082163</v>
      </c>
      <c r="AQ195" s="170">
        <f>AQ196</f>
        <v>0</v>
      </c>
      <c r="AR195" s="170">
        <f t="shared" si="159"/>
        <v>0</v>
      </c>
      <c r="AS195" s="170">
        <f>AS196</f>
        <v>0</v>
      </c>
      <c r="AT195" s="170">
        <f>AT196</f>
        <v>0</v>
      </c>
      <c r="AU195" s="171">
        <v>2441537</v>
      </c>
      <c r="AV195" s="172">
        <f t="shared" si="160"/>
        <v>0</v>
      </c>
      <c r="AW195" s="170">
        <v>0</v>
      </c>
      <c r="AX195" s="170">
        <v>0</v>
      </c>
      <c r="AY195" s="170">
        <v>0</v>
      </c>
      <c r="AZ195" s="170">
        <v>0</v>
      </c>
      <c r="BA195" s="170">
        <v>0</v>
      </c>
      <c r="BB195" s="170">
        <v>0</v>
      </c>
      <c r="BC195" s="170">
        <v>0</v>
      </c>
      <c r="BD195" s="170">
        <v>0</v>
      </c>
      <c r="BE195" s="170">
        <v>0</v>
      </c>
      <c r="BF195" s="170">
        <v>0</v>
      </c>
      <c r="BG195" s="171">
        <v>0</v>
      </c>
      <c r="BH195" s="172">
        <v>0</v>
      </c>
      <c r="BI195" s="170">
        <v>0</v>
      </c>
      <c r="BJ195" s="170">
        <v>0</v>
      </c>
      <c r="BK195" s="170">
        <v>0</v>
      </c>
      <c r="BL195" s="170">
        <v>0</v>
      </c>
      <c r="BM195" s="170">
        <v>0</v>
      </c>
      <c r="BN195" s="170">
        <v>0</v>
      </c>
      <c r="BO195" s="170">
        <v>0</v>
      </c>
      <c r="BP195" s="170">
        <v>0</v>
      </c>
      <c r="BQ195" s="170">
        <v>0</v>
      </c>
      <c r="BR195" s="170">
        <v>0</v>
      </c>
      <c r="BS195" s="171">
        <v>0</v>
      </c>
      <c r="BT195" s="163"/>
      <c r="BU195" s="173"/>
      <c r="BV195" s="174"/>
      <c r="BW195" s="174"/>
      <c r="BX195" s="174"/>
      <c r="BY195" s="174"/>
      <c r="BZ195" s="174"/>
      <c r="CA195" s="174"/>
      <c r="CB195" s="174"/>
      <c r="CC195" s="174"/>
      <c r="CD195" s="175"/>
      <c r="CE195" s="176">
        <f t="shared" si="194"/>
        <v>0.74999999778221949</v>
      </c>
      <c r="CF195" s="174">
        <f t="shared" si="195"/>
        <v>0.25000000221778051</v>
      </c>
      <c r="CG195" s="174">
        <f t="shared" si="196"/>
        <v>9.6000001277441582E-3</v>
      </c>
      <c r="CH195" s="174">
        <f t="shared" si="197"/>
        <v>0.24040000209003637</v>
      </c>
      <c r="CI195" s="174">
        <f t="shared" si="198"/>
        <v>0</v>
      </c>
      <c r="CJ195" s="174"/>
      <c r="CK195" s="174"/>
      <c r="CL195" s="174"/>
      <c r="CM195" s="174"/>
      <c r="CN195" s="175"/>
      <c r="CO195" s="177"/>
      <c r="CP195" s="178"/>
      <c r="CQ195" s="178"/>
      <c r="CR195" s="178"/>
      <c r="CS195" s="179"/>
      <c r="CT195" s="176"/>
      <c r="CU195" s="174"/>
      <c r="CV195" s="174"/>
      <c r="CW195" s="174"/>
      <c r="CX195" s="175"/>
    </row>
    <row r="196" spans="1:102" x14ac:dyDescent="0.35">
      <c r="A196" s="180" t="s">
        <v>334</v>
      </c>
      <c r="B196" s="182">
        <f t="shared" si="204"/>
        <v>115166848</v>
      </c>
      <c r="C196" s="182">
        <f t="shared" si="143"/>
        <v>84543983</v>
      </c>
      <c r="D196" s="182">
        <f t="shared" si="144"/>
        <v>28181328</v>
      </c>
      <c r="E196" s="182">
        <f t="shared" si="145"/>
        <v>28181328</v>
      </c>
      <c r="F196" s="182">
        <f t="shared" si="146"/>
        <v>27099165</v>
      </c>
      <c r="G196" s="182">
        <f t="shared" si="147"/>
        <v>1082163</v>
      </c>
      <c r="H196" s="182">
        <f t="shared" si="161"/>
        <v>0</v>
      </c>
      <c r="I196" s="183">
        <f t="shared" si="148"/>
        <v>2441537</v>
      </c>
      <c r="J196" s="184">
        <f t="shared" si="162"/>
        <v>0</v>
      </c>
      <c r="K196" s="182">
        <f t="shared" si="206"/>
        <v>0</v>
      </c>
      <c r="L196" s="182">
        <v>0</v>
      </c>
      <c r="M196" s="185">
        <f t="shared" si="149"/>
        <v>0</v>
      </c>
      <c r="N196" s="182">
        <f>Q196+Z196</f>
        <v>0</v>
      </c>
      <c r="O196" s="182">
        <f>R196+AA196</f>
        <v>0</v>
      </c>
      <c r="P196" s="185">
        <f t="shared" si="150"/>
        <v>0</v>
      </c>
      <c r="Q196" s="182">
        <f>T196+W196</f>
        <v>0</v>
      </c>
      <c r="R196" s="182">
        <f>U196+X196</f>
        <v>0</v>
      </c>
      <c r="S196" s="185">
        <f t="shared" si="151"/>
        <v>0</v>
      </c>
      <c r="T196" s="182"/>
      <c r="U196" s="182"/>
      <c r="V196" s="185">
        <f t="shared" si="152"/>
        <v>0</v>
      </c>
      <c r="W196" s="182"/>
      <c r="X196" s="182"/>
      <c r="Y196" s="185">
        <f t="shared" si="153"/>
        <v>0</v>
      </c>
      <c r="Z196" s="182"/>
      <c r="AA196" s="182"/>
      <c r="AB196" s="183"/>
      <c r="AC196" s="184">
        <f t="shared" si="154"/>
        <v>84543983</v>
      </c>
      <c r="AD196" s="182">
        <v>84543983</v>
      </c>
      <c r="AE196" s="182"/>
      <c r="AF196" s="185">
        <f t="shared" si="155"/>
        <v>28181328</v>
      </c>
      <c r="AG196" s="182">
        <f>AJ196+AS196</f>
        <v>28181328</v>
      </c>
      <c r="AH196" s="182">
        <f>AK196+AT196</f>
        <v>0</v>
      </c>
      <c r="AI196" s="185">
        <f t="shared" si="156"/>
        <v>28181328</v>
      </c>
      <c r="AJ196" s="182">
        <f>AM196+AP196</f>
        <v>28181328</v>
      </c>
      <c r="AK196" s="182">
        <f>AN196+AQ196</f>
        <v>0</v>
      </c>
      <c r="AL196" s="185">
        <f t="shared" si="157"/>
        <v>27099165</v>
      </c>
      <c r="AM196" s="182">
        <v>27099165</v>
      </c>
      <c r="AN196" s="182">
        <v>0</v>
      </c>
      <c r="AO196" s="185">
        <f t="shared" si="158"/>
        <v>1082163</v>
      </c>
      <c r="AP196" s="182">
        <v>1082163</v>
      </c>
      <c r="AQ196" s="182">
        <v>0</v>
      </c>
      <c r="AR196" s="185">
        <f t="shared" si="159"/>
        <v>0</v>
      </c>
      <c r="AS196" s="182">
        <v>0</v>
      </c>
      <c r="AT196" s="182">
        <v>0</v>
      </c>
      <c r="AU196" s="183">
        <v>2441537</v>
      </c>
      <c r="AV196" s="184">
        <f t="shared" si="160"/>
        <v>0</v>
      </c>
      <c r="AW196" s="182">
        <v>0</v>
      </c>
      <c r="AX196" s="185">
        <v>0</v>
      </c>
      <c r="AY196" s="182">
        <v>0</v>
      </c>
      <c r="AZ196" s="185">
        <v>0</v>
      </c>
      <c r="BA196" s="191">
        <v>0</v>
      </c>
      <c r="BB196" s="185">
        <v>0</v>
      </c>
      <c r="BC196" s="191">
        <v>0</v>
      </c>
      <c r="BD196" s="185">
        <v>0</v>
      </c>
      <c r="BE196" s="191">
        <v>0</v>
      </c>
      <c r="BF196" s="185">
        <v>0</v>
      </c>
      <c r="BG196" s="194">
        <v>0</v>
      </c>
      <c r="BH196" s="184">
        <v>0</v>
      </c>
      <c r="BI196" s="191">
        <v>0</v>
      </c>
      <c r="BJ196" s="185">
        <v>0</v>
      </c>
      <c r="BK196" s="191">
        <v>0</v>
      </c>
      <c r="BL196" s="185">
        <v>0</v>
      </c>
      <c r="BM196" s="191">
        <v>0</v>
      </c>
      <c r="BN196" s="185">
        <v>0</v>
      </c>
      <c r="BO196" s="191">
        <v>0</v>
      </c>
      <c r="BP196" s="185">
        <v>0</v>
      </c>
      <c r="BQ196" s="191">
        <v>0</v>
      </c>
      <c r="BR196" s="185">
        <v>0</v>
      </c>
      <c r="BS196" s="194">
        <v>0</v>
      </c>
      <c r="BT196" s="186"/>
      <c r="BU196" s="187"/>
      <c r="BV196" s="188"/>
      <c r="BW196" s="188"/>
      <c r="BX196" s="188"/>
      <c r="BY196" s="188"/>
      <c r="BZ196" s="188"/>
      <c r="CA196" s="188"/>
      <c r="CB196" s="188"/>
      <c r="CC196" s="188"/>
      <c r="CD196" s="189"/>
      <c r="CE196" s="190">
        <f t="shared" si="194"/>
        <v>0.74999999778221949</v>
      </c>
      <c r="CF196" s="188">
        <f t="shared" si="195"/>
        <v>0.25000000221778051</v>
      </c>
      <c r="CG196" s="188">
        <f t="shared" si="196"/>
        <v>9.6000001277441582E-3</v>
      </c>
      <c r="CH196" s="188">
        <f t="shared" si="197"/>
        <v>0.24040000209003637</v>
      </c>
      <c r="CI196" s="188">
        <f t="shared" si="198"/>
        <v>0</v>
      </c>
      <c r="CJ196" s="188"/>
      <c r="CK196" s="188"/>
      <c r="CL196" s="188"/>
      <c r="CM196" s="188"/>
      <c r="CN196" s="189"/>
      <c r="CO196" s="190"/>
      <c r="CP196" s="188"/>
      <c r="CQ196" s="188"/>
      <c r="CR196" s="188"/>
      <c r="CS196" s="189"/>
      <c r="CT196" s="190"/>
      <c r="CU196" s="188"/>
      <c r="CV196" s="188"/>
      <c r="CW196" s="188"/>
      <c r="CX196" s="189"/>
    </row>
    <row r="197" spans="1:102" x14ac:dyDescent="0.35">
      <c r="A197" s="158" t="s">
        <v>335</v>
      </c>
      <c r="B197" s="160">
        <f t="shared" si="204"/>
        <v>24481013</v>
      </c>
      <c r="C197" s="160">
        <f t="shared" si="143"/>
        <v>18360759</v>
      </c>
      <c r="D197" s="160">
        <f t="shared" si="144"/>
        <v>6120254</v>
      </c>
      <c r="E197" s="160">
        <f t="shared" si="145"/>
        <v>6120254</v>
      </c>
      <c r="F197" s="160">
        <f t="shared" si="146"/>
        <v>5885236</v>
      </c>
      <c r="G197" s="160">
        <f t="shared" si="147"/>
        <v>235018</v>
      </c>
      <c r="H197" s="160">
        <f t="shared" si="161"/>
        <v>0</v>
      </c>
      <c r="I197" s="161">
        <f t="shared" si="148"/>
        <v>0</v>
      </c>
      <c r="J197" s="162">
        <f t="shared" si="162"/>
        <v>0</v>
      </c>
      <c r="K197" s="160">
        <f t="shared" si="206"/>
        <v>0</v>
      </c>
      <c r="L197" s="160">
        <f>L198</f>
        <v>0</v>
      </c>
      <c r="M197" s="160">
        <f t="shared" si="149"/>
        <v>0</v>
      </c>
      <c r="N197" s="160"/>
      <c r="O197" s="160"/>
      <c r="P197" s="160">
        <f t="shared" si="150"/>
        <v>0</v>
      </c>
      <c r="Q197" s="160"/>
      <c r="R197" s="160"/>
      <c r="S197" s="160">
        <f t="shared" si="151"/>
        <v>0</v>
      </c>
      <c r="T197" s="160"/>
      <c r="U197" s="160"/>
      <c r="V197" s="160">
        <f t="shared" si="152"/>
        <v>0</v>
      </c>
      <c r="W197" s="160"/>
      <c r="X197" s="160"/>
      <c r="Y197" s="160">
        <f t="shared" si="153"/>
        <v>0</v>
      </c>
      <c r="Z197" s="160"/>
      <c r="AA197" s="160"/>
      <c r="AB197" s="161"/>
      <c r="AC197" s="162">
        <f t="shared" si="154"/>
        <v>0</v>
      </c>
      <c r="AD197" s="160">
        <f>AD198</f>
        <v>0</v>
      </c>
      <c r="AE197" s="160">
        <f>AE198</f>
        <v>0</v>
      </c>
      <c r="AF197" s="160">
        <f t="shared" si="155"/>
        <v>0</v>
      </c>
      <c r="AG197" s="160">
        <f>AG198</f>
        <v>0</v>
      </c>
      <c r="AH197" s="160">
        <f>AH198</f>
        <v>0</v>
      </c>
      <c r="AI197" s="160">
        <f t="shared" si="156"/>
        <v>0</v>
      </c>
      <c r="AJ197" s="160">
        <f>AJ198</f>
        <v>0</v>
      </c>
      <c r="AK197" s="160">
        <f>AK198</f>
        <v>0</v>
      </c>
      <c r="AL197" s="160">
        <f t="shared" si="157"/>
        <v>0</v>
      </c>
      <c r="AM197" s="160">
        <f>AM198</f>
        <v>0</v>
      </c>
      <c r="AN197" s="160">
        <f>AN198</f>
        <v>0</v>
      </c>
      <c r="AO197" s="160">
        <f t="shared" si="158"/>
        <v>0</v>
      </c>
      <c r="AP197" s="160">
        <f>AP198</f>
        <v>0</v>
      </c>
      <c r="AQ197" s="160">
        <f>AQ198</f>
        <v>0</v>
      </c>
      <c r="AR197" s="160">
        <f t="shared" si="159"/>
        <v>0</v>
      </c>
      <c r="AS197" s="160">
        <f>AS198</f>
        <v>0</v>
      </c>
      <c r="AT197" s="160">
        <f>AT198</f>
        <v>0</v>
      </c>
      <c r="AU197" s="161">
        <v>0</v>
      </c>
      <c r="AV197" s="162">
        <f t="shared" si="160"/>
        <v>18360759</v>
      </c>
      <c r="AW197" s="160">
        <f>AW198</f>
        <v>18360759</v>
      </c>
      <c r="AX197" s="160">
        <v>6120254</v>
      </c>
      <c r="AY197" s="160">
        <v>6120254</v>
      </c>
      <c r="AZ197" s="160">
        <v>6120254</v>
      </c>
      <c r="BA197" s="160">
        <f t="shared" ref="BA197:BE198" si="207">BA198</f>
        <v>6120254</v>
      </c>
      <c r="BB197" s="160">
        <f t="shared" si="207"/>
        <v>5885236</v>
      </c>
      <c r="BC197" s="160">
        <f t="shared" si="207"/>
        <v>5885236</v>
      </c>
      <c r="BD197" s="160">
        <f t="shared" si="207"/>
        <v>235018</v>
      </c>
      <c r="BE197" s="160">
        <f t="shared" si="207"/>
        <v>235018</v>
      </c>
      <c r="BF197" s="160">
        <v>0</v>
      </c>
      <c r="BG197" s="161">
        <v>0</v>
      </c>
      <c r="BH197" s="162">
        <v>0</v>
      </c>
      <c r="BI197" s="160">
        <v>0</v>
      </c>
      <c r="BJ197" s="160">
        <v>0</v>
      </c>
      <c r="BK197" s="160">
        <v>0</v>
      </c>
      <c r="BL197" s="160">
        <v>0</v>
      </c>
      <c r="BM197" s="160">
        <v>0</v>
      </c>
      <c r="BN197" s="160">
        <v>0</v>
      </c>
      <c r="BO197" s="160">
        <v>0</v>
      </c>
      <c r="BP197" s="160">
        <v>0</v>
      </c>
      <c r="BQ197" s="160">
        <v>0</v>
      </c>
      <c r="BR197" s="160">
        <v>0</v>
      </c>
      <c r="BS197" s="161">
        <v>0</v>
      </c>
      <c r="BT197" s="163"/>
      <c r="BU197" s="164"/>
      <c r="BV197" s="165"/>
      <c r="BW197" s="165"/>
      <c r="BX197" s="165"/>
      <c r="BY197" s="165"/>
      <c r="BZ197" s="165"/>
      <c r="CA197" s="165"/>
      <c r="CB197" s="165"/>
      <c r="CC197" s="165"/>
      <c r="CD197" s="166"/>
      <c r="CE197" s="167"/>
      <c r="CF197" s="165"/>
      <c r="CG197" s="165"/>
      <c r="CH197" s="165"/>
      <c r="CI197" s="165"/>
      <c r="CJ197" s="165"/>
      <c r="CK197" s="165"/>
      <c r="CL197" s="165"/>
      <c r="CM197" s="165"/>
      <c r="CN197" s="166"/>
      <c r="CO197" s="167">
        <f t="shared" si="180"/>
        <v>0.74999996936401281</v>
      </c>
      <c r="CP197" s="165">
        <f t="shared" si="181"/>
        <v>0.25000003063598714</v>
      </c>
      <c r="CQ197" s="165">
        <f t="shared" si="182"/>
        <v>9.6000112413648902E-3</v>
      </c>
      <c r="CR197" s="165">
        <f t="shared" si="183"/>
        <v>0.24040001939462227</v>
      </c>
      <c r="CS197" s="166">
        <f t="shared" si="184"/>
        <v>0</v>
      </c>
      <c r="CT197" s="167"/>
      <c r="CU197" s="165"/>
      <c r="CV197" s="165"/>
      <c r="CW197" s="165"/>
      <c r="CX197" s="166"/>
    </row>
    <row r="198" spans="1:102" x14ac:dyDescent="0.35">
      <c r="A198" s="168" t="s">
        <v>336</v>
      </c>
      <c r="B198" s="170">
        <f t="shared" si="204"/>
        <v>24481013</v>
      </c>
      <c r="C198" s="170">
        <f t="shared" si="143"/>
        <v>18360759</v>
      </c>
      <c r="D198" s="170">
        <f t="shared" si="144"/>
        <v>6120254</v>
      </c>
      <c r="E198" s="170">
        <f t="shared" si="145"/>
        <v>6120254</v>
      </c>
      <c r="F198" s="170">
        <f t="shared" si="146"/>
        <v>5885236</v>
      </c>
      <c r="G198" s="170">
        <f t="shared" si="147"/>
        <v>235018</v>
      </c>
      <c r="H198" s="170">
        <f t="shared" si="161"/>
        <v>0</v>
      </c>
      <c r="I198" s="171">
        <f t="shared" si="148"/>
        <v>0</v>
      </c>
      <c r="J198" s="172">
        <f t="shared" si="162"/>
        <v>0</v>
      </c>
      <c r="K198" s="170">
        <f t="shared" si="206"/>
        <v>0</v>
      </c>
      <c r="L198" s="170">
        <f>L199</f>
        <v>0</v>
      </c>
      <c r="M198" s="170">
        <f t="shared" si="149"/>
        <v>0</v>
      </c>
      <c r="N198" s="170"/>
      <c r="O198" s="170"/>
      <c r="P198" s="170">
        <f t="shared" si="150"/>
        <v>0</v>
      </c>
      <c r="Q198" s="170"/>
      <c r="R198" s="170"/>
      <c r="S198" s="170">
        <f t="shared" si="151"/>
        <v>0</v>
      </c>
      <c r="T198" s="170"/>
      <c r="U198" s="170"/>
      <c r="V198" s="170">
        <f t="shared" si="152"/>
        <v>0</v>
      </c>
      <c r="W198" s="170"/>
      <c r="X198" s="170"/>
      <c r="Y198" s="170">
        <f t="shared" si="153"/>
        <v>0</v>
      </c>
      <c r="Z198" s="170"/>
      <c r="AA198" s="170"/>
      <c r="AB198" s="171"/>
      <c r="AC198" s="172">
        <f t="shared" si="154"/>
        <v>0</v>
      </c>
      <c r="AD198" s="170">
        <f>AD199</f>
        <v>0</v>
      </c>
      <c r="AE198" s="170">
        <f>AE199</f>
        <v>0</v>
      </c>
      <c r="AF198" s="170">
        <f t="shared" si="155"/>
        <v>0</v>
      </c>
      <c r="AG198" s="170">
        <f>AG199</f>
        <v>0</v>
      </c>
      <c r="AH198" s="170">
        <f>AH199</f>
        <v>0</v>
      </c>
      <c r="AI198" s="170">
        <f t="shared" si="156"/>
        <v>0</v>
      </c>
      <c r="AJ198" s="170">
        <f>AJ199</f>
        <v>0</v>
      </c>
      <c r="AK198" s="170">
        <f>AK199</f>
        <v>0</v>
      </c>
      <c r="AL198" s="170">
        <f t="shared" si="157"/>
        <v>0</v>
      </c>
      <c r="AM198" s="170">
        <f>AM199</f>
        <v>0</v>
      </c>
      <c r="AN198" s="170">
        <f>AN199</f>
        <v>0</v>
      </c>
      <c r="AO198" s="170">
        <f t="shared" si="158"/>
        <v>0</v>
      </c>
      <c r="AP198" s="170">
        <f>AP199</f>
        <v>0</v>
      </c>
      <c r="AQ198" s="170">
        <f>AQ199</f>
        <v>0</v>
      </c>
      <c r="AR198" s="170">
        <f t="shared" si="159"/>
        <v>0</v>
      </c>
      <c r="AS198" s="170">
        <f>AS199</f>
        <v>0</v>
      </c>
      <c r="AT198" s="170">
        <f>AT199</f>
        <v>0</v>
      </c>
      <c r="AU198" s="171">
        <v>0</v>
      </c>
      <c r="AV198" s="172">
        <f t="shared" si="160"/>
        <v>18360759</v>
      </c>
      <c r="AW198" s="170">
        <f>AW199</f>
        <v>18360759</v>
      </c>
      <c r="AX198" s="170">
        <v>6120254</v>
      </c>
      <c r="AY198" s="170">
        <v>6120254</v>
      </c>
      <c r="AZ198" s="170">
        <v>6120254</v>
      </c>
      <c r="BA198" s="170">
        <f t="shared" si="207"/>
        <v>6120254</v>
      </c>
      <c r="BB198" s="170">
        <f t="shared" si="207"/>
        <v>5885236</v>
      </c>
      <c r="BC198" s="170">
        <f t="shared" si="207"/>
        <v>5885236</v>
      </c>
      <c r="BD198" s="170">
        <f t="shared" si="207"/>
        <v>235018</v>
      </c>
      <c r="BE198" s="170">
        <f t="shared" si="207"/>
        <v>235018</v>
      </c>
      <c r="BF198" s="170">
        <v>0</v>
      </c>
      <c r="BG198" s="171">
        <v>0</v>
      </c>
      <c r="BH198" s="172">
        <v>0</v>
      </c>
      <c r="BI198" s="170">
        <v>0</v>
      </c>
      <c r="BJ198" s="170">
        <v>0</v>
      </c>
      <c r="BK198" s="170">
        <v>0</v>
      </c>
      <c r="BL198" s="170">
        <v>0</v>
      </c>
      <c r="BM198" s="170">
        <v>0</v>
      </c>
      <c r="BN198" s="170">
        <v>0</v>
      </c>
      <c r="BO198" s="170">
        <v>0</v>
      </c>
      <c r="BP198" s="170">
        <v>0</v>
      </c>
      <c r="BQ198" s="170">
        <v>0</v>
      </c>
      <c r="BR198" s="170">
        <v>0</v>
      </c>
      <c r="BS198" s="171">
        <v>0</v>
      </c>
      <c r="BT198" s="163"/>
      <c r="BU198" s="173"/>
      <c r="BV198" s="174"/>
      <c r="BW198" s="174"/>
      <c r="BX198" s="174"/>
      <c r="BY198" s="174"/>
      <c r="BZ198" s="174"/>
      <c r="CA198" s="174"/>
      <c r="CB198" s="174"/>
      <c r="CC198" s="174"/>
      <c r="CD198" s="175"/>
      <c r="CE198" s="176"/>
      <c r="CF198" s="174"/>
      <c r="CG198" s="174"/>
      <c r="CH198" s="174"/>
      <c r="CI198" s="174"/>
      <c r="CJ198" s="174"/>
      <c r="CK198" s="174"/>
      <c r="CL198" s="174"/>
      <c r="CM198" s="174"/>
      <c r="CN198" s="175"/>
      <c r="CO198" s="177">
        <f t="shared" si="180"/>
        <v>0.74999996936401281</v>
      </c>
      <c r="CP198" s="178">
        <f t="shared" si="181"/>
        <v>0.25000003063598714</v>
      </c>
      <c r="CQ198" s="178">
        <f t="shared" si="182"/>
        <v>9.6000112413648902E-3</v>
      </c>
      <c r="CR198" s="178">
        <f t="shared" si="183"/>
        <v>0.24040001939462227</v>
      </c>
      <c r="CS198" s="179">
        <f t="shared" si="184"/>
        <v>0</v>
      </c>
      <c r="CT198" s="176"/>
      <c r="CU198" s="174"/>
      <c r="CV198" s="174"/>
      <c r="CW198" s="174"/>
      <c r="CX198" s="175"/>
    </row>
    <row r="199" spans="1:102" x14ac:dyDescent="0.35">
      <c r="A199" s="180" t="s">
        <v>337</v>
      </c>
      <c r="B199" s="182">
        <f t="shared" si="204"/>
        <v>24481013</v>
      </c>
      <c r="C199" s="182">
        <f t="shared" si="143"/>
        <v>18360759</v>
      </c>
      <c r="D199" s="182">
        <f t="shared" si="144"/>
        <v>6120254</v>
      </c>
      <c r="E199" s="182">
        <f t="shared" si="145"/>
        <v>6120254</v>
      </c>
      <c r="F199" s="182">
        <f t="shared" si="146"/>
        <v>5885236</v>
      </c>
      <c r="G199" s="182">
        <f t="shared" si="147"/>
        <v>235018</v>
      </c>
      <c r="H199" s="182">
        <f t="shared" si="161"/>
        <v>0</v>
      </c>
      <c r="I199" s="183">
        <f t="shared" si="148"/>
        <v>0</v>
      </c>
      <c r="J199" s="184">
        <f t="shared" si="162"/>
        <v>0</v>
      </c>
      <c r="K199" s="182">
        <v>0</v>
      </c>
      <c r="L199" s="182">
        <v>0</v>
      </c>
      <c r="M199" s="185">
        <f t="shared" si="149"/>
        <v>0</v>
      </c>
      <c r="N199" s="182">
        <f>Q199+Z199</f>
        <v>0</v>
      </c>
      <c r="O199" s="182">
        <f>R199+AA199</f>
        <v>0</v>
      </c>
      <c r="P199" s="185">
        <f t="shared" si="150"/>
        <v>0</v>
      </c>
      <c r="Q199" s="182">
        <f>T199+W199</f>
        <v>0</v>
      </c>
      <c r="R199" s="182">
        <f>U199+X199</f>
        <v>0</v>
      </c>
      <c r="S199" s="185">
        <f t="shared" si="151"/>
        <v>0</v>
      </c>
      <c r="T199" s="182"/>
      <c r="U199" s="182"/>
      <c r="V199" s="185">
        <f t="shared" si="152"/>
        <v>0</v>
      </c>
      <c r="W199" s="182"/>
      <c r="X199" s="182"/>
      <c r="Y199" s="185">
        <f t="shared" si="153"/>
        <v>0</v>
      </c>
      <c r="Z199" s="182"/>
      <c r="AA199" s="182"/>
      <c r="AB199" s="183"/>
      <c r="AC199" s="184">
        <f t="shared" si="154"/>
        <v>0</v>
      </c>
      <c r="AD199" s="182">
        <v>0</v>
      </c>
      <c r="AE199" s="182">
        <v>0</v>
      </c>
      <c r="AF199" s="185">
        <f t="shared" si="155"/>
        <v>0</v>
      </c>
      <c r="AG199" s="182">
        <v>0</v>
      </c>
      <c r="AH199" s="182">
        <v>0</v>
      </c>
      <c r="AI199" s="185">
        <f t="shared" si="156"/>
        <v>0</v>
      </c>
      <c r="AJ199" s="182">
        <v>0</v>
      </c>
      <c r="AK199" s="182">
        <v>0</v>
      </c>
      <c r="AL199" s="185">
        <f t="shared" si="157"/>
        <v>0</v>
      </c>
      <c r="AM199" s="182">
        <v>0</v>
      </c>
      <c r="AN199" s="182">
        <v>0</v>
      </c>
      <c r="AO199" s="185">
        <f t="shared" si="158"/>
        <v>0</v>
      </c>
      <c r="AP199" s="182">
        <v>0</v>
      </c>
      <c r="AQ199" s="182">
        <v>0</v>
      </c>
      <c r="AR199" s="185">
        <f t="shared" si="159"/>
        <v>0</v>
      </c>
      <c r="AS199" s="182">
        <v>0</v>
      </c>
      <c r="AT199" s="182">
        <v>0</v>
      </c>
      <c r="AU199" s="183">
        <v>0</v>
      </c>
      <c r="AV199" s="184">
        <f t="shared" si="160"/>
        <v>18360759</v>
      </c>
      <c r="AW199" s="182">
        <v>18360759</v>
      </c>
      <c r="AX199" s="185">
        <v>6120254</v>
      </c>
      <c r="AY199" s="182">
        <v>6120254</v>
      </c>
      <c r="AZ199" s="185">
        <v>6120254</v>
      </c>
      <c r="BA199" s="191">
        <v>6120254</v>
      </c>
      <c r="BB199" s="185">
        <v>5885236</v>
      </c>
      <c r="BC199" s="191">
        <v>5885236</v>
      </c>
      <c r="BD199" s="185">
        <v>235018</v>
      </c>
      <c r="BE199" s="191">
        <v>235018</v>
      </c>
      <c r="BF199" s="185">
        <v>0</v>
      </c>
      <c r="BG199" s="194">
        <v>0</v>
      </c>
      <c r="BH199" s="184">
        <v>0</v>
      </c>
      <c r="BI199" s="191">
        <v>0</v>
      </c>
      <c r="BJ199" s="185">
        <v>0</v>
      </c>
      <c r="BK199" s="191">
        <v>0</v>
      </c>
      <c r="BL199" s="185">
        <v>0</v>
      </c>
      <c r="BM199" s="191">
        <v>0</v>
      </c>
      <c r="BN199" s="185">
        <v>0</v>
      </c>
      <c r="BO199" s="191">
        <v>0</v>
      </c>
      <c r="BP199" s="185">
        <v>0</v>
      </c>
      <c r="BQ199" s="191">
        <v>0</v>
      </c>
      <c r="BR199" s="185">
        <v>0</v>
      </c>
      <c r="BS199" s="194">
        <v>0</v>
      </c>
      <c r="BT199" s="186"/>
      <c r="BU199" s="187"/>
      <c r="BV199" s="188"/>
      <c r="BW199" s="188"/>
      <c r="BX199" s="188"/>
      <c r="BY199" s="188"/>
      <c r="BZ199" s="188"/>
      <c r="CA199" s="188"/>
      <c r="CB199" s="188"/>
      <c r="CC199" s="188"/>
      <c r="CD199" s="189"/>
      <c r="CE199" s="190"/>
      <c r="CF199" s="188"/>
      <c r="CG199" s="188"/>
      <c r="CH199" s="188"/>
      <c r="CI199" s="188"/>
      <c r="CJ199" s="188"/>
      <c r="CK199" s="188"/>
      <c r="CL199" s="188"/>
      <c r="CM199" s="188"/>
      <c r="CN199" s="189"/>
      <c r="CO199" s="190">
        <f t="shared" si="180"/>
        <v>0.74999996936401281</v>
      </c>
      <c r="CP199" s="188">
        <f t="shared" si="181"/>
        <v>0.25000003063598714</v>
      </c>
      <c r="CQ199" s="188">
        <f t="shared" si="182"/>
        <v>9.6000112413648902E-3</v>
      </c>
      <c r="CR199" s="188">
        <f t="shared" si="183"/>
        <v>0.24040001939462227</v>
      </c>
      <c r="CS199" s="189">
        <f t="shared" si="184"/>
        <v>0</v>
      </c>
      <c r="CT199" s="190"/>
      <c r="CU199" s="188"/>
      <c r="CV199" s="188"/>
      <c r="CW199" s="188"/>
      <c r="CX199" s="189"/>
    </row>
    <row r="200" spans="1:102" s="205" customFormat="1" ht="13.5" thickBot="1" x14ac:dyDescent="0.4">
      <c r="A200" s="197" t="s">
        <v>47</v>
      </c>
      <c r="B200" s="198">
        <f t="shared" si="204"/>
        <v>16170931431</v>
      </c>
      <c r="C200" s="198">
        <f t="shared" si="143"/>
        <v>12593734933</v>
      </c>
      <c r="D200" s="198">
        <f t="shared" si="144"/>
        <v>3550076496</v>
      </c>
      <c r="E200" s="198">
        <f t="shared" si="145"/>
        <v>2704962342</v>
      </c>
      <c r="F200" s="198">
        <f t="shared" si="146"/>
        <v>2355800178</v>
      </c>
      <c r="G200" s="198">
        <f t="shared" si="147"/>
        <v>349162164</v>
      </c>
      <c r="H200" s="198">
        <f t="shared" si="161"/>
        <v>845114154</v>
      </c>
      <c r="I200" s="199">
        <f t="shared" si="148"/>
        <v>27120002</v>
      </c>
      <c r="J200" s="200">
        <f t="shared" si="162"/>
        <v>7305609029</v>
      </c>
      <c r="K200" s="198">
        <f t="shared" ref="K200:BS200" si="208">K8+K28+K85+K96+K159+K176+K187</f>
        <v>6812132513</v>
      </c>
      <c r="L200" s="198">
        <f t="shared" si="208"/>
        <v>493476516</v>
      </c>
      <c r="M200" s="198">
        <f t="shared" si="208"/>
        <v>2425390925</v>
      </c>
      <c r="N200" s="198">
        <f t="shared" si="208"/>
        <v>1685176146</v>
      </c>
      <c r="O200" s="198">
        <f t="shared" si="208"/>
        <v>740214779</v>
      </c>
      <c r="P200" s="198">
        <f t="shared" si="208"/>
        <v>1716007696</v>
      </c>
      <c r="Q200" s="198">
        <f t="shared" si="208"/>
        <v>1145193809</v>
      </c>
      <c r="R200" s="198">
        <f t="shared" si="208"/>
        <v>570813887</v>
      </c>
      <c r="S200" s="198">
        <f t="shared" si="208"/>
        <v>1429568044</v>
      </c>
      <c r="T200" s="198">
        <f t="shared" si="208"/>
        <v>910019878</v>
      </c>
      <c r="U200" s="198">
        <f t="shared" si="208"/>
        <v>519548166</v>
      </c>
      <c r="V200" s="198">
        <f t="shared" si="208"/>
        <v>286439652</v>
      </c>
      <c r="W200" s="198">
        <f t="shared" si="208"/>
        <v>235173931</v>
      </c>
      <c r="X200" s="198">
        <f t="shared" si="208"/>
        <v>51265721</v>
      </c>
      <c r="Y200" s="198">
        <f t="shared" si="208"/>
        <v>709383229</v>
      </c>
      <c r="Z200" s="198">
        <f t="shared" si="208"/>
        <v>539982337</v>
      </c>
      <c r="AA200" s="198">
        <f t="shared" si="208"/>
        <v>169400892</v>
      </c>
      <c r="AB200" s="199">
        <f t="shared" si="208"/>
        <v>24678465</v>
      </c>
      <c r="AC200" s="200">
        <f t="shared" si="208"/>
        <v>2356298319</v>
      </c>
      <c r="AD200" s="198">
        <f t="shared" si="208"/>
        <v>2306298319</v>
      </c>
      <c r="AE200" s="198">
        <f t="shared" si="208"/>
        <v>50000000</v>
      </c>
      <c r="AF200" s="198">
        <f t="shared" si="208"/>
        <v>478953101</v>
      </c>
      <c r="AG200" s="198">
        <f>AG8+AG28+AG85+AG96+AG159+AG176+AG187</f>
        <v>407680074</v>
      </c>
      <c r="AH200" s="198">
        <f t="shared" si="208"/>
        <v>71273027</v>
      </c>
      <c r="AI200" s="198">
        <f t="shared" si="208"/>
        <v>478953101</v>
      </c>
      <c r="AJ200" s="198">
        <f t="shared" si="208"/>
        <v>407680074</v>
      </c>
      <c r="AK200" s="198">
        <f t="shared" si="208"/>
        <v>71273027</v>
      </c>
      <c r="AL200" s="198">
        <f t="shared" si="208"/>
        <v>454444253</v>
      </c>
      <c r="AM200" s="198">
        <f t="shared" si="208"/>
        <v>385540560</v>
      </c>
      <c r="AN200" s="198">
        <f t="shared" si="208"/>
        <v>68903693</v>
      </c>
      <c r="AO200" s="198">
        <f t="shared" si="208"/>
        <v>24508848</v>
      </c>
      <c r="AP200" s="198">
        <f t="shared" si="208"/>
        <v>22139514</v>
      </c>
      <c r="AQ200" s="198">
        <f t="shared" si="208"/>
        <v>2369334</v>
      </c>
      <c r="AR200" s="198">
        <f t="shared" si="208"/>
        <v>0</v>
      </c>
      <c r="AS200" s="198">
        <f t="shared" si="208"/>
        <v>0</v>
      </c>
      <c r="AT200" s="198">
        <f t="shared" si="208"/>
        <v>0</v>
      </c>
      <c r="AU200" s="199">
        <f t="shared" si="208"/>
        <v>2441537</v>
      </c>
      <c r="AV200" s="200">
        <f t="shared" si="208"/>
        <v>459019001</v>
      </c>
      <c r="AW200" s="198">
        <f t="shared" si="208"/>
        <v>459019001</v>
      </c>
      <c r="AX200" s="198">
        <f t="shared" si="208"/>
        <v>194973787</v>
      </c>
      <c r="AY200" s="198">
        <f t="shared" si="208"/>
        <v>194973787</v>
      </c>
      <c r="AZ200" s="198">
        <f t="shared" si="208"/>
        <v>69071432</v>
      </c>
      <c r="BA200" s="198">
        <f t="shared" si="208"/>
        <v>69071432</v>
      </c>
      <c r="BB200" s="198">
        <f t="shared" si="208"/>
        <v>57738415</v>
      </c>
      <c r="BC200" s="198">
        <f t="shared" si="208"/>
        <v>57738415</v>
      </c>
      <c r="BD200" s="198">
        <f t="shared" si="208"/>
        <v>11333017</v>
      </c>
      <c r="BE200" s="198">
        <f t="shared" si="208"/>
        <v>11333017</v>
      </c>
      <c r="BF200" s="198">
        <f t="shared" si="208"/>
        <v>125902355</v>
      </c>
      <c r="BG200" s="199">
        <f t="shared" si="208"/>
        <v>125902355</v>
      </c>
      <c r="BH200" s="200">
        <f t="shared" si="208"/>
        <v>2472808584</v>
      </c>
      <c r="BI200" s="198">
        <f t="shared" si="208"/>
        <v>2472808584</v>
      </c>
      <c r="BJ200" s="198">
        <f t="shared" si="208"/>
        <v>450758683</v>
      </c>
      <c r="BK200" s="198">
        <f t="shared" si="208"/>
        <v>450758683</v>
      </c>
      <c r="BL200" s="198">
        <f t="shared" si="208"/>
        <v>440930113</v>
      </c>
      <c r="BM200" s="198">
        <f t="shared" si="208"/>
        <v>440930113</v>
      </c>
      <c r="BN200" s="198">
        <f t="shared" si="208"/>
        <v>414049466</v>
      </c>
      <c r="BO200" s="198">
        <f t="shared" si="208"/>
        <v>414049466</v>
      </c>
      <c r="BP200" s="198">
        <f t="shared" si="208"/>
        <v>26880647</v>
      </c>
      <c r="BQ200" s="198">
        <f t="shared" si="208"/>
        <v>26880647</v>
      </c>
      <c r="BR200" s="198">
        <f t="shared" si="208"/>
        <v>9828570</v>
      </c>
      <c r="BS200" s="199">
        <f t="shared" si="208"/>
        <v>9828570</v>
      </c>
      <c r="BT200" s="152"/>
      <c r="BU200" s="201">
        <f t="shared" si="163"/>
        <v>0.80168118946519251</v>
      </c>
      <c r="BV200" s="202">
        <f t="shared" si="164"/>
        <v>0.19831881053480749</v>
      </c>
      <c r="BW200" s="202">
        <f t="shared" si="165"/>
        <v>3.3709455957753744E-2</v>
      </c>
      <c r="BX200" s="202">
        <f t="shared" si="166"/>
        <v>0.10709507145372957</v>
      </c>
      <c r="BY200" s="202">
        <f t="shared" si="167"/>
        <v>6.3547454690618177E-2</v>
      </c>
      <c r="BZ200" s="202">
        <f t="shared" si="168"/>
        <v>0.39999999837884892</v>
      </c>
      <c r="CA200" s="202">
        <f t="shared" si="169"/>
        <v>0.60000000162115108</v>
      </c>
      <c r="CB200" s="202">
        <f t="shared" si="170"/>
        <v>4.1554739996767183E-2</v>
      </c>
      <c r="CC200" s="202">
        <f t="shared" si="171"/>
        <v>0.42113304041753818</v>
      </c>
      <c r="CD200" s="203">
        <f t="shared" si="172"/>
        <v>0.13731222120684575</v>
      </c>
      <c r="CE200" s="204">
        <f t="shared" si="194"/>
        <v>0.84978507012012161</v>
      </c>
      <c r="CF200" s="202">
        <f t="shared" si="195"/>
        <v>0.15021492987987839</v>
      </c>
      <c r="CG200" s="202">
        <f t="shared" si="196"/>
        <v>8.1575866842208862E-3</v>
      </c>
      <c r="CH200" s="202">
        <f t="shared" si="197"/>
        <v>0.14205734319565749</v>
      </c>
      <c r="CI200" s="202">
        <f t="shared" si="198"/>
        <v>0</v>
      </c>
      <c r="CJ200" s="202">
        <f t="shared" ref="CJ200:CJ235" si="209">AE200/(AE200+AH200)</f>
        <v>0.4122928340858516</v>
      </c>
      <c r="CK200" s="202">
        <f t="shared" ref="CK200:CK235" si="210">AH200/(AE200+AH200)</f>
        <v>0.5877071659141484</v>
      </c>
      <c r="CL200" s="202">
        <f t="shared" ref="CL200:CL235" si="211">AQ200/(AE200+AH200)</f>
        <v>1.9537188595119343E-2</v>
      </c>
      <c r="CM200" s="202">
        <f t="shared" ref="CM200:CM235" si="212">AN200/(AE200+AH200)</f>
        <v>0.56816997731902907</v>
      </c>
      <c r="CN200" s="203">
        <f t="shared" ref="CN200:CN235" si="213">AT200/(AE200+AH200)</f>
        <v>0</v>
      </c>
      <c r="CO200" s="204">
        <f t="shared" si="180"/>
        <v>0.7018716558079231</v>
      </c>
      <c r="CP200" s="202">
        <f t="shared" si="181"/>
        <v>0.29812834419207696</v>
      </c>
      <c r="CQ200" s="202">
        <f t="shared" si="182"/>
        <v>1.7328963266793701E-2</v>
      </c>
      <c r="CR200" s="202">
        <f t="shared" si="183"/>
        <v>8.828601180231975E-2</v>
      </c>
      <c r="CS200" s="203">
        <f t="shared" si="184"/>
        <v>0.19251336912296349</v>
      </c>
      <c r="CT200" s="204">
        <f t="shared" si="199"/>
        <v>0.84581894588574214</v>
      </c>
      <c r="CU200" s="202">
        <f t="shared" si="200"/>
        <v>0.15418105411425786</v>
      </c>
      <c r="CV200" s="202">
        <f t="shared" si="201"/>
        <v>9.1944684507236953E-3</v>
      </c>
      <c r="CW200" s="202">
        <f t="shared" si="202"/>
        <v>0.14162474408357781</v>
      </c>
      <c r="CX200" s="203">
        <f t="shared" si="203"/>
        <v>3.3618415799563676E-3</v>
      </c>
    </row>
    <row r="201" spans="1:102" x14ac:dyDescent="0.3">
      <c r="J201" s="157"/>
      <c r="K201" s="6"/>
      <c r="L201" s="6"/>
      <c r="M201" s="157"/>
      <c r="N201" s="6"/>
      <c r="O201" s="6"/>
      <c r="P201" s="157"/>
      <c r="Q201" s="6"/>
      <c r="R201" s="6"/>
      <c r="S201" s="157"/>
      <c r="T201" s="6"/>
      <c r="U201" s="6"/>
      <c r="V201" s="157"/>
      <c r="W201" s="6"/>
      <c r="X201" s="6"/>
      <c r="Y201" s="157"/>
      <c r="Z201" s="6"/>
      <c r="AA201" s="6"/>
      <c r="AB201" s="6"/>
      <c r="AC201" s="6"/>
      <c r="AD201" s="6"/>
      <c r="AE201" s="6"/>
      <c r="AF201" s="6"/>
      <c r="AG201" s="207"/>
      <c r="AH201" s="207"/>
      <c r="AI201" s="6"/>
      <c r="AJ201" s="6"/>
      <c r="AK201" s="6"/>
      <c r="AL201" s="6"/>
      <c r="AM201" s="207"/>
      <c r="AN201" s="207"/>
      <c r="AO201" s="6"/>
      <c r="AP201" s="207"/>
      <c r="AQ201" s="207"/>
      <c r="AR201" s="6"/>
      <c r="AS201" s="6"/>
      <c r="AT201" s="6"/>
      <c r="AU201" s="6"/>
    </row>
    <row r="202" spans="1:102" x14ac:dyDescent="0.3">
      <c r="J202" s="157"/>
      <c r="K202" s="6"/>
      <c r="L202" s="6"/>
      <c r="M202" s="157"/>
      <c r="N202" s="6"/>
      <c r="O202" s="6"/>
      <c r="P202" s="157"/>
      <c r="Q202" s="6"/>
      <c r="R202" s="6"/>
      <c r="S202" s="157"/>
      <c r="T202" s="6"/>
      <c r="U202" s="6"/>
      <c r="V202" s="157"/>
      <c r="W202" s="6"/>
      <c r="X202" s="6"/>
      <c r="Y202" s="157"/>
      <c r="Z202" s="6"/>
      <c r="AA202" s="6"/>
      <c r="AB202" s="6"/>
      <c r="AC202" s="6"/>
      <c r="AD202" s="6"/>
      <c r="AE202" s="6"/>
      <c r="AF202" s="6"/>
      <c r="AG202" s="207"/>
      <c r="AH202" s="207"/>
      <c r="AI202" s="6"/>
      <c r="AJ202" s="6"/>
      <c r="AK202" s="6"/>
      <c r="AL202" s="6"/>
      <c r="AM202" s="207"/>
      <c r="AN202" s="207"/>
      <c r="AO202" s="6"/>
      <c r="AP202" s="207"/>
      <c r="AQ202" s="207"/>
      <c r="AR202" s="6"/>
      <c r="AS202" s="6"/>
      <c r="AT202" s="6"/>
      <c r="AU202" s="6"/>
    </row>
    <row r="203" spans="1:102" x14ac:dyDescent="0.3">
      <c r="J203" s="157"/>
      <c r="K203" s="6"/>
      <c r="L203" s="6"/>
      <c r="M203" s="157"/>
      <c r="N203" s="6"/>
      <c r="O203" s="6"/>
      <c r="P203" s="157"/>
      <c r="Q203" s="6"/>
      <c r="R203" s="6"/>
      <c r="S203" s="157"/>
      <c r="T203" s="6"/>
      <c r="U203" s="6"/>
      <c r="V203" s="157"/>
      <c r="W203" s="6"/>
      <c r="X203" s="6"/>
      <c r="Y203" s="157"/>
      <c r="Z203" s="6"/>
      <c r="AA203" s="6"/>
      <c r="AB203" s="6"/>
      <c r="AC203" s="6"/>
      <c r="AD203" s="6"/>
      <c r="AE203" s="6"/>
      <c r="AF203" s="6"/>
      <c r="AG203" s="207"/>
      <c r="AH203" s="207"/>
      <c r="AI203" s="6"/>
      <c r="AJ203" s="6"/>
      <c r="AK203" s="6"/>
      <c r="AL203" s="6"/>
      <c r="AM203" s="207"/>
      <c r="AN203" s="207"/>
      <c r="AO203" s="6"/>
      <c r="AP203" s="207"/>
      <c r="AQ203" s="207"/>
      <c r="AR203" s="6"/>
      <c r="AS203" s="6"/>
      <c r="AT203" s="6"/>
      <c r="AU203" s="6"/>
    </row>
    <row r="204" spans="1:102" x14ac:dyDescent="0.3">
      <c r="J204" s="157"/>
      <c r="K204" s="6"/>
      <c r="L204" s="6"/>
      <c r="M204" s="157"/>
      <c r="N204" s="6"/>
      <c r="O204" s="6"/>
      <c r="P204" s="157"/>
      <c r="Q204" s="6"/>
      <c r="R204" s="6"/>
      <c r="S204" s="157"/>
      <c r="T204" s="6"/>
      <c r="U204" s="6"/>
      <c r="V204" s="157"/>
      <c r="W204" s="6"/>
      <c r="X204" s="6"/>
      <c r="Y204" s="157"/>
      <c r="Z204" s="6"/>
      <c r="AA204" s="6"/>
      <c r="AB204" s="6"/>
      <c r="AC204" s="6"/>
      <c r="AD204" s="6"/>
      <c r="AE204" s="6"/>
      <c r="AF204" s="6"/>
      <c r="AG204" s="207"/>
      <c r="AH204" s="207"/>
      <c r="AI204" s="6"/>
      <c r="AJ204" s="6"/>
      <c r="AK204" s="6"/>
      <c r="AL204" s="6"/>
      <c r="AM204" s="207"/>
      <c r="AN204" s="207"/>
      <c r="AO204" s="6"/>
      <c r="AP204" s="207"/>
      <c r="AQ204" s="207"/>
      <c r="AR204" s="6"/>
      <c r="AS204" s="6"/>
      <c r="AT204" s="6"/>
      <c r="AU204" s="6"/>
    </row>
    <row r="205" spans="1:102" x14ac:dyDescent="0.3">
      <c r="J205" s="157"/>
      <c r="K205" s="6"/>
      <c r="L205" s="6"/>
      <c r="M205" s="157"/>
      <c r="N205" s="6"/>
      <c r="O205" s="6"/>
      <c r="P205" s="157"/>
      <c r="Q205" s="6"/>
      <c r="R205" s="6"/>
      <c r="S205" s="157"/>
      <c r="T205" s="6"/>
      <c r="U205" s="6"/>
      <c r="V205" s="157"/>
      <c r="W205" s="6"/>
      <c r="X205" s="6"/>
      <c r="Y205" s="157"/>
      <c r="Z205" s="6"/>
      <c r="AA205" s="6"/>
      <c r="AB205" s="6"/>
      <c r="AC205" s="6"/>
      <c r="AD205" s="6"/>
      <c r="AE205" s="6"/>
      <c r="AF205" s="6"/>
      <c r="AG205" s="207"/>
      <c r="AH205" s="207"/>
      <c r="AI205" s="6"/>
      <c r="AJ205" s="6"/>
      <c r="AK205" s="6"/>
      <c r="AL205" s="6"/>
      <c r="AM205" s="207"/>
      <c r="AN205" s="207"/>
      <c r="AO205" s="6"/>
      <c r="AP205" s="207"/>
      <c r="AQ205" s="207"/>
      <c r="AR205" s="6"/>
      <c r="AS205" s="6"/>
      <c r="AT205" s="6"/>
      <c r="AU205" s="6"/>
    </row>
    <row r="206" spans="1:102" x14ac:dyDescent="0.3">
      <c r="J206" s="157"/>
      <c r="K206" s="6"/>
      <c r="L206" s="6"/>
      <c r="M206" s="157"/>
      <c r="N206" s="6"/>
      <c r="O206" s="6"/>
      <c r="P206" s="157"/>
      <c r="Q206" s="6"/>
      <c r="R206" s="6"/>
      <c r="S206" s="157"/>
      <c r="T206" s="6"/>
      <c r="U206" s="6"/>
      <c r="V206" s="157"/>
      <c r="W206" s="6"/>
      <c r="X206" s="6"/>
      <c r="Y206" s="157"/>
      <c r="Z206" s="6"/>
      <c r="AA206" s="6"/>
      <c r="AB206" s="6"/>
      <c r="AC206" s="6"/>
      <c r="AD206" s="6"/>
      <c r="AE206" s="6"/>
      <c r="AF206" s="6"/>
      <c r="AG206" s="207"/>
      <c r="AH206" s="207"/>
      <c r="AI206" s="6"/>
      <c r="AJ206" s="6"/>
      <c r="AK206" s="6"/>
      <c r="AL206" s="6"/>
      <c r="AM206" s="207"/>
      <c r="AN206" s="207"/>
      <c r="AO206" s="6"/>
      <c r="AP206" s="207"/>
      <c r="AQ206" s="207"/>
      <c r="AR206" s="6"/>
      <c r="AS206" s="6"/>
      <c r="AT206" s="6"/>
      <c r="AU206" s="6"/>
    </row>
    <row r="207" spans="1:102" x14ac:dyDescent="0.3">
      <c r="J207" s="157"/>
      <c r="K207" s="6"/>
      <c r="L207" s="6"/>
      <c r="M207" s="157"/>
      <c r="N207" s="6"/>
      <c r="O207" s="6"/>
      <c r="P207" s="157"/>
      <c r="Q207" s="6"/>
      <c r="R207" s="6"/>
      <c r="S207" s="157"/>
      <c r="T207" s="6"/>
      <c r="U207" s="6"/>
      <c r="V207" s="157"/>
      <c r="W207" s="6"/>
      <c r="X207" s="6"/>
      <c r="Y207" s="157"/>
      <c r="Z207" s="6"/>
      <c r="AA207" s="6"/>
      <c r="AB207" s="6"/>
      <c r="AC207" s="6"/>
      <c r="AD207" s="6"/>
      <c r="AE207" s="6"/>
      <c r="AF207" s="6"/>
      <c r="AG207" s="207"/>
      <c r="AH207" s="207"/>
      <c r="AI207" s="6"/>
      <c r="AJ207" s="6"/>
      <c r="AK207" s="6"/>
      <c r="AL207" s="6"/>
      <c r="AM207" s="207"/>
      <c r="AN207" s="207"/>
      <c r="AO207" s="6"/>
      <c r="AP207" s="207"/>
      <c r="AQ207" s="207"/>
      <c r="AR207" s="6"/>
      <c r="AS207" s="6"/>
      <c r="AT207" s="6"/>
      <c r="AU207" s="6"/>
    </row>
    <row r="208" spans="1:102" x14ac:dyDescent="0.3">
      <c r="J208" s="157"/>
      <c r="K208" s="6"/>
      <c r="L208" s="6"/>
      <c r="M208" s="157"/>
      <c r="N208" s="6"/>
      <c r="O208" s="6"/>
      <c r="P208" s="157"/>
      <c r="Q208" s="6"/>
      <c r="R208" s="6"/>
      <c r="S208" s="157"/>
      <c r="T208" s="6"/>
      <c r="U208" s="6"/>
      <c r="V208" s="157"/>
      <c r="W208" s="6"/>
      <c r="X208" s="6"/>
      <c r="Y208" s="157"/>
      <c r="Z208" s="6"/>
      <c r="AA208" s="6"/>
      <c r="AB208" s="6"/>
      <c r="AC208" s="6"/>
      <c r="AD208" s="6"/>
      <c r="AE208" s="6"/>
      <c r="AF208" s="6"/>
      <c r="AG208" s="207"/>
      <c r="AH208" s="207"/>
      <c r="AI208" s="6"/>
      <c r="AJ208" s="6"/>
      <c r="AK208" s="6"/>
      <c r="AL208" s="6"/>
      <c r="AM208" s="207"/>
      <c r="AN208" s="207"/>
      <c r="AO208" s="6"/>
      <c r="AP208" s="207"/>
      <c r="AQ208" s="207"/>
      <c r="AR208" s="6"/>
      <c r="AS208" s="6"/>
      <c r="AT208" s="6"/>
      <c r="AU208" s="6"/>
    </row>
    <row r="209" spans="10:47" x14ac:dyDescent="0.3">
      <c r="J209" s="157"/>
      <c r="K209" s="6"/>
      <c r="L209" s="6"/>
      <c r="M209" s="157"/>
      <c r="N209" s="6"/>
      <c r="O209" s="6"/>
      <c r="P209" s="157"/>
      <c r="Q209" s="6"/>
      <c r="R209" s="6"/>
      <c r="S209" s="157"/>
      <c r="T209" s="6"/>
      <c r="U209" s="6"/>
      <c r="V209" s="157"/>
      <c r="W209" s="6"/>
      <c r="X209" s="6"/>
      <c r="Y209" s="157"/>
      <c r="Z209" s="6"/>
      <c r="AA209" s="6"/>
      <c r="AB209" s="6"/>
      <c r="AC209" s="6"/>
      <c r="AD209" s="6"/>
      <c r="AE209" s="6"/>
      <c r="AF209" s="6"/>
      <c r="AG209" s="207"/>
      <c r="AH209" s="207"/>
      <c r="AI209" s="6"/>
      <c r="AJ209" s="6"/>
      <c r="AK209" s="6"/>
      <c r="AL209" s="6"/>
      <c r="AM209" s="207"/>
      <c r="AN209" s="207"/>
      <c r="AO209" s="6"/>
      <c r="AP209" s="207"/>
      <c r="AQ209" s="207"/>
      <c r="AR209" s="6"/>
      <c r="AS209" s="6"/>
      <c r="AT209" s="6"/>
      <c r="AU209" s="6"/>
    </row>
    <row r="210" spans="10:47" x14ac:dyDescent="0.3">
      <c r="J210" s="157"/>
      <c r="K210" s="6"/>
      <c r="L210" s="6"/>
      <c r="M210" s="157"/>
      <c r="N210" s="6"/>
      <c r="O210" s="6"/>
      <c r="P210" s="157"/>
      <c r="Q210" s="6"/>
      <c r="R210" s="6"/>
      <c r="S210" s="157"/>
      <c r="T210" s="6"/>
      <c r="U210" s="6"/>
      <c r="V210" s="157"/>
      <c r="W210" s="6"/>
      <c r="X210" s="6"/>
      <c r="Y210" s="157"/>
      <c r="Z210" s="6"/>
      <c r="AA210" s="6"/>
      <c r="AB210" s="6"/>
      <c r="AC210" s="6"/>
      <c r="AD210" s="6"/>
      <c r="AE210" s="6"/>
      <c r="AF210" s="6"/>
      <c r="AG210" s="207"/>
      <c r="AH210" s="207"/>
      <c r="AI210" s="6"/>
      <c r="AJ210" s="6"/>
      <c r="AK210" s="6"/>
      <c r="AL210" s="6"/>
      <c r="AM210" s="207"/>
      <c r="AN210" s="207"/>
      <c r="AO210" s="6"/>
      <c r="AP210" s="207"/>
      <c r="AQ210" s="207"/>
      <c r="AR210" s="6"/>
      <c r="AS210" s="6"/>
      <c r="AT210" s="6"/>
      <c r="AU210" s="6"/>
    </row>
    <row r="211" spans="10:47" x14ac:dyDescent="0.3">
      <c r="J211" s="157"/>
      <c r="K211" s="6"/>
      <c r="L211" s="6"/>
      <c r="M211" s="157"/>
      <c r="N211" s="6"/>
      <c r="O211" s="6"/>
      <c r="P211" s="157"/>
      <c r="Q211" s="6"/>
      <c r="R211" s="6"/>
      <c r="S211" s="157"/>
      <c r="T211" s="6"/>
      <c r="U211" s="6"/>
      <c r="V211" s="157"/>
      <c r="W211" s="6"/>
      <c r="X211" s="6"/>
      <c r="Y211" s="157"/>
      <c r="Z211" s="6"/>
      <c r="AA211" s="6"/>
      <c r="AB211" s="6"/>
      <c r="AC211" s="6"/>
      <c r="AD211" s="6"/>
      <c r="AE211" s="6"/>
      <c r="AF211" s="6"/>
      <c r="AG211" s="207"/>
      <c r="AH211" s="207"/>
      <c r="AI211" s="6"/>
      <c r="AJ211" s="6"/>
      <c r="AK211" s="6"/>
      <c r="AL211" s="6"/>
      <c r="AM211" s="207"/>
      <c r="AN211" s="207"/>
      <c r="AO211" s="6"/>
      <c r="AP211" s="207"/>
      <c r="AQ211" s="207"/>
      <c r="AR211" s="6"/>
      <c r="AS211" s="6"/>
      <c r="AT211" s="6"/>
      <c r="AU211" s="6"/>
    </row>
    <row r="212" spans="10:47" x14ac:dyDescent="0.3">
      <c r="J212" s="157"/>
      <c r="K212" s="6"/>
      <c r="L212" s="6"/>
      <c r="M212" s="157"/>
      <c r="N212" s="6"/>
      <c r="O212" s="6"/>
      <c r="P212" s="157"/>
      <c r="Q212" s="6"/>
      <c r="R212" s="6"/>
      <c r="S212" s="157"/>
      <c r="T212" s="6"/>
      <c r="U212" s="6"/>
      <c r="V212" s="157"/>
      <c r="W212" s="6"/>
      <c r="X212" s="6"/>
      <c r="Y212" s="157"/>
      <c r="Z212" s="6"/>
      <c r="AA212" s="6"/>
      <c r="AB212" s="6"/>
      <c r="AC212" s="6"/>
      <c r="AD212" s="6"/>
      <c r="AE212" s="6"/>
      <c r="AF212" s="6"/>
      <c r="AG212" s="207"/>
      <c r="AH212" s="207"/>
      <c r="AI212" s="6"/>
      <c r="AJ212" s="6"/>
      <c r="AK212" s="6"/>
      <c r="AL212" s="6"/>
      <c r="AM212" s="207"/>
      <c r="AN212" s="207"/>
      <c r="AO212" s="6"/>
      <c r="AP212" s="207"/>
      <c r="AQ212" s="207"/>
      <c r="AR212" s="6"/>
      <c r="AS212" s="6"/>
      <c r="AT212" s="6"/>
      <c r="AU212" s="6"/>
    </row>
    <row r="213" spans="10:47" x14ac:dyDescent="0.3">
      <c r="J213" s="157"/>
      <c r="K213" s="6"/>
      <c r="L213" s="6"/>
      <c r="M213" s="157"/>
      <c r="N213" s="6"/>
      <c r="O213" s="6"/>
      <c r="P213" s="157"/>
      <c r="Q213" s="6"/>
      <c r="R213" s="6"/>
      <c r="S213" s="157"/>
      <c r="T213" s="6"/>
      <c r="U213" s="6"/>
      <c r="V213" s="157"/>
      <c r="W213" s="6"/>
      <c r="X213" s="6"/>
      <c r="Y213" s="157"/>
      <c r="Z213" s="6"/>
      <c r="AA213" s="6"/>
      <c r="AB213" s="6"/>
      <c r="AC213" s="6"/>
      <c r="AD213" s="6"/>
      <c r="AE213" s="6"/>
      <c r="AF213" s="6"/>
      <c r="AG213" s="207"/>
      <c r="AH213" s="207"/>
      <c r="AI213" s="6"/>
      <c r="AJ213" s="6"/>
      <c r="AK213" s="6"/>
      <c r="AL213" s="6"/>
      <c r="AM213" s="207"/>
      <c r="AN213" s="207"/>
      <c r="AO213" s="6"/>
      <c r="AP213" s="207"/>
      <c r="AQ213" s="207"/>
      <c r="AR213" s="6"/>
      <c r="AS213" s="6"/>
      <c r="AT213" s="6"/>
      <c r="AU213" s="6"/>
    </row>
    <row r="214" spans="10:47" x14ac:dyDescent="0.3">
      <c r="J214" s="157"/>
      <c r="K214" s="6"/>
      <c r="L214" s="6"/>
      <c r="M214" s="157"/>
      <c r="N214" s="6"/>
      <c r="O214" s="6"/>
      <c r="P214" s="157"/>
      <c r="Q214" s="6"/>
      <c r="R214" s="6"/>
      <c r="S214" s="157"/>
      <c r="T214" s="6"/>
      <c r="U214" s="6"/>
      <c r="V214" s="157"/>
      <c r="W214" s="6"/>
      <c r="X214" s="6"/>
      <c r="Y214" s="157"/>
      <c r="Z214" s="6"/>
      <c r="AA214" s="6"/>
      <c r="AB214" s="6"/>
      <c r="AC214" s="6"/>
      <c r="AD214" s="6"/>
      <c r="AE214" s="6"/>
      <c r="AF214" s="6"/>
      <c r="AG214" s="207"/>
      <c r="AH214" s="207"/>
      <c r="AI214" s="6"/>
      <c r="AJ214" s="6"/>
      <c r="AK214" s="6"/>
      <c r="AL214" s="6"/>
      <c r="AM214" s="207"/>
      <c r="AN214" s="207"/>
      <c r="AO214" s="6"/>
      <c r="AP214" s="207"/>
      <c r="AQ214" s="207"/>
      <c r="AR214" s="6"/>
      <c r="AS214" s="6"/>
      <c r="AT214" s="6"/>
      <c r="AU214" s="6"/>
    </row>
    <row r="215" spans="10:47" x14ac:dyDescent="0.3">
      <c r="J215" s="157"/>
      <c r="K215" s="6"/>
      <c r="L215" s="6"/>
      <c r="M215" s="157"/>
      <c r="N215" s="6"/>
      <c r="O215" s="6"/>
      <c r="P215" s="157"/>
      <c r="Q215" s="6"/>
      <c r="R215" s="6"/>
      <c r="S215" s="157"/>
      <c r="T215" s="6"/>
      <c r="U215" s="6"/>
      <c r="V215" s="157"/>
      <c r="W215" s="6"/>
      <c r="X215" s="6"/>
      <c r="Y215" s="157"/>
      <c r="Z215" s="6"/>
      <c r="AA215" s="6"/>
      <c r="AB215" s="6"/>
      <c r="AC215" s="6"/>
      <c r="AD215" s="6"/>
      <c r="AE215" s="6"/>
      <c r="AF215" s="6"/>
      <c r="AG215" s="207"/>
      <c r="AH215" s="207"/>
      <c r="AI215" s="6"/>
      <c r="AJ215" s="6"/>
      <c r="AK215" s="6"/>
      <c r="AL215" s="6"/>
      <c r="AM215" s="207"/>
      <c r="AN215" s="207"/>
      <c r="AO215" s="6"/>
      <c r="AP215" s="207"/>
      <c r="AQ215" s="207"/>
      <c r="AR215" s="6"/>
      <c r="AS215" s="6"/>
      <c r="AT215" s="6"/>
      <c r="AU215" s="6"/>
    </row>
    <row r="216" spans="10:47" x14ac:dyDescent="0.3">
      <c r="J216" s="157"/>
      <c r="K216" s="6"/>
      <c r="L216" s="6"/>
      <c r="M216" s="157"/>
      <c r="N216" s="6"/>
      <c r="O216" s="6"/>
      <c r="P216" s="157"/>
      <c r="Q216" s="6"/>
      <c r="R216" s="6"/>
      <c r="S216" s="157"/>
      <c r="T216" s="6"/>
      <c r="U216" s="6"/>
      <c r="V216" s="157"/>
      <c r="W216" s="6"/>
      <c r="X216" s="6"/>
      <c r="Y216" s="157"/>
      <c r="Z216" s="6"/>
      <c r="AA216" s="6"/>
      <c r="AB216" s="6"/>
      <c r="AC216" s="6"/>
      <c r="AD216" s="6"/>
      <c r="AE216" s="6"/>
      <c r="AF216" s="6"/>
      <c r="AG216" s="207"/>
      <c r="AH216" s="207"/>
      <c r="AI216" s="6"/>
      <c r="AJ216" s="6"/>
      <c r="AK216" s="6"/>
      <c r="AL216" s="6"/>
      <c r="AM216" s="207"/>
      <c r="AN216" s="207"/>
      <c r="AO216" s="6"/>
      <c r="AP216" s="207"/>
      <c r="AQ216" s="207"/>
      <c r="AR216" s="6"/>
      <c r="AS216" s="6"/>
      <c r="AT216" s="6"/>
      <c r="AU216" s="6"/>
    </row>
    <row r="217" spans="10:47" x14ac:dyDescent="0.3">
      <c r="J217" s="157"/>
      <c r="K217" s="6"/>
      <c r="L217" s="6"/>
      <c r="M217" s="157"/>
      <c r="N217" s="6"/>
      <c r="O217" s="6"/>
      <c r="P217" s="157"/>
      <c r="Q217" s="6"/>
      <c r="R217" s="6"/>
      <c r="S217" s="157"/>
      <c r="T217" s="6"/>
      <c r="U217" s="6"/>
      <c r="V217" s="157"/>
      <c r="W217" s="6"/>
      <c r="X217" s="6"/>
      <c r="Y217" s="157"/>
      <c r="Z217" s="6"/>
      <c r="AA217" s="6"/>
      <c r="AB217" s="6"/>
      <c r="AC217" s="6"/>
      <c r="AD217" s="6"/>
      <c r="AE217" s="6"/>
      <c r="AF217" s="6"/>
      <c r="AG217" s="207"/>
      <c r="AH217" s="207"/>
      <c r="AI217" s="6"/>
      <c r="AJ217" s="6"/>
      <c r="AK217" s="6"/>
      <c r="AL217" s="6"/>
      <c r="AM217" s="207"/>
      <c r="AN217" s="207"/>
      <c r="AO217" s="6"/>
      <c r="AP217" s="207"/>
      <c r="AQ217" s="207"/>
      <c r="AR217" s="6"/>
      <c r="AS217" s="6"/>
      <c r="AT217" s="6"/>
      <c r="AU217" s="6"/>
    </row>
    <row r="218" spans="10:47" x14ac:dyDescent="0.3">
      <c r="J218" s="157"/>
      <c r="K218" s="6"/>
      <c r="L218" s="6"/>
      <c r="M218" s="157"/>
      <c r="N218" s="6"/>
      <c r="O218" s="6"/>
      <c r="P218" s="157"/>
      <c r="Q218" s="6"/>
      <c r="R218" s="6"/>
      <c r="S218" s="157"/>
      <c r="T218" s="6"/>
      <c r="U218" s="6"/>
      <c r="V218" s="157"/>
      <c r="W218" s="6"/>
      <c r="X218" s="6"/>
      <c r="Y218" s="157"/>
      <c r="Z218" s="6"/>
      <c r="AA218" s="6"/>
      <c r="AB218" s="6"/>
      <c r="AC218" s="6"/>
      <c r="AD218" s="6"/>
      <c r="AE218" s="6"/>
      <c r="AF218" s="6"/>
      <c r="AG218" s="207"/>
      <c r="AH218" s="207"/>
      <c r="AI218" s="6"/>
      <c r="AJ218" s="6"/>
      <c r="AK218" s="6"/>
      <c r="AL218" s="6"/>
      <c r="AM218" s="207"/>
      <c r="AN218" s="207"/>
      <c r="AO218" s="6"/>
      <c r="AP218" s="207"/>
      <c r="AQ218" s="207"/>
      <c r="AR218" s="6"/>
      <c r="AS218" s="6"/>
      <c r="AT218" s="6"/>
      <c r="AU218" s="6"/>
    </row>
    <row r="219" spans="10:47" x14ac:dyDescent="0.3">
      <c r="J219" s="157"/>
      <c r="K219" s="6"/>
      <c r="L219" s="6"/>
      <c r="M219" s="157"/>
      <c r="N219" s="6"/>
      <c r="O219" s="6"/>
      <c r="P219" s="157"/>
      <c r="Q219" s="6"/>
      <c r="R219" s="6"/>
      <c r="S219" s="157"/>
      <c r="T219" s="6"/>
      <c r="U219" s="6"/>
      <c r="V219" s="157"/>
      <c r="W219" s="6"/>
      <c r="X219" s="6"/>
      <c r="Y219" s="157"/>
      <c r="Z219" s="6"/>
      <c r="AA219" s="6"/>
      <c r="AB219" s="6"/>
      <c r="AC219" s="6"/>
      <c r="AD219" s="6"/>
      <c r="AE219" s="6"/>
      <c r="AF219" s="6"/>
      <c r="AG219" s="207"/>
      <c r="AH219" s="207"/>
      <c r="AI219" s="6"/>
      <c r="AJ219" s="6"/>
      <c r="AK219" s="6"/>
      <c r="AL219" s="6"/>
      <c r="AM219" s="207"/>
      <c r="AN219" s="207"/>
      <c r="AO219" s="6"/>
      <c r="AP219" s="207"/>
      <c r="AQ219" s="207"/>
      <c r="AR219" s="6"/>
      <c r="AS219" s="6"/>
      <c r="AT219" s="6"/>
      <c r="AU219" s="6"/>
    </row>
    <row r="220" spans="10:47" x14ac:dyDescent="0.3">
      <c r="J220" s="157"/>
      <c r="K220" s="6"/>
      <c r="L220" s="6"/>
      <c r="M220" s="157"/>
      <c r="N220" s="6"/>
      <c r="O220" s="6"/>
      <c r="P220" s="157"/>
      <c r="Q220" s="6"/>
      <c r="R220" s="6"/>
      <c r="S220" s="157"/>
      <c r="T220" s="6"/>
      <c r="U220" s="6"/>
      <c r="V220" s="157"/>
      <c r="W220" s="6"/>
      <c r="X220" s="6"/>
      <c r="Y220" s="157"/>
      <c r="Z220" s="6"/>
      <c r="AA220" s="6"/>
      <c r="AB220" s="6"/>
      <c r="AC220" s="6"/>
      <c r="AD220" s="6"/>
      <c r="AE220" s="6"/>
      <c r="AF220" s="6"/>
      <c r="AG220" s="207"/>
      <c r="AH220" s="207"/>
      <c r="AI220" s="6"/>
      <c r="AJ220" s="6"/>
      <c r="AK220" s="6"/>
      <c r="AL220" s="6"/>
      <c r="AM220" s="207"/>
      <c r="AN220" s="207"/>
      <c r="AO220" s="6"/>
      <c r="AP220" s="207"/>
      <c r="AQ220" s="207"/>
      <c r="AR220" s="6"/>
      <c r="AS220" s="6"/>
      <c r="AT220" s="6"/>
      <c r="AU220" s="6"/>
    </row>
    <row r="221" spans="10:47" x14ac:dyDescent="0.3">
      <c r="J221" s="157"/>
      <c r="K221" s="6"/>
      <c r="L221" s="6"/>
      <c r="M221" s="157"/>
      <c r="N221" s="6"/>
      <c r="O221" s="6"/>
      <c r="P221" s="157"/>
      <c r="Q221" s="6"/>
      <c r="R221" s="6"/>
      <c r="S221" s="157"/>
      <c r="T221" s="6"/>
      <c r="U221" s="6"/>
      <c r="V221" s="157"/>
      <c r="W221" s="6"/>
      <c r="X221" s="6"/>
      <c r="Y221" s="157"/>
      <c r="Z221" s="6"/>
      <c r="AA221" s="6"/>
      <c r="AB221" s="6"/>
      <c r="AC221" s="6"/>
      <c r="AD221" s="6"/>
      <c r="AE221" s="6"/>
      <c r="AF221" s="6"/>
      <c r="AG221" s="207"/>
      <c r="AH221" s="207"/>
      <c r="AI221" s="6"/>
      <c r="AJ221" s="6"/>
      <c r="AK221" s="6"/>
      <c r="AL221" s="6"/>
      <c r="AM221" s="207"/>
      <c r="AN221" s="207"/>
      <c r="AO221" s="6"/>
      <c r="AP221" s="207"/>
      <c r="AQ221" s="207"/>
      <c r="AR221" s="6"/>
      <c r="AS221" s="6"/>
      <c r="AT221" s="6"/>
      <c r="AU221" s="6"/>
    </row>
    <row r="222" spans="10:47" x14ac:dyDescent="0.3">
      <c r="J222" s="157"/>
      <c r="K222" s="6"/>
      <c r="L222" s="6"/>
      <c r="M222" s="157"/>
      <c r="N222" s="6"/>
      <c r="O222" s="6"/>
      <c r="P222" s="157"/>
      <c r="Q222" s="6"/>
      <c r="R222" s="6"/>
      <c r="S222" s="157"/>
      <c r="T222" s="6"/>
      <c r="U222" s="6"/>
      <c r="V222" s="157"/>
      <c r="W222" s="6"/>
      <c r="X222" s="6"/>
      <c r="Y222" s="157"/>
      <c r="Z222" s="6"/>
      <c r="AA222" s="6"/>
      <c r="AB222" s="6"/>
      <c r="AC222" s="6"/>
      <c r="AD222" s="6"/>
      <c r="AE222" s="6"/>
      <c r="AF222" s="6"/>
      <c r="AG222" s="207"/>
      <c r="AH222" s="207"/>
      <c r="AI222" s="6"/>
      <c r="AJ222" s="6"/>
      <c r="AK222" s="6"/>
      <c r="AL222" s="6"/>
      <c r="AM222" s="207"/>
      <c r="AN222" s="207"/>
      <c r="AO222" s="6"/>
      <c r="AP222" s="207"/>
      <c r="AQ222" s="207"/>
      <c r="AR222" s="6"/>
      <c r="AS222" s="6"/>
      <c r="AT222" s="6"/>
      <c r="AU222" s="6"/>
    </row>
    <row r="223" spans="10:47" x14ac:dyDescent="0.3">
      <c r="J223" s="157"/>
      <c r="K223" s="6"/>
      <c r="L223" s="6"/>
      <c r="M223" s="157"/>
      <c r="N223" s="6"/>
      <c r="O223" s="6"/>
      <c r="P223" s="157"/>
      <c r="Q223" s="6"/>
      <c r="R223" s="6"/>
      <c r="S223" s="157"/>
      <c r="T223" s="6"/>
      <c r="U223" s="6"/>
      <c r="V223" s="157"/>
      <c r="W223" s="6"/>
      <c r="X223" s="6"/>
      <c r="Y223" s="157"/>
      <c r="Z223" s="6"/>
      <c r="AA223" s="6"/>
      <c r="AB223" s="6"/>
      <c r="AC223" s="6"/>
      <c r="AD223" s="6"/>
      <c r="AE223" s="6"/>
      <c r="AF223" s="6"/>
      <c r="AG223" s="207"/>
      <c r="AH223" s="207"/>
      <c r="AI223" s="6"/>
      <c r="AJ223" s="6"/>
      <c r="AK223" s="6"/>
      <c r="AL223" s="6"/>
      <c r="AM223" s="207"/>
      <c r="AN223" s="207"/>
      <c r="AO223" s="6"/>
      <c r="AP223" s="207"/>
      <c r="AQ223" s="207"/>
      <c r="AR223" s="6"/>
      <c r="AS223" s="6"/>
      <c r="AT223" s="6"/>
      <c r="AU223" s="6"/>
    </row>
    <row r="224" spans="10:47" x14ac:dyDescent="0.3">
      <c r="J224" s="157"/>
      <c r="K224" s="6"/>
      <c r="L224" s="6"/>
      <c r="M224" s="157"/>
      <c r="N224" s="6"/>
      <c r="O224" s="6"/>
      <c r="P224" s="157"/>
      <c r="Q224" s="6"/>
      <c r="R224" s="6"/>
      <c r="S224" s="157"/>
      <c r="T224" s="6"/>
      <c r="U224" s="6"/>
      <c r="V224" s="157"/>
      <c r="W224" s="6"/>
      <c r="X224" s="6"/>
      <c r="Y224" s="157"/>
      <c r="Z224" s="6"/>
      <c r="AA224" s="6"/>
      <c r="AB224" s="6"/>
      <c r="AC224" s="6"/>
      <c r="AD224" s="6"/>
      <c r="AE224" s="6"/>
      <c r="AF224" s="6"/>
      <c r="AG224" s="207"/>
      <c r="AH224" s="207"/>
      <c r="AI224" s="6"/>
      <c r="AJ224" s="6"/>
      <c r="AK224" s="6"/>
      <c r="AL224" s="6"/>
      <c r="AM224" s="207"/>
      <c r="AN224" s="207"/>
      <c r="AO224" s="6"/>
      <c r="AP224" s="207"/>
      <c r="AQ224" s="207"/>
      <c r="AR224" s="6"/>
      <c r="AS224" s="6"/>
      <c r="AT224" s="6"/>
      <c r="AU224" s="6"/>
    </row>
    <row r="225" spans="10:47" x14ac:dyDescent="0.3">
      <c r="J225" s="157"/>
      <c r="K225" s="6"/>
      <c r="L225" s="6"/>
      <c r="M225" s="157"/>
      <c r="N225" s="6"/>
      <c r="O225" s="6"/>
      <c r="P225" s="157"/>
      <c r="Q225" s="6"/>
      <c r="R225" s="6"/>
      <c r="S225" s="157"/>
      <c r="T225" s="6"/>
      <c r="U225" s="6"/>
      <c r="V225" s="157"/>
      <c r="W225" s="6"/>
      <c r="X225" s="6"/>
      <c r="Y225" s="157"/>
      <c r="Z225" s="6"/>
      <c r="AA225" s="6"/>
      <c r="AB225" s="6"/>
      <c r="AC225" s="6"/>
      <c r="AD225" s="6"/>
      <c r="AE225" s="6"/>
      <c r="AF225" s="6"/>
      <c r="AG225" s="207"/>
      <c r="AH225" s="207"/>
      <c r="AI225" s="6"/>
      <c r="AJ225" s="6"/>
      <c r="AK225" s="6"/>
      <c r="AL225" s="6"/>
      <c r="AM225" s="207"/>
      <c r="AN225" s="207"/>
      <c r="AO225" s="6"/>
      <c r="AP225" s="207"/>
      <c r="AQ225" s="207"/>
      <c r="AR225" s="6"/>
      <c r="AS225" s="6"/>
      <c r="AT225" s="6"/>
      <c r="AU225" s="6"/>
    </row>
    <row r="226" spans="10:47" x14ac:dyDescent="0.3">
      <c r="J226" s="157"/>
      <c r="K226" s="6"/>
      <c r="L226" s="6"/>
      <c r="M226" s="157"/>
      <c r="N226" s="6"/>
      <c r="O226" s="6"/>
      <c r="P226" s="157"/>
      <c r="Q226" s="6"/>
      <c r="R226" s="6"/>
      <c r="S226" s="157"/>
      <c r="T226" s="6"/>
      <c r="U226" s="6"/>
      <c r="V226" s="157"/>
      <c r="W226" s="6"/>
      <c r="X226" s="6"/>
      <c r="Y226" s="157"/>
      <c r="Z226" s="6"/>
      <c r="AA226" s="6"/>
      <c r="AB226" s="6"/>
      <c r="AC226" s="6"/>
      <c r="AD226" s="6"/>
      <c r="AE226" s="6"/>
      <c r="AF226" s="6"/>
      <c r="AG226" s="207"/>
      <c r="AH226" s="207"/>
      <c r="AI226" s="6"/>
      <c r="AJ226" s="6"/>
      <c r="AK226" s="6"/>
      <c r="AL226" s="6"/>
      <c r="AM226" s="207"/>
      <c r="AN226" s="207"/>
      <c r="AO226" s="6"/>
      <c r="AP226" s="207"/>
      <c r="AQ226" s="207"/>
      <c r="AR226" s="6"/>
      <c r="AS226" s="6"/>
      <c r="AT226" s="6"/>
      <c r="AU226" s="6"/>
    </row>
    <row r="227" spans="10:47" x14ac:dyDescent="0.3">
      <c r="J227" s="157"/>
      <c r="K227" s="6"/>
      <c r="L227" s="6"/>
      <c r="M227" s="157"/>
      <c r="N227" s="6"/>
      <c r="O227" s="6"/>
      <c r="P227" s="157"/>
      <c r="Q227" s="6"/>
      <c r="R227" s="6"/>
      <c r="S227" s="157"/>
      <c r="T227" s="6"/>
      <c r="U227" s="6"/>
      <c r="V227" s="157"/>
      <c r="W227" s="6"/>
      <c r="X227" s="6"/>
      <c r="Y227" s="157"/>
      <c r="Z227" s="6"/>
      <c r="AA227" s="6"/>
      <c r="AB227" s="6"/>
      <c r="AC227" s="6"/>
      <c r="AD227" s="6"/>
      <c r="AE227" s="6"/>
      <c r="AF227" s="6"/>
      <c r="AG227" s="207"/>
      <c r="AH227" s="207"/>
      <c r="AI227" s="6"/>
      <c r="AJ227" s="6"/>
      <c r="AK227" s="6"/>
      <c r="AL227" s="6"/>
      <c r="AM227" s="207"/>
      <c r="AN227" s="207"/>
      <c r="AO227" s="6"/>
      <c r="AP227" s="207"/>
      <c r="AQ227" s="207"/>
      <c r="AR227" s="6"/>
      <c r="AS227" s="6"/>
      <c r="AT227" s="6"/>
      <c r="AU227" s="6"/>
    </row>
    <row r="228" spans="10:47" x14ac:dyDescent="0.3">
      <c r="J228" s="157"/>
      <c r="K228" s="6"/>
      <c r="L228" s="6"/>
      <c r="M228" s="157"/>
      <c r="N228" s="6"/>
      <c r="O228" s="6"/>
      <c r="P228" s="157"/>
      <c r="Q228" s="6"/>
      <c r="R228" s="6"/>
      <c r="S228" s="157"/>
      <c r="T228" s="6"/>
      <c r="U228" s="6"/>
      <c r="V228" s="157"/>
      <c r="W228" s="6"/>
      <c r="X228" s="6"/>
      <c r="Y228" s="157"/>
      <c r="Z228" s="6"/>
      <c r="AA228" s="6"/>
      <c r="AB228" s="6"/>
      <c r="AC228" s="6"/>
      <c r="AD228" s="6"/>
      <c r="AE228" s="6"/>
      <c r="AF228" s="6"/>
      <c r="AG228" s="207"/>
      <c r="AH228" s="207"/>
      <c r="AI228" s="6"/>
      <c r="AJ228" s="6"/>
      <c r="AK228" s="6"/>
      <c r="AL228" s="6"/>
      <c r="AM228" s="207"/>
      <c r="AN228" s="207"/>
      <c r="AO228" s="6"/>
      <c r="AP228" s="207"/>
      <c r="AQ228" s="207"/>
      <c r="AR228" s="6"/>
      <c r="AS228" s="6"/>
      <c r="AT228" s="6"/>
      <c r="AU228" s="6"/>
    </row>
    <row r="229" spans="10:47" x14ac:dyDescent="0.3">
      <c r="J229" s="157"/>
      <c r="K229" s="6"/>
      <c r="L229" s="6"/>
      <c r="M229" s="157"/>
      <c r="N229" s="6"/>
      <c r="O229" s="6"/>
      <c r="P229" s="157"/>
      <c r="Q229" s="6"/>
      <c r="R229" s="6"/>
      <c r="S229" s="157"/>
      <c r="T229" s="6"/>
      <c r="U229" s="6"/>
      <c r="V229" s="157"/>
      <c r="W229" s="6"/>
      <c r="X229" s="6"/>
      <c r="Y229" s="157"/>
      <c r="Z229" s="6"/>
      <c r="AA229" s="6"/>
      <c r="AB229" s="6"/>
      <c r="AC229" s="6"/>
      <c r="AD229" s="6"/>
      <c r="AE229" s="6"/>
      <c r="AF229" s="6"/>
      <c r="AG229" s="207"/>
      <c r="AH229" s="207"/>
      <c r="AI229" s="6"/>
      <c r="AJ229" s="6"/>
      <c r="AK229" s="6"/>
      <c r="AL229" s="6"/>
      <c r="AM229" s="207"/>
      <c r="AN229" s="207"/>
      <c r="AO229" s="6"/>
      <c r="AP229" s="207"/>
      <c r="AQ229" s="207"/>
      <c r="AR229" s="6"/>
      <c r="AS229" s="6"/>
      <c r="AT229" s="6"/>
      <c r="AU229" s="6"/>
    </row>
    <row r="230" spans="10:47" x14ac:dyDescent="0.3">
      <c r="J230" s="157"/>
      <c r="K230" s="6"/>
      <c r="L230" s="6"/>
      <c r="M230" s="157"/>
      <c r="N230" s="6"/>
      <c r="O230" s="6"/>
      <c r="P230" s="157"/>
      <c r="Q230" s="6"/>
      <c r="R230" s="6"/>
      <c r="S230" s="157"/>
      <c r="T230" s="6"/>
      <c r="U230" s="6"/>
      <c r="V230" s="157"/>
      <c r="W230" s="6"/>
      <c r="X230" s="6"/>
      <c r="Y230" s="157"/>
      <c r="Z230" s="6"/>
      <c r="AA230" s="6"/>
      <c r="AB230" s="6"/>
      <c r="AC230" s="6"/>
      <c r="AD230" s="6"/>
      <c r="AE230" s="6"/>
      <c r="AF230" s="6"/>
      <c r="AG230" s="207"/>
      <c r="AH230" s="207"/>
      <c r="AI230" s="6"/>
      <c r="AJ230" s="6"/>
      <c r="AK230" s="6"/>
      <c r="AL230" s="6"/>
      <c r="AM230" s="207"/>
      <c r="AN230" s="207"/>
      <c r="AO230" s="6"/>
      <c r="AP230" s="207"/>
      <c r="AQ230" s="207"/>
      <c r="AR230" s="6"/>
      <c r="AS230" s="6"/>
      <c r="AT230" s="6"/>
      <c r="AU230" s="6"/>
    </row>
    <row r="231" spans="10:47" x14ac:dyDescent="0.3">
      <c r="J231" s="157"/>
      <c r="K231" s="6"/>
      <c r="L231" s="6"/>
      <c r="M231" s="157"/>
      <c r="N231" s="6"/>
      <c r="O231" s="6"/>
      <c r="P231" s="157"/>
      <c r="Q231" s="6"/>
      <c r="R231" s="6"/>
      <c r="S231" s="157"/>
      <c r="T231" s="6"/>
      <c r="U231" s="6"/>
      <c r="V231" s="157"/>
      <c r="W231" s="6"/>
      <c r="X231" s="6"/>
      <c r="Y231" s="157"/>
      <c r="Z231" s="6"/>
      <c r="AA231" s="6"/>
      <c r="AB231" s="6"/>
      <c r="AC231" s="6"/>
      <c r="AD231" s="6"/>
      <c r="AE231" s="6"/>
      <c r="AF231" s="6"/>
      <c r="AG231" s="207"/>
      <c r="AH231" s="207"/>
      <c r="AI231" s="6"/>
      <c r="AJ231" s="6"/>
      <c r="AK231" s="6"/>
      <c r="AL231" s="6"/>
      <c r="AM231" s="207"/>
      <c r="AN231" s="207"/>
      <c r="AO231" s="6"/>
      <c r="AP231" s="207"/>
      <c r="AQ231" s="207"/>
      <c r="AR231" s="6"/>
      <c r="AS231" s="6"/>
      <c r="AT231" s="6"/>
      <c r="AU231" s="6"/>
    </row>
    <row r="232" spans="10:47" x14ac:dyDescent="0.3">
      <c r="J232" s="157"/>
      <c r="K232" s="6"/>
      <c r="L232" s="6"/>
      <c r="M232" s="157"/>
      <c r="N232" s="6"/>
      <c r="O232" s="6"/>
      <c r="P232" s="157"/>
      <c r="Q232" s="6"/>
      <c r="R232" s="6"/>
      <c r="S232" s="157"/>
      <c r="T232" s="6"/>
      <c r="U232" s="6"/>
      <c r="V232" s="157"/>
      <c r="W232" s="6"/>
      <c r="X232" s="6"/>
      <c r="Y232" s="157"/>
      <c r="Z232" s="6"/>
      <c r="AA232" s="6"/>
      <c r="AB232" s="6"/>
      <c r="AC232" s="6"/>
      <c r="AD232" s="6"/>
      <c r="AE232" s="6"/>
      <c r="AF232" s="6"/>
      <c r="AG232" s="207"/>
      <c r="AH232" s="207"/>
      <c r="AI232" s="6"/>
      <c r="AJ232" s="6"/>
      <c r="AK232" s="6"/>
      <c r="AL232" s="6"/>
      <c r="AM232" s="207"/>
      <c r="AN232" s="207"/>
      <c r="AO232" s="6"/>
      <c r="AP232" s="207"/>
      <c r="AQ232" s="207"/>
      <c r="AR232" s="6"/>
      <c r="AS232" s="6"/>
      <c r="AT232" s="6"/>
      <c r="AU232" s="6"/>
    </row>
    <row r="233" spans="10:47" x14ac:dyDescent="0.3">
      <c r="J233" s="157"/>
      <c r="K233" s="6"/>
      <c r="L233" s="6"/>
      <c r="M233" s="157"/>
      <c r="N233" s="6"/>
      <c r="O233" s="6"/>
      <c r="P233" s="157"/>
      <c r="Q233" s="6"/>
      <c r="R233" s="6"/>
      <c r="S233" s="157"/>
      <c r="T233" s="6"/>
      <c r="U233" s="6"/>
      <c r="V233" s="157"/>
      <c r="W233" s="6"/>
      <c r="X233" s="6"/>
      <c r="Y233" s="157"/>
      <c r="Z233" s="6"/>
      <c r="AA233" s="6"/>
      <c r="AB233" s="6"/>
      <c r="AC233" s="6"/>
      <c r="AD233" s="6"/>
      <c r="AE233" s="6"/>
      <c r="AF233" s="6"/>
      <c r="AG233" s="207"/>
      <c r="AH233" s="207"/>
      <c r="AI233" s="6"/>
      <c r="AJ233" s="6"/>
      <c r="AK233" s="6"/>
      <c r="AL233" s="6"/>
      <c r="AM233" s="207"/>
      <c r="AN233" s="207"/>
      <c r="AO233" s="6"/>
      <c r="AP233" s="207"/>
      <c r="AQ233" s="207"/>
      <c r="AR233" s="6"/>
      <c r="AS233" s="6"/>
      <c r="AT233" s="6"/>
      <c r="AU233" s="6"/>
    </row>
    <row r="234" spans="10:47" x14ac:dyDescent="0.3">
      <c r="J234" s="157"/>
      <c r="K234" s="6"/>
      <c r="L234" s="6"/>
      <c r="M234" s="157"/>
      <c r="N234" s="6"/>
      <c r="O234" s="6"/>
      <c r="P234" s="157"/>
      <c r="Q234" s="6"/>
      <c r="R234" s="6"/>
      <c r="S234" s="157"/>
      <c r="T234" s="6"/>
      <c r="U234" s="6"/>
      <c r="V234" s="157"/>
      <c r="W234" s="6"/>
      <c r="X234" s="6"/>
      <c r="Y234" s="157"/>
      <c r="Z234" s="6"/>
      <c r="AA234" s="6"/>
      <c r="AB234" s="6"/>
      <c r="AC234" s="6"/>
      <c r="AD234" s="6"/>
      <c r="AE234" s="6"/>
      <c r="AF234" s="6"/>
      <c r="AG234" s="207"/>
      <c r="AH234" s="207"/>
      <c r="AI234" s="6"/>
      <c r="AJ234" s="6"/>
      <c r="AK234" s="6"/>
      <c r="AL234" s="6"/>
      <c r="AM234" s="207"/>
      <c r="AN234" s="207"/>
      <c r="AO234" s="6"/>
      <c r="AP234" s="207"/>
      <c r="AQ234" s="207"/>
      <c r="AR234" s="6"/>
      <c r="AS234" s="6"/>
      <c r="AT234" s="6"/>
      <c r="AU234" s="6"/>
    </row>
    <row r="235" spans="10:47" x14ac:dyDescent="0.3">
      <c r="J235" s="157"/>
      <c r="K235" s="6"/>
      <c r="L235" s="6"/>
      <c r="M235" s="157"/>
      <c r="N235" s="6"/>
      <c r="O235" s="6"/>
      <c r="P235" s="157"/>
      <c r="Q235" s="6"/>
      <c r="R235" s="6"/>
      <c r="S235" s="157"/>
      <c r="T235" s="6"/>
      <c r="U235" s="6"/>
      <c r="V235" s="157"/>
      <c r="W235" s="6"/>
      <c r="X235" s="6"/>
      <c r="Y235" s="157"/>
      <c r="Z235" s="6"/>
      <c r="AA235" s="6"/>
      <c r="AB235" s="6"/>
      <c r="AC235" s="6"/>
      <c r="AD235" s="6"/>
      <c r="AE235" s="6"/>
      <c r="AF235" s="6"/>
      <c r="AG235" s="207"/>
      <c r="AH235" s="207"/>
      <c r="AI235" s="6"/>
      <c r="AJ235" s="6"/>
      <c r="AK235" s="6"/>
      <c r="AL235" s="6"/>
      <c r="AM235" s="207"/>
      <c r="AN235" s="207"/>
      <c r="AO235" s="6"/>
      <c r="AP235" s="207"/>
      <c r="AQ235" s="207"/>
      <c r="AR235" s="6"/>
      <c r="AS235" s="6"/>
      <c r="AT235" s="6"/>
      <c r="AU235" s="6"/>
    </row>
    <row r="236" spans="10:47" x14ac:dyDescent="0.3">
      <c r="J236" s="157"/>
      <c r="K236" s="6"/>
      <c r="L236" s="6"/>
      <c r="M236" s="157"/>
      <c r="N236" s="6"/>
      <c r="O236" s="6"/>
      <c r="P236" s="157"/>
      <c r="Q236" s="6"/>
      <c r="R236" s="6"/>
      <c r="S236" s="157"/>
      <c r="T236" s="6"/>
      <c r="U236" s="6"/>
      <c r="V236" s="157"/>
      <c r="W236" s="6"/>
      <c r="X236" s="6"/>
      <c r="Y236" s="157"/>
      <c r="Z236" s="6"/>
      <c r="AA236" s="6"/>
      <c r="AB236" s="6"/>
      <c r="AC236" s="6"/>
      <c r="AD236" s="6"/>
      <c r="AE236" s="6"/>
      <c r="AF236" s="6"/>
      <c r="AG236" s="207"/>
      <c r="AH236" s="207"/>
      <c r="AI236" s="6"/>
      <c r="AJ236" s="6"/>
      <c r="AK236" s="6"/>
      <c r="AL236" s="6"/>
      <c r="AM236" s="207"/>
      <c r="AN236" s="207"/>
      <c r="AO236" s="6"/>
      <c r="AP236" s="207"/>
      <c r="AQ236" s="207"/>
      <c r="AR236" s="6"/>
      <c r="AS236" s="6"/>
      <c r="AT236" s="6"/>
      <c r="AU236" s="6"/>
    </row>
    <row r="237" spans="10:47" x14ac:dyDescent="0.3">
      <c r="J237" s="157"/>
      <c r="K237" s="6"/>
      <c r="L237" s="6"/>
      <c r="M237" s="157"/>
      <c r="N237" s="6"/>
      <c r="O237" s="6"/>
      <c r="P237" s="157"/>
      <c r="Q237" s="6"/>
      <c r="R237" s="6"/>
      <c r="S237" s="157"/>
      <c r="T237" s="6"/>
      <c r="U237" s="6"/>
      <c r="V237" s="157"/>
      <c r="W237" s="6"/>
      <c r="X237" s="6"/>
      <c r="Y237" s="157"/>
      <c r="Z237" s="6"/>
      <c r="AA237" s="6"/>
      <c r="AB237" s="6"/>
      <c r="AC237" s="6"/>
      <c r="AD237" s="6"/>
      <c r="AE237" s="6"/>
      <c r="AF237" s="6"/>
      <c r="AG237" s="207"/>
      <c r="AH237" s="207"/>
      <c r="AI237" s="6"/>
      <c r="AJ237" s="6"/>
      <c r="AK237" s="6"/>
      <c r="AL237" s="6"/>
      <c r="AM237" s="207"/>
      <c r="AN237" s="207"/>
      <c r="AO237" s="6"/>
      <c r="AP237" s="207"/>
      <c r="AQ237" s="207"/>
      <c r="AR237" s="6"/>
      <c r="AS237" s="6"/>
      <c r="AT237" s="6"/>
      <c r="AU237" s="6"/>
    </row>
    <row r="238" spans="10:47" x14ac:dyDescent="0.3">
      <c r="J238" s="157"/>
      <c r="K238" s="6"/>
      <c r="L238" s="6"/>
      <c r="M238" s="157"/>
      <c r="N238" s="6"/>
      <c r="O238" s="6"/>
      <c r="P238" s="157"/>
      <c r="Q238" s="6"/>
      <c r="R238" s="6"/>
      <c r="S238" s="157"/>
      <c r="T238" s="6"/>
      <c r="U238" s="6"/>
      <c r="V238" s="157"/>
      <c r="W238" s="6"/>
      <c r="X238" s="6"/>
      <c r="Y238" s="157"/>
      <c r="Z238" s="6"/>
      <c r="AA238" s="6"/>
      <c r="AB238" s="6"/>
      <c r="AC238" s="6"/>
      <c r="AD238" s="6"/>
      <c r="AE238" s="6"/>
      <c r="AF238" s="6"/>
      <c r="AG238" s="207"/>
      <c r="AH238" s="207"/>
      <c r="AI238" s="6"/>
      <c r="AJ238" s="6"/>
      <c r="AK238" s="6"/>
      <c r="AL238" s="6"/>
      <c r="AM238" s="207"/>
      <c r="AN238" s="207"/>
      <c r="AO238" s="6"/>
      <c r="AP238" s="207"/>
      <c r="AQ238" s="207"/>
      <c r="AR238" s="6"/>
      <c r="AS238" s="6"/>
      <c r="AT238" s="6"/>
      <c r="AU238" s="6"/>
    </row>
    <row r="239" spans="10:47" x14ac:dyDescent="0.3">
      <c r="J239" s="157"/>
      <c r="K239" s="6"/>
      <c r="L239" s="6"/>
      <c r="M239" s="157"/>
      <c r="N239" s="6"/>
      <c r="O239" s="6"/>
      <c r="P239" s="157"/>
      <c r="Q239" s="6"/>
      <c r="R239" s="6"/>
      <c r="S239" s="157"/>
      <c r="T239" s="6"/>
      <c r="U239" s="6"/>
      <c r="V239" s="157"/>
      <c r="W239" s="6"/>
      <c r="X239" s="6"/>
      <c r="Y239" s="157"/>
      <c r="Z239" s="6"/>
      <c r="AA239" s="6"/>
      <c r="AB239" s="6"/>
      <c r="AC239" s="6"/>
      <c r="AD239" s="6"/>
      <c r="AE239" s="6"/>
      <c r="AF239" s="6"/>
      <c r="AG239" s="207"/>
      <c r="AH239" s="207"/>
      <c r="AI239" s="6"/>
      <c r="AJ239" s="6"/>
      <c r="AK239" s="6"/>
      <c r="AL239" s="6"/>
      <c r="AM239" s="207"/>
      <c r="AN239" s="207"/>
      <c r="AO239" s="6"/>
      <c r="AP239" s="207"/>
      <c r="AQ239" s="207"/>
      <c r="AR239" s="6"/>
      <c r="AS239" s="6"/>
      <c r="AT239" s="6"/>
      <c r="AU239" s="6"/>
    </row>
    <row r="240" spans="10:47" x14ac:dyDescent="0.3">
      <c r="J240" s="157"/>
      <c r="K240" s="6"/>
      <c r="L240" s="6"/>
      <c r="M240" s="157"/>
      <c r="N240" s="6"/>
      <c r="O240" s="6"/>
      <c r="P240" s="157"/>
      <c r="Q240" s="6"/>
      <c r="R240" s="6"/>
      <c r="S240" s="157"/>
      <c r="T240" s="6"/>
      <c r="U240" s="6"/>
      <c r="V240" s="157"/>
      <c r="W240" s="6"/>
      <c r="X240" s="6"/>
      <c r="Y240" s="157"/>
      <c r="Z240" s="6"/>
      <c r="AA240" s="6"/>
      <c r="AB240" s="6"/>
      <c r="AC240" s="6"/>
      <c r="AD240" s="6"/>
      <c r="AE240" s="6"/>
      <c r="AF240" s="6"/>
      <c r="AG240" s="207"/>
      <c r="AH240" s="207"/>
      <c r="AI240" s="6"/>
      <c r="AJ240" s="6"/>
      <c r="AK240" s="6"/>
      <c r="AL240" s="6"/>
      <c r="AM240" s="207"/>
      <c r="AN240" s="207"/>
      <c r="AO240" s="6"/>
      <c r="AP240" s="207"/>
      <c r="AQ240" s="207"/>
      <c r="AR240" s="6"/>
      <c r="AS240" s="6"/>
      <c r="AT240" s="6"/>
      <c r="AU240" s="6"/>
    </row>
    <row r="241" spans="10:47" x14ac:dyDescent="0.3">
      <c r="J241" s="157"/>
      <c r="K241" s="6"/>
      <c r="L241" s="6"/>
      <c r="M241" s="157"/>
      <c r="N241" s="6"/>
      <c r="O241" s="6"/>
      <c r="P241" s="157"/>
      <c r="Q241" s="6"/>
      <c r="R241" s="6"/>
      <c r="S241" s="157"/>
      <c r="T241" s="6"/>
      <c r="U241" s="6"/>
      <c r="V241" s="157"/>
      <c r="W241" s="6"/>
      <c r="X241" s="6"/>
      <c r="Y241" s="157"/>
      <c r="Z241" s="6"/>
      <c r="AA241" s="6"/>
      <c r="AB241" s="6"/>
      <c r="AC241" s="6"/>
      <c r="AD241" s="6"/>
      <c r="AE241" s="6"/>
      <c r="AF241" s="6"/>
      <c r="AG241" s="207"/>
      <c r="AH241" s="207"/>
      <c r="AI241" s="6"/>
      <c r="AJ241" s="6"/>
      <c r="AK241" s="6"/>
      <c r="AL241" s="6"/>
      <c r="AM241" s="207"/>
      <c r="AN241" s="207"/>
      <c r="AO241" s="6"/>
      <c r="AP241" s="207"/>
      <c r="AQ241" s="207"/>
      <c r="AR241" s="6"/>
      <c r="AS241" s="6"/>
      <c r="AT241" s="6"/>
      <c r="AU241" s="6"/>
    </row>
    <row r="242" spans="10:47" x14ac:dyDescent="0.3">
      <c r="J242" s="157"/>
      <c r="K242" s="6"/>
      <c r="L242" s="6"/>
      <c r="M242" s="157"/>
      <c r="N242" s="6"/>
      <c r="O242" s="6"/>
      <c r="P242" s="157"/>
      <c r="Q242" s="6"/>
      <c r="R242" s="6"/>
      <c r="S242" s="157"/>
      <c r="T242" s="6"/>
      <c r="U242" s="6"/>
      <c r="V242" s="157"/>
      <c r="W242" s="6"/>
      <c r="X242" s="6"/>
      <c r="Y242" s="157"/>
      <c r="Z242" s="6"/>
      <c r="AA242" s="6"/>
      <c r="AB242" s="6"/>
      <c r="AC242" s="6"/>
      <c r="AD242" s="6"/>
      <c r="AE242" s="6"/>
      <c r="AF242" s="6"/>
      <c r="AG242" s="207"/>
      <c r="AH242" s="207"/>
      <c r="AI242" s="6"/>
      <c r="AJ242" s="6"/>
      <c r="AK242" s="6"/>
      <c r="AL242" s="6"/>
      <c r="AM242" s="207"/>
      <c r="AN242" s="207"/>
      <c r="AO242" s="6"/>
      <c r="AP242" s="207"/>
      <c r="AQ242" s="207"/>
      <c r="AR242" s="6"/>
      <c r="AS242" s="6"/>
      <c r="AT242" s="6"/>
      <c r="AU242" s="6"/>
    </row>
    <row r="243" spans="10:47" x14ac:dyDescent="0.3">
      <c r="J243" s="157"/>
      <c r="K243" s="6"/>
      <c r="L243" s="6"/>
      <c r="M243" s="157"/>
      <c r="N243" s="6"/>
      <c r="O243" s="6"/>
      <c r="P243" s="157"/>
      <c r="Q243" s="6"/>
      <c r="R243" s="6"/>
      <c r="S243" s="157"/>
      <c r="T243" s="6"/>
      <c r="U243" s="6"/>
      <c r="V243" s="157"/>
      <c r="W243" s="6"/>
      <c r="X243" s="6"/>
      <c r="Y243" s="157"/>
      <c r="Z243" s="6"/>
      <c r="AA243" s="6"/>
      <c r="AB243" s="6"/>
      <c r="AC243" s="6"/>
      <c r="AD243" s="6"/>
      <c r="AE243" s="6"/>
      <c r="AF243" s="6"/>
      <c r="AG243" s="207"/>
      <c r="AH243" s="207"/>
      <c r="AI243" s="6"/>
      <c r="AJ243" s="6"/>
      <c r="AK243" s="6"/>
      <c r="AL243" s="6"/>
      <c r="AM243" s="207"/>
      <c r="AN243" s="207"/>
      <c r="AO243" s="6"/>
      <c r="AP243" s="207"/>
      <c r="AQ243" s="207"/>
      <c r="AR243" s="6"/>
      <c r="AS243" s="6"/>
      <c r="AT243" s="6"/>
      <c r="AU243" s="6"/>
    </row>
    <row r="244" spans="10:47" x14ac:dyDescent="0.3">
      <c r="J244" s="157"/>
      <c r="K244" s="6"/>
      <c r="L244" s="6"/>
      <c r="M244" s="157"/>
      <c r="N244" s="6"/>
      <c r="O244" s="6"/>
      <c r="P244" s="157"/>
      <c r="Q244" s="6"/>
      <c r="R244" s="6"/>
      <c r="S244" s="157"/>
      <c r="T244" s="6"/>
      <c r="U244" s="6"/>
      <c r="V244" s="157"/>
      <c r="W244" s="6"/>
      <c r="X244" s="6"/>
      <c r="Y244" s="157"/>
      <c r="Z244" s="6"/>
      <c r="AA244" s="6"/>
      <c r="AB244" s="6"/>
      <c r="AC244" s="6"/>
      <c r="AD244" s="6"/>
      <c r="AE244" s="6"/>
      <c r="AF244" s="6"/>
      <c r="AG244" s="207"/>
      <c r="AH244" s="207"/>
      <c r="AI244" s="6"/>
      <c r="AJ244" s="6"/>
      <c r="AK244" s="6"/>
      <c r="AL244" s="6"/>
      <c r="AM244" s="207"/>
      <c r="AN244" s="207"/>
      <c r="AO244" s="6"/>
      <c r="AP244" s="207"/>
      <c r="AQ244" s="207"/>
      <c r="AR244" s="6"/>
      <c r="AS244" s="6"/>
      <c r="AT244" s="6"/>
      <c r="AU244" s="6"/>
    </row>
    <row r="245" spans="10:47" x14ac:dyDescent="0.3">
      <c r="J245" s="157"/>
      <c r="K245" s="6"/>
      <c r="L245" s="6"/>
      <c r="M245" s="157"/>
      <c r="N245" s="6"/>
      <c r="O245" s="6"/>
      <c r="P245" s="157"/>
      <c r="Q245" s="6"/>
      <c r="R245" s="6"/>
      <c r="S245" s="157"/>
      <c r="T245" s="6"/>
      <c r="U245" s="6"/>
      <c r="V245" s="157"/>
      <c r="W245" s="6"/>
      <c r="X245" s="6"/>
      <c r="Y245" s="157"/>
      <c r="Z245" s="6"/>
      <c r="AA245" s="6"/>
      <c r="AB245" s="6"/>
      <c r="AC245" s="6"/>
      <c r="AD245" s="6"/>
      <c r="AE245" s="6"/>
      <c r="AF245" s="6"/>
      <c r="AG245" s="207"/>
      <c r="AH245" s="207"/>
      <c r="AI245" s="6"/>
      <c r="AJ245" s="6"/>
      <c r="AK245" s="6"/>
      <c r="AL245" s="6"/>
      <c r="AM245" s="207"/>
      <c r="AN245" s="207"/>
      <c r="AO245" s="6"/>
      <c r="AP245" s="207"/>
      <c r="AQ245" s="207"/>
      <c r="AR245" s="6"/>
      <c r="AS245" s="6"/>
      <c r="AT245" s="6"/>
      <c r="AU245" s="6"/>
    </row>
    <row r="246" spans="10:47" x14ac:dyDescent="0.3">
      <c r="J246" s="157"/>
      <c r="K246" s="6"/>
      <c r="L246" s="6"/>
      <c r="M246" s="157"/>
      <c r="N246" s="6"/>
      <c r="O246" s="6"/>
      <c r="P246" s="157"/>
      <c r="Q246" s="6"/>
      <c r="R246" s="6"/>
      <c r="S246" s="157"/>
      <c r="T246" s="6"/>
      <c r="U246" s="6"/>
      <c r="V246" s="157"/>
      <c r="W246" s="6"/>
      <c r="X246" s="6"/>
      <c r="Y246" s="157"/>
      <c r="Z246" s="6"/>
      <c r="AA246" s="6"/>
      <c r="AB246" s="6"/>
      <c r="AC246" s="6"/>
      <c r="AD246" s="6"/>
      <c r="AE246" s="6"/>
      <c r="AF246" s="6"/>
      <c r="AG246" s="207"/>
      <c r="AH246" s="207"/>
      <c r="AI246" s="6"/>
      <c r="AJ246" s="6"/>
      <c r="AK246" s="6"/>
      <c r="AL246" s="6"/>
      <c r="AM246" s="207"/>
      <c r="AN246" s="207"/>
      <c r="AO246" s="6"/>
      <c r="AP246" s="207"/>
      <c r="AQ246" s="207"/>
      <c r="AR246" s="6"/>
      <c r="AS246" s="6"/>
      <c r="AT246" s="6"/>
      <c r="AU246" s="6"/>
    </row>
    <row r="247" spans="10:47" x14ac:dyDescent="0.3">
      <c r="J247" s="157"/>
      <c r="K247" s="6"/>
      <c r="L247" s="6"/>
      <c r="M247" s="157"/>
      <c r="N247" s="6"/>
      <c r="O247" s="6"/>
      <c r="P247" s="157"/>
      <c r="Q247" s="6"/>
      <c r="R247" s="6"/>
      <c r="S247" s="157"/>
      <c r="T247" s="6"/>
      <c r="U247" s="6"/>
      <c r="V247" s="157"/>
      <c r="W247" s="6"/>
      <c r="X247" s="6"/>
      <c r="Y247" s="157"/>
      <c r="Z247" s="6"/>
      <c r="AA247" s="6"/>
      <c r="AB247" s="6"/>
      <c r="AC247" s="6"/>
      <c r="AD247" s="6"/>
      <c r="AE247" s="6"/>
      <c r="AF247" s="6"/>
      <c r="AG247" s="207"/>
      <c r="AH247" s="207"/>
      <c r="AI247" s="6"/>
      <c r="AJ247" s="6"/>
      <c r="AK247" s="6"/>
      <c r="AL247" s="6"/>
      <c r="AM247" s="207"/>
      <c r="AN247" s="207"/>
      <c r="AO247" s="6"/>
      <c r="AP247" s="207"/>
      <c r="AQ247" s="207"/>
      <c r="AR247" s="6"/>
      <c r="AS247" s="6"/>
      <c r="AT247" s="6"/>
      <c r="AU247" s="6"/>
    </row>
    <row r="248" spans="10:47" x14ac:dyDescent="0.3">
      <c r="J248" s="157"/>
      <c r="K248" s="6"/>
      <c r="L248" s="6"/>
      <c r="M248" s="157"/>
      <c r="N248" s="6"/>
      <c r="O248" s="6"/>
      <c r="P248" s="157"/>
      <c r="Q248" s="6"/>
      <c r="R248" s="6"/>
      <c r="S248" s="157"/>
      <c r="T248" s="6"/>
      <c r="U248" s="6"/>
      <c r="V248" s="157"/>
      <c r="W248" s="6"/>
      <c r="X248" s="6"/>
      <c r="Y248" s="157"/>
      <c r="Z248" s="6"/>
      <c r="AA248" s="6"/>
      <c r="AB248" s="6"/>
      <c r="AC248" s="6"/>
      <c r="AD248" s="6"/>
      <c r="AE248" s="6"/>
      <c r="AF248" s="6"/>
      <c r="AG248" s="207"/>
      <c r="AH248" s="207"/>
      <c r="AI248" s="6"/>
      <c r="AJ248" s="6"/>
      <c r="AK248" s="6"/>
      <c r="AL248" s="6"/>
      <c r="AM248" s="207"/>
      <c r="AN248" s="207"/>
      <c r="AO248" s="6"/>
      <c r="AP248" s="207"/>
      <c r="AQ248" s="207"/>
      <c r="AR248" s="6"/>
      <c r="AS248" s="6"/>
      <c r="AT248" s="6"/>
      <c r="AU248" s="6"/>
    </row>
    <row r="249" spans="10:47" x14ac:dyDescent="0.3">
      <c r="J249" s="157"/>
      <c r="K249" s="6"/>
      <c r="L249" s="6"/>
      <c r="M249" s="157"/>
      <c r="N249" s="6"/>
      <c r="O249" s="6"/>
      <c r="P249" s="157"/>
      <c r="Q249" s="6"/>
      <c r="R249" s="6"/>
      <c r="S249" s="157"/>
      <c r="T249" s="6"/>
      <c r="U249" s="6"/>
      <c r="V249" s="157"/>
      <c r="W249" s="6"/>
      <c r="X249" s="6"/>
      <c r="Y249" s="157"/>
      <c r="Z249" s="6"/>
      <c r="AA249" s="6"/>
      <c r="AB249" s="6"/>
      <c r="AC249" s="6"/>
      <c r="AD249" s="6"/>
      <c r="AE249" s="6"/>
      <c r="AF249" s="6"/>
      <c r="AG249" s="207"/>
      <c r="AH249" s="207"/>
      <c r="AI249" s="6"/>
      <c r="AJ249" s="6"/>
      <c r="AK249" s="6"/>
      <c r="AL249" s="6"/>
      <c r="AM249" s="207"/>
      <c r="AN249" s="207"/>
      <c r="AO249" s="6"/>
      <c r="AP249" s="207"/>
      <c r="AQ249" s="207"/>
      <c r="AR249" s="6"/>
      <c r="AS249" s="6"/>
      <c r="AT249" s="6"/>
      <c r="AU249" s="6"/>
    </row>
    <row r="250" spans="10:47" x14ac:dyDescent="0.3">
      <c r="J250" s="157"/>
      <c r="K250" s="6"/>
      <c r="L250" s="6"/>
      <c r="M250" s="157"/>
      <c r="N250" s="6"/>
      <c r="O250" s="6"/>
      <c r="P250" s="157"/>
      <c r="Q250" s="6"/>
      <c r="R250" s="6"/>
      <c r="S250" s="157"/>
      <c r="T250" s="6"/>
      <c r="U250" s="6"/>
      <c r="V250" s="157"/>
      <c r="W250" s="6"/>
      <c r="X250" s="6"/>
      <c r="Y250" s="157"/>
      <c r="Z250" s="6"/>
      <c r="AA250" s="6"/>
      <c r="AB250" s="6"/>
      <c r="AC250" s="6"/>
      <c r="AD250" s="6"/>
      <c r="AE250" s="6"/>
      <c r="AF250" s="6"/>
      <c r="AG250" s="207"/>
      <c r="AH250" s="207"/>
      <c r="AI250" s="6"/>
      <c r="AJ250" s="6"/>
      <c r="AK250" s="6"/>
      <c r="AL250" s="6"/>
      <c r="AM250" s="207"/>
      <c r="AN250" s="207"/>
      <c r="AO250" s="6"/>
      <c r="AP250" s="207"/>
      <c r="AQ250" s="207"/>
      <c r="AR250" s="6"/>
      <c r="AS250" s="6"/>
      <c r="AT250" s="6"/>
      <c r="AU250" s="6"/>
    </row>
    <row r="251" spans="10:47" x14ac:dyDescent="0.3">
      <c r="J251" s="157"/>
      <c r="K251" s="6"/>
      <c r="L251" s="6"/>
      <c r="M251" s="157"/>
      <c r="N251" s="6"/>
      <c r="O251" s="6"/>
      <c r="P251" s="157"/>
      <c r="Q251" s="6"/>
      <c r="R251" s="6"/>
      <c r="S251" s="157"/>
      <c r="T251" s="6"/>
      <c r="U251" s="6"/>
      <c r="V251" s="157"/>
      <c r="W251" s="6"/>
      <c r="X251" s="6"/>
      <c r="Y251" s="157"/>
      <c r="Z251" s="6"/>
      <c r="AA251" s="6"/>
      <c r="AB251" s="6"/>
      <c r="AC251" s="6"/>
      <c r="AD251" s="6"/>
      <c r="AE251" s="6"/>
      <c r="AF251" s="6"/>
      <c r="AG251" s="207"/>
      <c r="AH251" s="207"/>
      <c r="AI251" s="6"/>
      <c r="AJ251" s="6"/>
      <c r="AK251" s="6"/>
      <c r="AL251" s="6"/>
      <c r="AM251" s="207"/>
      <c r="AN251" s="207"/>
      <c r="AO251" s="6"/>
      <c r="AP251" s="207"/>
      <c r="AQ251" s="207"/>
      <c r="AR251" s="6"/>
      <c r="AS251" s="6"/>
      <c r="AT251" s="6"/>
      <c r="AU251" s="6"/>
    </row>
    <row r="252" spans="10:47" x14ac:dyDescent="0.3">
      <c r="J252" s="157"/>
      <c r="K252" s="6"/>
      <c r="L252" s="6"/>
      <c r="M252" s="157"/>
      <c r="N252" s="6"/>
      <c r="O252" s="6"/>
      <c r="P252" s="157"/>
      <c r="Q252" s="6"/>
      <c r="R252" s="6"/>
      <c r="S252" s="157"/>
      <c r="T252" s="6"/>
      <c r="U252" s="6"/>
      <c r="V252" s="157"/>
      <c r="W252" s="6"/>
      <c r="X252" s="6"/>
      <c r="Y252" s="157"/>
      <c r="Z252" s="6"/>
      <c r="AA252" s="6"/>
      <c r="AB252" s="6"/>
      <c r="AC252" s="6"/>
      <c r="AD252" s="6"/>
      <c r="AE252" s="6"/>
      <c r="AF252" s="6"/>
      <c r="AG252" s="207"/>
      <c r="AH252" s="207"/>
      <c r="AI252" s="6"/>
      <c r="AJ252" s="6"/>
      <c r="AK252" s="6"/>
      <c r="AL252" s="6"/>
      <c r="AM252" s="207"/>
      <c r="AN252" s="207"/>
      <c r="AO252" s="6"/>
      <c r="AP252" s="207"/>
      <c r="AQ252" s="207"/>
      <c r="AR252" s="6"/>
      <c r="AS252" s="6"/>
      <c r="AT252" s="6"/>
      <c r="AU252" s="6"/>
    </row>
    <row r="253" spans="10:47" x14ac:dyDescent="0.3">
      <c r="J253" s="157"/>
      <c r="K253" s="6"/>
      <c r="L253" s="6"/>
      <c r="M253" s="157"/>
      <c r="N253" s="6"/>
      <c r="O253" s="6"/>
      <c r="P253" s="157"/>
      <c r="Q253" s="6"/>
      <c r="R253" s="6"/>
      <c r="S253" s="157"/>
      <c r="T253" s="6"/>
      <c r="U253" s="6"/>
      <c r="V253" s="157"/>
      <c r="W253" s="6"/>
      <c r="X253" s="6"/>
      <c r="Y253" s="157"/>
      <c r="Z253" s="6"/>
      <c r="AA253" s="6"/>
      <c r="AB253" s="6"/>
      <c r="AC253" s="6"/>
      <c r="AD253" s="6"/>
      <c r="AE253" s="6"/>
      <c r="AF253" s="6"/>
      <c r="AG253" s="207"/>
      <c r="AH253" s="207"/>
      <c r="AI253" s="6"/>
      <c r="AJ253" s="6"/>
      <c r="AK253" s="6"/>
      <c r="AL253" s="6"/>
      <c r="AM253" s="207"/>
      <c r="AN253" s="207"/>
      <c r="AO253" s="6"/>
      <c r="AP253" s="207"/>
      <c r="AQ253" s="207"/>
      <c r="AR253" s="6"/>
      <c r="AS253" s="6"/>
      <c r="AT253" s="6"/>
      <c r="AU253" s="6"/>
    </row>
    <row r="254" spans="10:47" x14ac:dyDescent="0.3">
      <c r="J254" s="157"/>
      <c r="K254" s="6"/>
      <c r="L254" s="6"/>
      <c r="M254" s="157"/>
      <c r="N254" s="6"/>
      <c r="O254" s="6"/>
      <c r="P254" s="157"/>
      <c r="Q254" s="6"/>
      <c r="R254" s="6"/>
      <c r="S254" s="157"/>
      <c r="T254" s="6"/>
      <c r="U254" s="6"/>
      <c r="V254" s="157"/>
      <c r="W254" s="6"/>
      <c r="X254" s="6"/>
      <c r="Y254" s="157"/>
      <c r="Z254" s="6"/>
      <c r="AA254" s="6"/>
      <c r="AB254" s="6"/>
      <c r="AC254" s="6"/>
      <c r="AD254" s="6"/>
      <c r="AE254" s="6"/>
      <c r="AF254" s="6"/>
      <c r="AG254" s="207"/>
      <c r="AH254" s="207"/>
      <c r="AI254" s="6"/>
      <c r="AJ254" s="6"/>
      <c r="AK254" s="6"/>
      <c r="AL254" s="6"/>
      <c r="AM254" s="207"/>
      <c r="AN254" s="207"/>
      <c r="AO254" s="6"/>
      <c r="AP254" s="207"/>
      <c r="AQ254" s="207"/>
      <c r="AR254" s="6"/>
      <c r="AS254" s="6"/>
      <c r="AT254" s="6"/>
      <c r="AU254" s="6"/>
    </row>
    <row r="255" spans="10:47" x14ac:dyDescent="0.3">
      <c r="J255" s="157"/>
      <c r="K255" s="6"/>
      <c r="L255" s="6"/>
      <c r="M255" s="157"/>
      <c r="N255" s="6"/>
      <c r="O255" s="6"/>
      <c r="P255" s="157"/>
      <c r="Q255" s="6"/>
      <c r="R255" s="6"/>
      <c r="S255" s="157"/>
      <c r="T255" s="6"/>
      <c r="U255" s="6"/>
      <c r="V255" s="157"/>
      <c r="W255" s="6"/>
      <c r="X255" s="6"/>
      <c r="Y255" s="157"/>
      <c r="Z255" s="6"/>
      <c r="AA255" s="6"/>
      <c r="AB255" s="6"/>
      <c r="AC255" s="6"/>
      <c r="AD255" s="6"/>
      <c r="AE255" s="6"/>
      <c r="AF255" s="6"/>
      <c r="AG255" s="207"/>
      <c r="AH255" s="207"/>
      <c r="AI255" s="6"/>
      <c r="AJ255" s="6"/>
      <c r="AK255" s="6"/>
      <c r="AL255" s="6"/>
      <c r="AM255" s="207"/>
      <c r="AN255" s="207"/>
      <c r="AO255" s="6"/>
      <c r="AP255" s="207"/>
      <c r="AQ255" s="207"/>
      <c r="AR255" s="6"/>
      <c r="AS255" s="6"/>
      <c r="AT255" s="6"/>
      <c r="AU255" s="6"/>
    </row>
    <row r="256" spans="10:47" x14ac:dyDescent="0.3">
      <c r="J256" s="157"/>
      <c r="K256" s="6"/>
      <c r="L256" s="6"/>
      <c r="M256" s="157"/>
      <c r="N256" s="6"/>
      <c r="O256" s="6"/>
      <c r="P256" s="157"/>
      <c r="Q256" s="6"/>
      <c r="R256" s="6"/>
      <c r="S256" s="157"/>
      <c r="T256" s="6"/>
      <c r="U256" s="6"/>
      <c r="V256" s="157"/>
      <c r="W256" s="6"/>
      <c r="X256" s="6"/>
      <c r="Y256" s="157"/>
      <c r="Z256" s="6"/>
      <c r="AA256" s="6"/>
      <c r="AB256" s="6"/>
      <c r="AC256" s="6"/>
      <c r="AD256" s="6"/>
      <c r="AE256" s="6"/>
      <c r="AF256" s="6"/>
      <c r="AG256" s="207"/>
      <c r="AH256" s="207"/>
      <c r="AI256" s="6"/>
      <c r="AJ256" s="6"/>
      <c r="AK256" s="6"/>
      <c r="AL256" s="6"/>
      <c r="AM256" s="207"/>
      <c r="AN256" s="207"/>
      <c r="AO256" s="6"/>
      <c r="AP256" s="207"/>
      <c r="AQ256" s="207"/>
      <c r="AR256" s="6"/>
      <c r="AS256" s="6"/>
      <c r="AT256" s="6"/>
      <c r="AU256" s="6"/>
    </row>
    <row r="257" spans="10:47" x14ac:dyDescent="0.3">
      <c r="J257" s="157"/>
      <c r="K257" s="6"/>
      <c r="L257" s="6"/>
      <c r="M257" s="157"/>
      <c r="N257" s="6"/>
      <c r="O257" s="6"/>
      <c r="P257" s="157"/>
      <c r="Q257" s="6"/>
      <c r="R257" s="6"/>
      <c r="S257" s="157"/>
      <c r="T257" s="6"/>
      <c r="U257" s="6"/>
      <c r="V257" s="157"/>
      <c r="W257" s="6"/>
      <c r="X257" s="6"/>
      <c r="Y257" s="157"/>
      <c r="Z257" s="6"/>
      <c r="AA257" s="6"/>
      <c r="AB257" s="6"/>
      <c r="AC257" s="6"/>
      <c r="AD257" s="6"/>
      <c r="AE257" s="6"/>
      <c r="AF257" s="6"/>
      <c r="AG257" s="207"/>
      <c r="AH257" s="207"/>
      <c r="AI257" s="6"/>
      <c r="AJ257" s="6"/>
      <c r="AK257" s="6"/>
      <c r="AL257" s="6"/>
      <c r="AM257" s="207"/>
      <c r="AN257" s="207"/>
      <c r="AO257" s="6"/>
      <c r="AP257" s="207"/>
      <c r="AQ257" s="207"/>
      <c r="AR257" s="6"/>
      <c r="AS257" s="6"/>
      <c r="AT257" s="6"/>
      <c r="AU257" s="6"/>
    </row>
    <row r="258" spans="10:47" x14ac:dyDescent="0.3">
      <c r="J258" s="157"/>
      <c r="K258" s="6"/>
      <c r="L258" s="6"/>
      <c r="M258" s="157"/>
      <c r="N258" s="6"/>
      <c r="O258" s="6"/>
      <c r="P258" s="157"/>
      <c r="Q258" s="6"/>
      <c r="R258" s="6"/>
      <c r="S258" s="157"/>
      <c r="T258" s="6"/>
      <c r="U258" s="6"/>
      <c r="V258" s="157"/>
      <c r="W258" s="6"/>
      <c r="X258" s="6"/>
      <c r="Y258" s="157"/>
      <c r="Z258" s="6"/>
      <c r="AA258" s="6"/>
      <c r="AB258" s="6"/>
      <c r="AC258" s="6"/>
      <c r="AD258" s="6"/>
      <c r="AE258" s="6"/>
      <c r="AF258" s="6"/>
      <c r="AG258" s="207"/>
      <c r="AH258" s="207"/>
      <c r="AI258" s="6"/>
      <c r="AJ258" s="6"/>
      <c r="AK258" s="6"/>
      <c r="AL258" s="6"/>
      <c r="AM258" s="207"/>
      <c r="AN258" s="207"/>
      <c r="AO258" s="6"/>
      <c r="AP258" s="207"/>
      <c r="AQ258" s="207"/>
      <c r="AR258" s="6"/>
      <c r="AS258" s="6"/>
      <c r="AT258" s="6"/>
      <c r="AU258" s="6"/>
    </row>
    <row r="259" spans="10:47" x14ac:dyDescent="0.3">
      <c r="J259" s="157"/>
      <c r="K259" s="6"/>
      <c r="L259" s="6"/>
      <c r="M259" s="157"/>
      <c r="N259" s="6"/>
      <c r="O259" s="6"/>
      <c r="P259" s="157"/>
      <c r="Q259" s="6"/>
      <c r="R259" s="6"/>
      <c r="S259" s="157"/>
      <c r="T259" s="6"/>
      <c r="U259" s="6"/>
      <c r="V259" s="157"/>
      <c r="W259" s="6"/>
      <c r="X259" s="6"/>
      <c r="Y259" s="157"/>
      <c r="Z259" s="6"/>
      <c r="AA259" s="6"/>
      <c r="AB259" s="6"/>
      <c r="AC259" s="6"/>
      <c r="AD259" s="6"/>
      <c r="AE259" s="6"/>
      <c r="AF259" s="6"/>
      <c r="AG259" s="207"/>
      <c r="AH259" s="207"/>
      <c r="AI259" s="6"/>
      <c r="AJ259" s="6"/>
      <c r="AK259" s="6"/>
      <c r="AL259" s="6"/>
      <c r="AM259" s="207"/>
      <c r="AN259" s="207"/>
      <c r="AO259" s="6"/>
      <c r="AP259" s="207"/>
      <c r="AQ259" s="207"/>
      <c r="AR259" s="6"/>
      <c r="AS259" s="6"/>
      <c r="AT259" s="6"/>
      <c r="AU259" s="6"/>
    </row>
    <row r="260" spans="10:47" x14ac:dyDescent="0.3">
      <c r="J260" s="157"/>
      <c r="K260" s="6"/>
      <c r="L260" s="6"/>
      <c r="M260" s="157"/>
      <c r="N260" s="6"/>
      <c r="O260" s="6"/>
      <c r="P260" s="157"/>
      <c r="Q260" s="6"/>
      <c r="R260" s="6"/>
      <c r="S260" s="157"/>
      <c r="T260" s="6"/>
      <c r="U260" s="6"/>
      <c r="V260" s="157"/>
      <c r="W260" s="6"/>
      <c r="X260" s="6"/>
      <c r="Y260" s="157"/>
      <c r="Z260" s="6"/>
      <c r="AA260" s="6"/>
      <c r="AB260" s="6"/>
      <c r="AC260" s="6"/>
      <c r="AD260" s="6"/>
      <c r="AE260" s="6"/>
      <c r="AF260" s="6"/>
      <c r="AG260" s="207"/>
      <c r="AH260" s="207"/>
      <c r="AI260" s="6"/>
      <c r="AJ260" s="6"/>
      <c r="AK260" s="6"/>
      <c r="AL260" s="6"/>
      <c r="AM260" s="207"/>
      <c r="AN260" s="207"/>
      <c r="AO260" s="6"/>
      <c r="AP260" s="207"/>
      <c r="AQ260" s="207"/>
      <c r="AR260" s="6"/>
      <c r="AS260" s="6"/>
      <c r="AT260" s="6"/>
      <c r="AU260" s="6"/>
    </row>
    <row r="261" spans="10:47" x14ac:dyDescent="0.3">
      <c r="J261" s="157"/>
      <c r="K261" s="6"/>
      <c r="L261" s="6"/>
      <c r="M261" s="157"/>
      <c r="N261" s="6"/>
      <c r="O261" s="6"/>
      <c r="P261" s="157"/>
      <c r="Q261" s="6"/>
      <c r="R261" s="6"/>
      <c r="S261" s="157"/>
      <c r="T261" s="6"/>
      <c r="U261" s="6"/>
      <c r="V261" s="157"/>
      <c r="W261" s="6"/>
      <c r="X261" s="6"/>
      <c r="Y261" s="157"/>
      <c r="Z261" s="6"/>
      <c r="AA261" s="6"/>
      <c r="AB261" s="6"/>
      <c r="AC261" s="6"/>
      <c r="AD261" s="6"/>
      <c r="AE261" s="6"/>
      <c r="AF261" s="6"/>
      <c r="AG261" s="207"/>
      <c r="AH261" s="207"/>
      <c r="AI261" s="6"/>
      <c r="AJ261" s="6"/>
      <c r="AK261" s="6"/>
      <c r="AL261" s="6"/>
      <c r="AM261" s="207"/>
      <c r="AN261" s="207"/>
      <c r="AO261" s="6"/>
      <c r="AP261" s="207"/>
      <c r="AQ261" s="207"/>
      <c r="AR261" s="6"/>
      <c r="AS261" s="6"/>
      <c r="AT261" s="6"/>
      <c r="AU261" s="6"/>
    </row>
    <row r="262" spans="10:47" x14ac:dyDescent="0.3">
      <c r="J262" s="157"/>
      <c r="K262" s="6"/>
      <c r="L262" s="6"/>
      <c r="M262" s="157"/>
      <c r="N262" s="6"/>
      <c r="O262" s="6"/>
      <c r="P262" s="157"/>
      <c r="Q262" s="6"/>
      <c r="R262" s="6"/>
      <c r="S262" s="157"/>
      <c r="T262" s="6"/>
      <c r="U262" s="6"/>
      <c r="V262" s="157"/>
      <c r="W262" s="6"/>
      <c r="X262" s="6"/>
      <c r="Y262" s="157"/>
      <c r="Z262" s="6"/>
      <c r="AA262" s="6"/>
      <c r="AB262" s="6"/>
      <c r="AC262" s="6"/>
      <c r="AD262" s="6"/>
      <c r="AE262" s="6"/>
      <c r="AF262" s="6"/>
      <c r="AG262" s="207"/>
      <c r="AH262" s="207"/>
      <c r="AI262" s="6"/>
      <c r="AJ262" s="6"/>
      <c r="AK262" s="6"/>
      <c r="AL262" s="6"/>
      <c r="AM262" s="207"/>
      <c r="AN262" s="207"/>
      <c r="AO262" s="6"/>
      <c r="AP262" s="207"/>
      <c r="AQ262" s="207"/>
      <c r="AR262" s="6"/>
      <c r="AS262" s="6"/>
      <c r="AT262" s="6"/>
      <c r="AU262" s="6"/>
    </row>
    <row r="263" spans="10:47" x14ac:dyDescent="0.3">
      <c r="J263" s="157"/>
      <c r="K263" s="6"/>
      <c r="L263" s="6"/>
      <c r="M263" s="157"/>
      <c r="N263" s="6"/>
      <c r="O263" s="6"/>
      <c r="P263" s="157"/>
      <c r="Q263" s="6"/>
      <c r="R263" s="6"/>
      <c r="S263" s="157"/>
      <c r="T263" s="6"/>
      <c r="U263" s="6"/>
      <c r="V263" s="157"/>
      <c r="W263" s="6"/>
      <c r="X263" s="6"/>
      <c r="Y263" s="157"/>
      <c r="Z263" s="6"/>
      <c r="AA263" s="6"/>
      <c r="AB263" s="6"/>
      <c r="AC263" s="6"/>
      <c r="AD263" s="6"/>
      <c r="AE263" s="6"/>
      <c r="AF263" s="6"/>
      <c r="AG263" s="207"/>
      <c r="AH263" s="207"/>
      <c r="AI263" s="6"/>
      <c r="AJ263" s="6"/>
      <c r="AK263" s="6"/>
      <c r="AL263" s="6"/>
      <c r="AM263" s="207"/>
      <c r="AN263" s="207"/>
      <c r="AO263" s="6"/>
      <c r="AP263" s="207"/>
      <c r="AQ263" s="207"/>
      <c r="AR263" s="6"/>
      <c r="AS263" s="6"/>
      <c r="AT263" s="6"/>
      <c r="AU263" s="6"/>
    </row>
    <row r="264" spans="10:47" x14ac:dyDescent="0.3">
      <c r="J264" s="157"/>
      <c r="K264" s="6"/>
      <c r="L264" s="6"/>
      <c r="M264" s="157"/>
      <c r="N264" s="6"/>
      <c r="O264" s="6"/>
      <c r="P264" s="157"/>
      <c r="Q264" s="6"/>
      <c r="R264" s="6"/>
      <c r="S264" s="157"/>
      <c r="T264" s="6"/>
      <c r="U264" s="6"/>
      <c r="V264" s="157"/>
      <c r="W264" s="6"/>
      <c r="X264" s="6"/>
      <c r="Y264" s="157"/>
      <c r="Z264" s="6"/>
      <c r="AA264" s="6"/>
      <c r="AB264" s="6"/>
      <c r="AC264" s="6"/>
      <c r="AD264" s="6"/>
      <c r="AE264" s="6"/>
      <c r="AF264" s="6"/>
      <c r="AG264" s="207"/>
      <c r="AH264" s="207"/>
      <c r="AI264" s="6"/>
      <c r="AJ264" s="6"/>
      <c r="AK264" s="6"/>
      <c r="AL264" s="6"/>
      <c r="AM264" s="207"/>
      <c r="AN264" s="207"/>
      <c r="AO264" s="6"/>
      <c r="AP264" s="207"/>
      <c r="AQ264" s="207"/>
      <c r="AR264" s="6"/>
      <c r="AS264" s="6"/>
      <c r="AT264" s="6"/>
      <c r="AU264" s="6"/>
    </row>
    <row r="265" spans="10:47" x14ac:dyDescent="0.3">
      <c r="J265" s="157"/>
      <c r="K265" s="6"/>
      <c r="L265" s="6"/>
      <c r="M265" s="157"/>
      <c r="N265" s="6"/>
      <c r="O265" s="6"/>
      <c r="P265" s="157"/>
      <c r="Q265" s="6"/>
      <c r="R265" s="6"/>
      <c r="S265" s="157"/>
      <c r="T265" s="6"/>
      <c r="U265" s="6"/>
      <c r="V265" s="157"/>
      <c r="W265" s="6"/>
      <c r="X265" s="6"/>
      <c r="Y265" s="157"/>
      <c r="Z265" s="6"/>
      <c r="AA265" s="6"/>
      <c r="AB265" s="6"/>
      <c r="AC265" s="6"/>
      <c r="AD265" s="6"/>
      <c r="AE265" s="6"/>
      <c r="AF265" s="6"/>
      <c r="AG265" s="207"/>
      <c r="AH265" s="207"/>
      <c r="AI265" s="6"/>
      <c r="AJ265" s="6"/>
      <c r="AK265" s="6"/>
      <c r="AL265" s="6"/>
      <c r="AM265" s="207"/>
      <c r="AN265" s="207"/>
      <c r="AO265" s="6"/>
      <c r="AP265" s="207"/>
      <c r="AQ265" s="207"/>
      <c r="AR265" s="6"/>
      <c r="AS265" s="6"/>
      <c r="AT265" s="6"/>
      <c r="AU265" s="6"/>
    </row>
    <row r="266" spans="10:47" x14ac:dyDescent="0.3">
      <c r="J266" s="157"/>
      <c r="K266" s="6"/>
      <c r="L266" s="6"/>
      <c r="M266" s="157"/>
      <c r="N266" s="6"/>
      <c r="O266" s="6"/>
      <c r="P266" s="157"/>
      <c r="Q266" s="6"/>
      <c r="R266" s="6"/>
      <c r="S266" s="157"/>
      <c r="T266" s="6"/>
      <c r="U266" s="6"/>
      <c r="V266" s="157"/>
      <c r="W266" s="6"/>
      <c r="X266" s="6"/>
      <c r="Y266" s="157"/>
      <c r="Z266" s="6"/>
      <c r="AA266" s="6"/>
      <c r="AB266" s="6"/>
      <c r="AC266" s="6"/>
      <c r="AD266" s="6"/>
      <c r="AE266" s="6"/>
      <c r="AF266" s="6"/>
      <c r="AG266" s="207"/>
      <c r="AH266" s="207"/>
      <c r="AI266" s="6"/>
      <c r="AJ266" s="6"/>
      <c r="AK266" s="6"/>
      <c r="AL266" s="6"/>
      <c r="AM266" s="207"/>
      <c r="AN266" s="207"/>
      <c r="AO266" s="6"/>
      <c r="AP266" s="207"/>
      <c r="AQ266" s="207"/>
      <c r="AR266" s="6"/>
      <c r="AS266" s="6"/>
      <c r="AT266" s="6"/>
      <c r="AU266" s="6"/>
    </row>
    <row r="267" spans="10:47" x14ac:dyDescent="0.3">
      <c r="J267" s="157"/>
      <c r="K267" s="6"/>
      <c r="L267" s="6"/>
      <c r="M267" s="157"/>
      <c r="N267" s="6"/>
      <c r="O267" s="6"/>
      <c r="P267" s="157"/>
      <c r="Q267" s="6"/>
      <c r="R267" s="6"/>
      <c r="S267" s="157"/>
      <c r="T267" s="6"/>
      <c r="U267" s="6"/>
      <c r="V267" s="157"/>
      <c r="W267" s="6"/>
      <c r="X267" s="6"/>
      <c r="Y267" s="157"/>
      <c r="Z267" s="6"/>
      <c r="AA267" s="6"/>
      <c r="AB267" s="6"/>
      <c r="AC267" s="6"/>
      <c r="AD267" s="6"/>
      <c r="AE267" s="6"/>
      <c r="AF267" s="6"/>
      <c r="AG267" s="207"/>
      <c r="AH267" s="207"/>
      <c r="AI267" s="6"/>
      <c r="AJ267" s="6"/>
      <c r="AK267" s="6"/>
      <c r="AL267" s="6"/>
      <c r="AM267" s="207"/>
      <c r="AN267" s="207"/>
      <c r="AO267" s="6"/>
      <c r="AP267" s="207"/>
      <c r="AQ267" s="207"/>
      <c r="AR267" s="6"/>
      <c r="AS267" s="6"/>
      <c r="AT267" s="6"/>
      <c r="AU267" s="6"/>
    </row>
    <row r="268" spans="10:47" x14ac:dyDescent="0.3">
      <c r="J268" s="157"/>
      <c r="K268" s="6"/>
      <c r="L268" s="6"/>
      <c r="M268" s="157"/>
      <c r="N268" s="6"/>
      <c r="O268" s="6"/>
      <c r="P268" s="157"/>
      <c r="Q268" s="6"/>
      <c r="R268" s="6"/>
      <c r="S268" s="157"/>
      <c r="T268" s="6"/>
      <c r="U268" s="6"/>
      <c r="V268" s="157"/>
      <c r="W268" s="6"/>
      <c r="X268" s="6"/>
      <c r="Y268" s="157"/>
      <c r="Z268" s="6"/>
      <c r="AA268" s="6"/>
      <c r="AB268" s="6"/>
      <c r="AC268" s="6"/>
      <c r="AD268" s="6"/>
      <c r="AE268" s="6"/>
      <c r="AF268" s="6"/>
      <c r="AG268" s="207"/>
      <c r="AH268" s="207"/>
      <c r="AI268" s="6"/>
      <c r="AJ268" s="6"/>
      <c r="AK268" s="6"/>
      <c r="AL268" s="6"/>
      <c r="AM268" s="207"/>
      <c r="AN268" s="207"/>
      <c r="AO268" s="6"/>
      <c r="AP268" s="207"/>
      <c r="AQ268" s="207"/>
      <c r="AR268" s="6"/>
      <c r="AS268" s="6"/>
      <c r="AT268" s="6"/>
      <c r="AU268" s="6"/>
    </row>
    <row r="269" spans="10:47" x14ac:dyDescent="0.3">
      <c r="J269" s="157"/>
      <c r="K269" s="6"/>
      <c r="L269" s="6"/>
      <c r="M269" s="157"/>
      <c r="N269" s="6"/>
      <c r="O269" s="6"/>
      <c r="P269" s="157"/>
      <c r="Q269" s="6"/>
      <c r="R269" s="6"/>
      <c r="S269" s="157"/>
      <c r="T269" s="6"/>
      <c r="U269" s="6"/>
      <c r="V269" s="157"/>
      <c r="W269" s="6"/>
      <c r="X269" s="6"/>
      <c r="Y269" s="157"/>
      <c r="Z269" s="6"/>
      <c r="AA269" s="6"/>
      <c r="AB269" s="6"/>
      <c r="AC269" s="6"/>
      <c r="AD269" s="6"/>
      <c r="AE269" s="6"/>
      <c r="AF269" s="6"/>
      <c r="AG269" s="207"/>
      <c r="AH269" s="207"/>
      <c r="AI269" s="6"/>
      <c r="AJ269" s="6"/>
      <c r="AK269" s="6"/>
      <c r="AL269" s="6"/>
      <c r="AM269" s="207"/>
      <c r="AN269" s="207"/>
      <c r="AO269" s="6"/>
      <c r="AP269" s="207"/>
      <c r="AQ269" s="207"/>
      <c r="AR269" s="6"/>
      <c r="AS269" s="6"/>
      <c r="AT269" s="6"/>
      <c r="AU269" s="6"/>
    </row>
    <row r="270" spans="10:47" x14ac:dyDescent="0.3">
      <c r="J270" s="157"/>
      <c r="K270" s="6"/>
      <c r="L270" s="6"/>
      <c r="M270" s="157"/>
      <c r="N270" s="6"/>
      <c r="O270" s="6"/>
      <c r="P270" s="157"/>
      <c r="Q270" s="6"/>
      <c r="R270" s="6"/>
      <c r="S270" s="157"/>
      <c r="T270" s="6"/>
      <c r="U270" s="6"/>
      <c r="V270" s="157"/>
      <c r="W270" s="6"/>
      <c r="X270" s="6"/>
      <c r="Y270" s="157"/>
      <c r="Z270" s="6"/>
      <c r="AA270" s="6"/>
      <c r="AB270" s="6"/>
      <c r="AC270" s="6"/>
      <c r="AD270" s="6"/>
      <c r="AE270" s="6"/>
      <c r="AF270" s="6"/>
      <c r="AG270" s="207"/>
      <c r="AH270" s="207"/>
      <c r="AI270" s="6"/>
      <c r="AJ270" s="6"/>
      <c r="AK270" s="6"/>
      <c r="AL270" s="6"/>
      <c r="AM270" s="207"/>
      <c r="AN270" s="207"/>
      <c r="AO270" s="6"/>
      <c r="AP270" s="207"/>
      <c r="AQ270" s="207"/>
      <c r="AR270" s="6"/>
      <c r="AS270" s="6"/>
      <c r="AT270" s="6"/>
      <c r="AU270" s="6"/>
    </row>
    <row r="271" spans="10:47" x14ac:dyDescent="0.3">
      <c r="J271" s="157"/>
      <c r="K271" s="6"/>
      <c r="L271" s="6"/>
      <c r="M271" s="157"/>
      <c r="N271" s="6"/>
      <c r="O271" s="6"/>
      <c r="P271" s="157"/>
      <c r="Q271" s="6"/>
      <c r="R271" s="6"/>
      <c r="S271" s="157"/>
      <c r="T271" s="6"/>
      <c r="U271" s="6"/>
      <c r="V271" s="157"/>
      <c r="W271" s="6"/>
      <c r="X271" s="6"/>
      <c r="Y271" s="157"/>
      <c r="Z271" s="6"/>
      <c r="AA271" s="6"/>
      <c r="AB271" s="6"/>
      <c r="AC271" s="6"/>
      <c r="AD271" s="6"/>
      <c r="AE271" s="6"/>
      <c r="AF271" s="6"/>
      <c r="AG271" s="207"/>
      <c r="AH271" s="207"/>
      <c r="AI271" s="6"/>
      <c r="AJ271" s="6"/>
      <c r="AK271" s="6"/>
      <c r="AL271" s="6"/>
      <c r="AM271" s="207"/>
      <c r="AN271" s="207"/>
      <c r="AO271" s="6"/>
      <c r="AP271" s="207"/>
      <c r="AQ271" s="207"/>
      <c r="AR271" s="6"/>
      <c r="AS271" s="6"/>
      <c r="AT271" s="6"/>
      <c r="AU271" s="6"/>
    </row>
    <row r="272" spans="10:47" x14ac:dyDescent="0.3">
      <c r="J272" s="157"/>
      <c r="K272" s="6"/>
      <c r="L272" s="6"/>
      <c r="M272" s="157"/>
      <c r="N272" s="6"/>
      <c r="O272" s="6"/>
      <c r="P272" s="157"/>
      <c r="Q272" s="6"/>
      <c r="R272" s="6"/>
      <c r="S272" s="157"/>
      <c r="T272" s="6"/>
      <c r="U272" s="6"/>
      <c r="V272" s="157"/>
      <c r="W272" s="6"/>
      <c r="X272" s="6"/>
      <c r="Y272" s="157"/>
      <c r="Z272" s="6"/>
      <c r="AA272" s="6"/>
      <c r="AB272" s="6"/>
      <c r="AC272" s="6"/>
      <c r="AD272" s="6"/>
      <c r="AE272" s="6"/>
      <c r="AF272" s="6"/>
      <c r="AG272" s="207"/>
      <c r="AH272" s="207"/>
      <c r="AI272" s="6"/>
      <c r="AJ272" s="6"/>
      <c r="AK272" s="6"/>
      <c r="AL272" s="6"/>
      <c r="AM272" s="207"/>
      <c r="AN272" s="207"/>
      <c r="AO272" s="6"/>
      <c r="AP272" s="207"/>
      <c r="AQ272" s="207"/>
      <c r="AR272" s="6"/>
      <c r="AS272" s="6"/>
      <c r="AT272" s="6"/>
      <c r="AU272" s="6"/>
    </row>
    <row r="273" spans="10:49" x14ac:dyDescent="0.3">
      <c r="J273" s="157"/>
      <c r="K273" s="6"/>
      <c r="L273" s="6"/>
      <c r="M273" s="157"/>
      <c r="N273" s="6"/>
      <c r="O273" s="6"/>
      <c r="P273" s="157"/>
      <c r="Q273" s="6"/>
      <c r="R273" s="6"/>
      <c r="S273" s="157"/>
      <c r="T273" s="6"/>
      <c r="U273" s="6"/>
      <c r="V273" s="157"/>
      <c r="W273" s="6"/>
      <c r="X273" s="6"/>
      <c r="Y273" s="157"/>
      <c r="Z273" s="6"/>
      <c r="AA273" s="6"/>
      <c r="AB273" s="6"/>
      <c r="AC273" s="6"/>
      <c r="AD273" s="6"/>
      <c r="AE273" s="6"/>
      <c r="AF273" s="6"/>
      <c r="AG273" s="207"/>
      <c r="AH273" s="207"/>
      <c r="AI273" s="6"/>
      <c r="AJ273" s="6"/>
      <c r="AK273" s="6"/>
      <c r="AL273" s="6"/>
      <c r="AM273" s="207"/>
      <c r="AN273" s="207"/>
      <c r="AO273" s="6"/>
      <c r="AP273" s="207"/>
      <c r="AQ273" s="207"/>
      <c r="AR273" s="6"/>
      <c r="AS273" s="6"/>
      <c r="AT273" s="6"/>
      <c r="AU273" s="6"/>
    </row>
    <row r="274" spans="10:49" x14ac:dyDescent="0.3">
      <c r="J274" s="157"/>
      <c r="K274" s="6"/>
      <c r="L274" s="6"/>
      <c r="M274" s="157"/>
      <c r="N274" s="6"/>
      <c r="O274" s="6"/>
      <c r="P274" s="157"/>
      <c r="Q274" s="6"/>
      <c r="R274" s="6"/>
      <c r="S274" s="157"/>
      <c r="T274" s="6"/>
      <c r="U274" s="6"/>
      <c r="V274" s="157"/>
      <c r="W274" s="6"/>
      <c r="X274" s="6"/>
      <c r="Y274" s="157"/>
      <c r="Z274" s="6"/>
      <c r="AA274" s="6"/>
      <c r="AB274" s="6"/>
      <c r="AC274" s="6"/>
      <c r="AD274" s="6"/>
      <c r="AE274" s="6"/>
      <c r="AF274" s="6"/>
      <c r="AG274" s="207"/>
      <c r="AH274" s="207"/>
      <c r="AI274" s="6"/>
      <c r="AJ274" s="6"/>
      <c r="AK274" s="6"/>
      <c r="AL274" s="6"/>
      <c r="AM274" s="207"/>
      <c r="AN274" s="207"/>
      <c r="AO274" s="6"/>
      <c r="AP274" s="207"/>
      <c r="AQ274" s="207"/>
      <c r="AR274" s="6"/>
      <c r="AS274" s="6"/>
      <c r="AT274" s="6"/>
      <c r="AU274" s="6"/>
    </row>
    <row r="275" spans="10:49" x14ac:dyDescent="0.3">
      <c r="J275" s="157"/>
      <c r="K275" s="6"/>
      <c r="L275" s="6"/>
      <c r="M275" s="157"/>
      <c r="N275" s="6"/>
      <c r="O275" s="6"/>
      <c r="P275" s="157"/>
      <c r="Q275" s="6"/>
      <c r="R275" s="6"/>
      <c r="S275" s="157"/>
      <c r="T275" s="6"/>
      <c r="U275" s="6"/>
      <c r="V275" s="157"/>
      <c r="W275" s="6"/>
      <c r="X275" s="6"/>
      <c r="Y275" s="157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207"/>
      <c r="AN275" s="207"/>
      <c r="AO275" s="6"/>
      <c r="AP275" s="207"/>
      <c r="AQ275" s="207"/>
      <c r="AR275" s="6"/>
      <c r="AS275" s="6"/>
      <c r="AT275" s="6"/>
      <c r="AU275" s="6"/>
    </row>
    <row r="276" spans="10:49" x14ac:dyDescent="0.3">
      <c r="J276" s="157"/>
      <c r="K276" s="6"/>
      <c r="L276" s="6"/>
      <c r="M276" s="157"/>
      <c r="N276" s="6"/>
      <c r="O276" s="6"/>
      <c r="P276" s="157"/>
      <c r="Q276" s="6"/>
      <c r="R276" s="6"/>
      <c r="S276" s="157"/>
      <c r="T276" s="6"/>
      <c r="U276" s="6"/>
      <c r="V276" s="157"/>
      <c r="W276" s="6"/>
      <c r="X276" s="6"/>
      <c r="Y276" s="157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207"/>
      <c r="AN276" s="207"/>
      <c r="AO276" s="6"/>
      <c r="AP276" s="207"/>
      <c r="AQ276" s="207"/>
      <c r="AR276" s="6"/>
      <c r="AS276" s="6"/>
      <c r="AT276" s="6"/>
      <c r="AU276" s="6"/>
    </row>
    <row r="277" spans="10:49" x14ac:dyDescent="0.3">
      <c r="J277" s="157"/>
      <c r="K277" s="6"/>
      <c r="L277" s="6"/>
      <c r="M277" s="157"/>
      <c r="N277" s="6"/>
      <c r="O277" s="6"/>
      <c r="P277" s="157"/>
      <c r="Q277" s="6"/>
      <c r="R277" s="6"/>
      <c r="S277" s="157"/>
      <c r="T277" s="6"/>
      <c r="U277" s="6"/>
      <c r="V277" s="157"/>
      <c r="W277" s="6"/>
      <c r="X277" s="6"/>
      <c r="Y277" s="157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207"/>
      <c r="AN277" s="207"/>
      <c r="AO277" s="6"/>
      <c r="AP277" s="207"/>
      <c r="AQ277" s="207"/>
      <c r="AR277" s="6"/>
      <c r="AS277" s="6"/>
      <c r="AT277" s="6"/>
      <c r="AU277" s="6"/>
    </row>
    <row r="278" spans="10:49" x14ac:dyDescent="0.3">
      <c r="J278" s="157"/>
      <c r="K278" s="6"/>
      <c r="L278" s="6"/>
      <c r="M278" s="157"/>
      <c r="N278" s="6"/>
      <c r="O278" s="6"/>
      <c r="P278" s="157"/>
      <c r="Q278" s="6"/>
      <c r="R278" s="6"/>
      <c r="S278" s="157"/>
      <c r="T278" s="6"/>
      <c r="U278" s="6"/>
      <c r="V278" s="157"/>
      <c r="W278" s="6"/>
      <c r="X278" s="6"/>
      <c r="Y278" s="157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207"/>
      <c r="AN278" s="207"/>
      <c r="AO278" s="6"/>
      <c r="AP278" s="207"/>
      <c r="AQ278" s="207"/>
      <c r="AR278" s="6"/>
      <c r="AS278" s="6"/>
      <c r="AT278" s="6"/>
      <c r="AU278" s="6"/>
    </row>
    <row r="279" spans="10:49" x14ac:dyDescent="0.3">
      <c r="J279" s="157"/>
      <c r="K279" s="6"/>
      <c r="L279" s="6"/>
      <c r="M279" s="157"/>
      <c r="N279" s="6"/>
      <c r="O279" s="6"/>
      <c r="P279" s="157"/>
      <c r="Q279" s="6"/>
      <c r="R279" s="6"/>
      <c r="S279" s="157"/>
      <c r="T279" s="6"/>
      <c r="U279" s="6"/>
      <c r="V279" s="157"/>
      <c r="W279" s="6"/>
      <c r="X279" s="6"/>
      <c r="Y279" s="157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207"/>
      <c r="AN279" s="207"/>
      <c r="AO279" s="6"/>
      <c r="AP279" s="207"/>
      <c r="AQ279" s="207"/>
      <c r="AR279" s="6"/>
      <c r="AS279" s="6"/>
      <c r="AT279" s="6"/>
      <c r="AU279" s="6"/>
    </row>
    <row r="280" spans="10:49" x14ac:dyDescent="0.3">
      <c r="J280" s="157"/>
      <c r="K280" s="6"/>
      <c r="L280" s="6"/>
      <c r="M280" s="157"/>
      <c r="N280" s="6"/>
      <c r="O280" s="6"/>
      <c r="P280" s="157"/>
      <c r="Q280" s="6"/>
      <c r="R280" s="6"/>
      <c r="S280" s="157"/>
      <c r="T280" s="6"/>
      <c r="U280" s="6"/>
      <c r="V280" s="157"/>
      <c r="W280" s="6"/>
      <c r="X280" s="6"/>
      <c r="Y280" s="157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207"/>
      <c r="AN280" s="207"/>
      <c r="AO280" s="6"/>
      <c r="AP280" s="207"/>
      <c r="AQ280" s="207"/>
      <c r="AR280" s="6"/>
      <c r="AS280" s="6"/>
      <c r="AT280" s="6"/>
      <c r="AU280" s="6"/>
    </row>
    <row r="281" spans="10:49" x14ac:dyDescent="0.3">
      <c r="J281" s="157"/>
      <c r="K281" s="6"/>
      <c r="L281" s="6"/>
      <c r="M281" s="157"/>
      <c r="N281" s="6"/>
      <c r="O281" s="6"/>
      <c r="P281" s="157"/>
      <c r="Q281" s="6"/>
      <c r="R281" s="6"/>
      <c r="S281" s="157"/>
      <c r="T281" s="6"/>
      <c r="U281" s="6"/>
      <c r="V281" s="157"/>
      <c r="W281" s="6"/>
      <c r="X281" s="6"/>
      <c r="Y281" s="157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207"/>
      <c r="AN281" s="207"/>
      <c r="AO281" s="6"/>
      <c r="AP281" s="207"/>
      <c r="AQ281" s="207"/>
      <c r="AR281" s="6"/>
      <c r="AS281" s="6"/>
      <c r="AT281" s="6"/>
      <c r="AU281" s="6"/>
    </row>
    <row r="282" spans="10:49" x14ac:dyDescent="0.3">
      <c r="J282" s="157"/>
      <c r="K282" s="6"/>
      <c r="L282" s="6"/>
      <c r="M282" s="157"/>
      <c r="N282" s="6"/>
      <c r="O282" s="6"/>
      <c r="P282" s="157"/>
      <c r="Q282" s="6"/>
      <c r="R282" s="6"/>
      <c r="S282" s="157"/>
      <c r="T282" s="6"/>
      <c r="U282" s="6"/>
      <c r="V282" s="157"/>
      <c r="W282" s="6"/>
      <c r="X282" s="6"/>
      <c r="Y282" s="157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207"/>
      <c r="AN282" s="207"/>
      <c r="AO282" s="6"/>
      <c r="AP282" s="207"/>
      <c r="AQ282" s="207"/>
      <c r="AR282" s="6"/>
      <c r="AS282" s="6"/>
      <c r="AT282" s="6"/>
      <c r="AU282" s="6"/>
      <c r="AW282" s="210"/>
    </row>
    <row r="283" spans="10:49" x14ac:dyDescent="0.3">
      <c r="J283" s="157"/>
      <c r="K283" s="6"/>
      <c r="L283" s="6"/>
      <c r="M283" s="157"/>
      <c r="N283" s="6"/>
      <c r="O283" s="6"/>
      <c r="P283" s="157"/>
      <c r="Q283" s="6"/>
      <c r="R283" s="6"/>
      <c r="S283" s="157"/>
      <c r="T283" s="6"/>
      <c r="U283" s="6"/>
      <c r="V283" s="157"/>
      <c r="W283" s="6"/>
      <c r="X283" s="6"/>
      <c r="Y283" s="157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207"/>
      <c r="AN283" s="207"/>
      <c r="AO283" s="6"/>
      <c r="AP283" s="207"/>
      <c r="AQ283" s="207"/>
      <c r="AR283" s="6"/>
      <c r="AS283" s="6"/>
      <c r="AT283" s="6"/>
      <c r="AU283" s="6"/>
      <c r="AW283" s="210"/>
    </row>
    <row r="284" spans="10:49" x14ac:dyDescent="0.3">
      <c r="J284" s="157"/>
      <c r="K284" s="6"/>
      <c r="L284" s="6"/>
      <c r="M284" s="157"/>
      <c r="N284" s="6"/>
      <c r="O284" s="6"/>
      <c r="P284" s="157"/>
      <c r="Q284" s="6"/>
      <c r="R284" s="6"/>
      <c r="S284" s="157"/>
      <c r="T284" s="6"/>
      <c r="U284" s="6"/>
      <c r="V284" s="157"/>
      <c r="W284" s="6"/>
      <c r="X284" s="6"/>
      <c r="Y284" s="157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207"/>
      <c r="AN284" s="207"/>
      <c r="AO284" s="6"/>
      <c r="AP284" s="207"/>
      <c r="AQ284" s="207"/>
      <c r="AR284" s="6"/>
      <c r="AS284" s="6"/>
      <c r="AT284" s="6"/>
      <c r="AU284" s="6"/>
    </row>
    <row r="285" spans="10:49" x14ac:dyDescent="0.3">
      <c r="J285" s="157"/>
      <c r="K285" s="6"/>
      <c r="L285" s="6"/>
      <c r="M285" s="157"/>
      <c r="N285" s="6"/>
      <c r="O285" s="6"/>
      <c r="P285" s="157"/>
      <c r="Q285" s="6"/>
      <c r="R285" s="6"/>
      <c r="S285" s="157"/>
      <c r="T285" s="6"/>
      <c r="U285" s="6"/>
      <c r="V285" s="157"/>
      <c r="W285" s="6"/>
      <c r="X285" s="6"/>
      <c r="Y285" s="157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207"/>
      <c r="AN285" s="207"/>
      <c r="AO285" s="6"/>
      <c r="AP285" s="207"/>
      <c r="AQ285" s="207"/>
      <c r="AR285" s="6"/>
      <c r="AS285" s="6"/>
      <c r="AT285" s="6"/>
      <c r="AU285" s="6"/>
    </row>
    <row r="286" spans="10:49" x14ac:dyDescent="0.3">
      <c r="J286" s="157"/>
      <c r="K286" s="6"/>
      <c r="L286" s="6"/>
      <c r="M286" s="157"/>
      <c r="N286" s="6"/>
      <c r="O286" s="6"/>
      <c r="P286" s="157"/>
      <c r="Q286" s="6"/>
      <c r="R286" s="6"/>
      <c r="S286" s="157"/>
      <c r="T286" s="6"/>
      <c r="U286" s="6"/>
      <c r="V286" s="157"/>
      <c r="W286" s="6"/>
      <c r="X286" s="6"/>
      <c r="Y286" s="157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207"/>
      <c r="AN286" s="207"/>
      <c r="AO286" s="6"/>
      <c r="AP286" s="207"/>
      <c r="AQ286" s="207"/>
      <c r="AR286" s="6"/>
      <c r="AS286" s="6"/>
      <c r="AT286" s="6"/>
      <c r="AU286" s="6"/>
    </row>
    <row r="287" spans="10:49" x14ac:dyDescent="0.3">
      <c r="J287" s="157"/>
      <c r="K287" s="6"/>
      <c r="L287" s="6"/>
      <c r="M287" s="157"/>
      <c r="N287" s="6"/>
      <c r="O287" s="6"/>
      <c r="P287" s="157"/>
      <c r="Q287" s="6"/>
      <c r="R287" s="6"/>
      <c r="S287" s="157"/>
      <c r="T287" s="6"/>
      <c r="U287" s="6"/>
      <c r="V287" s="157"/>
      <c r="W287" s="6"/>
      <c r="X287" s="6"/>
      <c r="Y287" s="157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207"/>
      <c r="AN287" s="207"/>
      <c r="AO287" s="6"/>
      <c r="AP287" s="207"/>
      <c r="AQ287" s="207"/>
      <c r="AR287" s="6"/>
      <c r="AS287" s="6"/>
      <c r="AT287" s="6"/>
      <c r="AU287" s="6"/>
    </row>
    <row r="288" spans="10:49" x14ac:dyDescent="0.3">
      <c r="J288" s="157"/>
      <c r="K288" s="6"/>
      <c r="L288" s="6"/>
      <c r="M288" s="157"/>
      <c r="N288" s="6"/>
      <c r="O288" s="6"/>
      <c r="P288" s="157"/>
      <c r="Q288" s="6"/>
      <c r="R288" s="6"/>
      <c r="S288" s="157"/>
      <c r="T288" s="6"/>
      <c r="U288" s="6"/>
      <c r="V288" s="157"/>
      <c r="W288" s="6"/>
      <c r="X288" s="6"/>
      <c r="Y288" s="157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207"/>
      <c r="AN288" s="207"/>
      <c r="AO288" s="6"/>
      <c r="AP288" s="207"/>
      <c r="AQ288" s="207"/>
      <c r="AR288" s="6"/>
      <c r="AS288" s="6"/>
      <c r="AT288" s="6"/>
      <c r="AU288" s="6"/>
    </row>
    <row r="289" spans="10:47" x14ac:dyDescent="0.3">
      <c r="J289" s="157"/>
      <c r="K289" s="6"/>
      <c r="L289" s="6"/>
      <c r="M289" s="157"/>
      <c r="N289" s="6"/>
      <c r="O289" s="6"/>
      <c r="P289" s="157"/>
      <c r="Q289" s="6"/>
      <c r="R289" s="6"/>
      <c r="S289" s="157"/>
      <c r="T289" s="6"/>
      <c r="U289" s="6"/>
      <c r="V289" s="157"/>
      <c r="W289" s="6"/>
      <c r="X289" s="6"/>
      <c r="Y289" s="157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207"/>
      <c r="AN289" s="207"/>
      <c r="AO289" s="6"/>
      <c r="AP289" s="207"/>
      <c r="AQ289" s="207"/>
      <c r="AR289" s="6"/>
      <c r="AS289" s="6"/>
      <c r="AT289" s="6"/>
      <c r="AU289" s="6"/>
    </row>
    <row r="290" spans="10:47" x14ac:dyDescent="0.3">
      <c r="J290" s="157"/>
      <c r="K290" s="6"/>
      <c r="L290" s="6"/>
      <c r="M290" s="157"/>
      <c r="N290" s="6"/>
      <c r="O290" s="6"/>
      <c r="P290" s="157"/>
      <c r="Q290" s="6"/>
      <c r="R290" s="6"/>
      <c r="S290" s="157"/>
      <c r="T290" s="6"/>
      <c r="U290" s="6"/>
      <c r="V290" s="157"/>
      <c r="W290" s="6"/>
      <c r="X290" s="6"/>
      <c r="Y290" s="157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207"/>
      <c r="AN290" s="207"/>
      <c r="AO290" s="6"/>
      <c r="AP290" s="207"/>
      <c r="AQ290" s="207"/>
      <c r="AR290" s="6"/>
      <c r="AS290" s="6"/>
      <c r="AT290" s="6"/>
      <c r="AU290" s="6"/>
    </row>
    <row r="291" spans="10:47" x14ac:dyDescent="0.3">
      <c r="J291" s="157"/>
      <c r="K291" s="6"/>
      <c r="L291" s="6"/>
      <c r="M291" s="157"/>
      <c r="N291" s="6"/>
      <c r="O291" s="6"/>
      <c r="P291" s="157"/>
      <c r="Q291" s="6"/>
      <c r="R291" s="6"/>
      <c r="S291" s="157"/>
      <c r="T291" s="6"/>
      <c r="U291" s="6"/>
      <c r="V291" s="157"/>
      <c r="W291" s="6"/>
      <c r="X291" s="6"/>
      <c r="Y291" s="157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207"/>
      <c r="AN291" s="207"/>
      <c r="AO291" s="6"/>
      <c r="AP291" s="207"/>
      <c r="AQ291" s="207"/>
      <c r="AR291" s="6"/>
      <c r="AS291" s="6"/>
      <c r="AT291" s="6"/>
      <c r="AU291" s="6"/>
    </row>
    <row r="292" spans="10:47" x14ac:dyDescent="0.3">
      <c r="J292" s="157"/>
      <c r="K292" s="6"/>
      <c r="L292" s="6"/>
      <c r="M292" s="157"/>
      <c r="N292" s="6"/>
      <c r="O292" s="6"/>
      <c r="P292" s="157"/>
      <c r="Q292" s="6"/>
      <c r="R292" s="6"/>
      <c r="S292" s="157"/>
      <c r="T292" s="6"/>
      <c r="U292" s="6"/>
      <c r="V292" s="157"/>
      <c r="W292" s="6"/>
      <c r="X292" s="6"/>
      <c r="Y292" s="157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207"/>
      <c r="AN292" s="207"/>
      <c r="AO292" s="6"/>
      <c r="AP292" s="207"/>
      <c r="AQ292" s="207"/>
      <c r="AR292" s="6"/>
      <c r="AS292" s="6"/>
      <c r="AT292" s="6"/>
      <c r="AU292" s="6"/>
    </row>
    <row r="293" spans="10:47" x14ac:dyDescent="0.3">
      <c r="J293" s="157"/>
      <c r="K293" s="6"/>
      <c r="L293" s="6"/>
      <c r="M293" s="157"/>
      <c r="N293" s="6"/>
      <c r="O293" s="6"/>
      <c r="P293" s="157"/>
      <c r="Q293" s="6"/>
      <c r="R293" s="6"/>
      <c r="S293" s="157"/>
      <c r="T293" s="6"/>
      <c r="U293" s="6"/>
      <c r="V293" s="157"/>
      <c r="W293" s="6"/>
      <c r="X293" s="6"/>
      <c r="Y293" s="157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207"/>
      <c r="AN293" s="207"/>
      <c r="AO293" s="6"/>
      <c r="AP293" s="207"/>
      <c r="AQ293" s="207"/>
      <c r="AR293" s="6"/>
      <c r="AS293" s="6"/>
      <c r="AT293" s="6"/>
      <c r="AU293" s="6"/>
    </row>
    <row r="294" spans="10:47" x14ac:dyDescent="0.3">
      <c r="J294" s="157"/>
      <c r="K294" s="6"/>
      <c r="L294" s="6"/>
      <c r="M294" s="157"/>
      <c r="N294" s="6"/>
      <c r="O294" s="6"/>
      <c r="P294" s="157"/>
      <c r="Q294" s="6"/>
      <c r="R294" s="6"/>
      <c r="S294" s="157"/>
      <c r="T294" s="6"/>
      <c r="U294" s="6"/>
      <c r="V294" s="157"/>
      <c r="W294" s="6"/>
      <c r="X294" s="6"/>
      <c r="Y294" s="157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207"/>
      <c r="AN294" s="207"/>
      <c r="AO294" s="6"/>
      <c r="AP294" s="207"/>
      <c r="AQ294" s="207"/>
      <c r="AR294" s="6"/>
      <c r="AS294" s="6"/>
      <c r="AT294" s="6"/>
      <c r="AU294" s="6"/>
    </row>
    <row r="295" spans="10:47" x14ac:dyDescent="0.3">
      <c r="J295" s="157"/>
      <c r="K295" s="6"/>
      <c r="L295" s="6"/>
      <c r="M295" s="157"/>
      <c r="N295" s="6"/>
      <c r="O295" s="6"/>
      <c r="P295" s="157"/>
      <c r="Q295" s="6"/>
      <c r="R295" s="6"/>
      <c r="S295" s="157"/>
      <c r="T295" s="6"/>
      <c r="U295" s="6"/>
      <c r="V295" s="157"/>
      <c r="W295" s="6"/>
      <c r="X295" s="6"/>
      <c r="Y295" s="157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207"/>
      <c r="AN295" s="207"/>
      <c r="AO295" s="6"/>
      <c r="AP295" s="207"/>
      <c r="AQ295" s="207"/>
      <c r="AR295" s="6"/>
      <c r="AS295" s="6"/>
      <c r="AT295" s="6"/>
      <c r="AU295" s="6"/>
    </row>
    <row r="296" spans="10:47" x14ac:dyDescent="0.3">
      <c r="J296" s="157"/>
      <c r="K296" s="6"/>
      <c r="L296" s="6"/>
      <c r="M296" s="157"/>
      <c r="N296" s="6"/>
      <c r="O296" s="6"/>
      <c r="P296" s="157"/>
      <c r="Q296" s="6"/>
      <c r="R296" s="6"/>
      <c r="S296" s="157"/>
      <c r="T296" s="6"/>
      <c r="U296" s="6"/>
      <c r="V296" s="157"/>
      <c r="W296" s="6"/>
      <c r="X296" s="6"/>
      <c r="Y296" s="157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207"/>
      <c r="AN296" s="207"/>
      <c r="AO296" s="6"/>
      <c r="AP296" s="207"/>
      <c r="AQ296" s="207"/>
      <c r="AR296" s="6"/>
      <c r="AS296" s="6"/>
      <c r="AT296" s="6"/>
      <c r="AU296" s="6"/>
    </row>
    <row r="297" spans="10:47" x14ac:dyDescent="0.3">
      <c r="J297" s="157"/>
      <c r="K297" s="6"/>
      <c r="L297" s="6"/>
      <c r="M297" s="157"/>
      <c r="N297" s="6"/>
      <c r="O297" s="6"/>
      <c r="P297" s="157"/>
      <c r="Q297" s="6"/>
      <c r="R297" s="6"/>
      <c r="S297" s="157"/>
      <c r="T297" s="6"/>
      <c r="U297" s="6"/>
      <c r="V297" s="157"/>
      <c r="W297" s="6"/>
      <c r="X297" s="6"/>
      <c r="Y297" s="157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207"/>
      <c r="AN297" s="207"/>
      <c r="AO297" s="6"/>
      <c r="AP297" s="207"/>
      <c r="AQ297" s="207"/>
      <c r="AR297" s="6"/>
      <c r="AS297" s="6"/>
      <c r="AT297" s="6"/>
      <c r="AU297" s="6"/>
    </row>
    <row r="298" spans="10:47" x14ac:dyDescent="0.3">
      <c r="J298" s="157"/>
      <c r="K298" s="6"/>
      <c r="L298" s="6"/>
      <c r="M298" s="157"/>
      <c r="N298" s="6"/>
      <c r="O298" s="6"/>
      <c r="P298" s="157"/>
      <c r="Q298" s="6"/>
      <c r="R298" s="6"/>
      <c r="S298" s="157"/>
      <c r="T298" s="6"/>
      <c r="U298" s="6"/>
      <c r="V298" s="157"/>
      <c r="W298" s="6"/>
      <c r="X298" s="6"/>
      <c r="Y298" s="157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207"/>
      <c r="AN298" s="207"/>
      <c r="AO298" s="6"/>
      <c r="AP298" s="207"/>
      <c r="AQ298" s="207"/>
      <c r="AR298" s="6"/>
      <c r="AS298" s="6"/>
      <c r="AT298" s="6"/>
      <c r="AU298" s="6"/>
    </row>
    <row r="299" spans="10:47" x14ac:dyDescent="0.3">
      <c r="J299" s="157"/>
      <c r="K299" s="6"/>
      <c r="L299" s="6"/>
      <c r="M299" s="157"/>
      <c r="N299" s="6"/>
      <c r="O299" s="6"/>
      <c r="P299" s="157"/>
      <c r="Q299" s="6"/>
      <c r="R299" s="6"/>
      <c r="S299" s="157"/>
      <c r="T299" s="6"/>
      <c r="U299" s="6"/>
      <c r="V299" s="157"/>
      <c r="W299" s="6"/>
      <c r="X299" s="6"/>
      <c r="Y299" s="157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207"/>
      <c r="AN299" s="207"/>
      <c r="AO299" s="6"/>
      <c r="AP299" s="207"/>
      <c r="AQ299" s="207"/>
      <c r="AR299" s="6"/>
      <c r="AS299" s="6"/>
      <c r="AT299" s="6"/>
      <c r="AU299" s="6"/>
    </row>
    <row r="300" spans="10:47" x14ac:dyDescent="0.3">
      <c r="J300" s="157"/>
      <c r="K300" s="6"/>
      <c r="L300" s="6"/>
      <c r="M300" s="157"/>
      <c r="N300" s="6"/>
      <c r="O300" s="6"/>
      <c r="P300" s="157"/>
      <c r="Q300" s="6"/>
      <c r="R300" s="6"/>
      <c r="S300" s="157"/>
      <c r="T300" s="6"/>
      <c r="U300" s="6"/>
      <c r="V300" s="157"/>
      <c r="W300" s="6"/>
      <c r="X300" s="6"/>
      <c r="Y300" s="157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207"/>
      <c r="AN300" s="207"/>
      <c r="AO300" s="6"/>
      <c r="AP300" s="207"/>
      <c r="AQ300" s="207"/>
      <c r="AR300" s="6"/>
      <c r="AS300" s="6"/>
      <c r="AT300" s="6"/>
      <c r="AU300" s="6"/>
    </row>
    <row r="301" spans="10:47" x14ac:dyDescent="0.3">
      <c r="J301" s="157"/>
      <c r="K301" s="6"/>
      <c r="L301" s="6"/>
      <c r="M301" s="157"/>
      <c r="N301" s="6"/>
      <c r="O301" s="6"/>
      <c r="P301" s="157"/>
      <c r="Q301" s="6"/>
      <c r="R301" s="6"/>
      <c r="S301" s="157"/>
      <c r="T301" s="6"/>
      <c r="U301" s="6"/>
      <c r="V301" s="157"/>
      <c r="W301" s="6"/>
      <c r="X301" s="6"/>
      <c r="Y301" s="157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207"/>
      <c r="AN301" s="207"/>
      <c r="AO301" s="6"/>
      <c r="AP301" s="207"/>
      <c r="AQ301" s="207"/>
      <c r="AR301" s="6"/>
      <c r="AS301" s="6"/>
      <c r="AT301" s="6"/>
      <c r="AU301" s="6"/>
    </row>
    <row r="302" spans="10:47" x14ac:dyDescent="0.3">
      <c r="J302" s="157"/>
      <c r="K302" s="6"/>
      <c r="L302" s="6"/>
      <c r="M302" s="157"/>
      <c r="N302" s="6"/>
      <c r="O302" s="6"/>
      <c r="P302" s="157"/>
      <c r="Q302" s="6"/>
      <c r="R302" s="6"/>
      <c r="S302" s="157"/>
      <c r="T302" s="6"/>
      <c r="U302" s="6"/>
      <c r="V302" s="157"/>
      <c r="W302" s="6"/>
      <c r="X302" s="6"/>
      <c r="Y302" s="157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207"/>
      <c r="AN302" s="207"/>
      <c r="AO302" s="6"/>
      <c r="AP302" s="207"/>
      <c r="AQ302" s="207"/>
      <c r="AR302" s="6"/>
      <c r="AS302" s="6"/>
      <c r="AT302" s="6"/>
      <c r="AU302" s="6"/>
    </row>
    <row r="303" spans="10:47" x14ac:dyDescent="0.3">
      <c r="J303" s="157"/>
      <c r="K303" s="6"/>
      <c r="L303" s="6"/>
      <c r="M303" s="157"/>
      <c r="N303" s="6"/>
      <c r="O303" s="6"/>
      <c r="P303" s="157"/>
      <c r="Q303" s="6"/>
      <c r="R303" s="6"/>
      <c r="S303" s="157"/>
      <c r="T303" s="6"/>
      <c r="U303" s="6"/>
      <c r="V303" s="157"/>
      <c r="W303" s="6"/>
      <c r="X303" s="6"/>
      <c r="Y303" s="157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207"/>
      <c r="AN303" s="207"/>
      <c r="AO303" s="6"/>
      <c r="AP303" s="207"/>
      <c r="AQ303" s="207"/>
      <c r="AR303" s="6"/>
      <c r="AS303" s="6"/>
      <c r="AT303" s="6"/>
      <c r="AU303" s="6"/>
    </row>
    <row r="304" spans="10:47" x14ac:dyDescent="0.3">
      <c r="J304" s="157"/>
      <c r="K304" s="6"/>
      <c r="L304" s="6"/>
      <c r="M304" s="157"/>
      <c r="N304" s="6"/>
      <c r="O304" s="6"/>
      <c r="P304" s="157"/>
      <c r="Q304" s="6"/>
      <c r="R304" s="6"/>
      <c r="S304" s="157"/>
      <c r="T304" s="6"/>
      <c r="U304" s="6"/>
      <c r="V304" s="157"/>
      <c r="W304" s="6"/>
      <c r="X304" s="6"/>
      <c r="Y304" s="157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207"/>
      <c r="AN304" s="207"/>
      <c r="AO304" s="6"/>
      <c r="AP304" s="207"/>
      <c r="AQ304" s="207"/>
      <c r="AR304" s="6"/>
      <c r="AS304" s="6"/>
      <c r="AT304" s="6"/>
      <c r="AU304" s="6"/>
    </row>
    <row r="305" spans="10:47" x14ac:dyDescent="0.3">
      <c r="J305" s="157"/>
      <c r="K305" s="6"/>
      <c r="L305" s="6"/>
      <c r="M305" s="157"/>
      <c r="N305" s="6"/>
      <c r="O305" s="6"/>
      <c r="P305" s="157"/>
      <c r="Q305" s="6"/>
      <c r="R305" s="6"/>
      <c r="S305" s="157"/>
      <c r="T305" s="6"/>
      <c r="U305" s="6"/>
      <c r="V305" s="157"/>
      <c r="W305" s="6"/>
      <c r="X305" s="6"/>
      <c r="Y305" s="157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207"/>
      <c r="AN305" s="207"/>
      <c r="AO305" s="6"/>
      <c r="AP305" s="207"/>
      <c r="AQ305" s="207"/>
      <c r="AR305" s="6"/>
      <c r="AS305" s="6"/>
      <c r="AT305" s="6"/>
      <c r="AU305" s="6"/>
    </row>
    <row r="306" spans="10:47" x14ac:dyDescent="0.3">
      <c r="J306" s="157"/>
      <c r="K306" s="6"/>
      <c r="L306" s="6"/>
      <c r="M306" s="157"/>
      <c r="N306" s="6"/>
      <c r="O306" s="6"/>
      <c r="P306" s="157"/>
      <c r="Q306" s="6"/>
      <c r="R306" s="6"/>
      <c r="S306" s="157"/>
      <c r="T306" s="6"/>
      <c r="U306" s="6"/>
      <c r="V306" s="157"/>
      <c r="W306" s="6"/>
      <c r="X306" s="6"/>
      <c r="Y306" s="157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207"/>
      <c r="AN306" s="207"/>
      <c r="AO306" s="6"/>
      <c r="AP306" s="207"/>
      <c r="AQ306" s="207"/>
      <c r="AR306" s="6"/>
      <c r="AS306" s="6"/>
      <c r="AT306" s="6"/>
      <c r="AU306" s="6"/>
    </row>
    <row r="307" spans="10:47" x14ac:dyDescent="0.3">
      <c r="J307" s="157"/>
      <c r="K307" s="6"/>
      <c r="L307" s="6"/>
      <c r="M307" s="157"/>
      <c r="N307" s="6"/>
      <c r="O307" s="6"/>
      <c r="P307" s="157"/>
      <c r="Q307" s="6"/>
      <c r="R307" s="6"/>
      <c r="S307" s="157"/>
      <c r="T307" s="6"/>
      <c r="U307" s="6"/>
      <c r="V307" s="157"/>
      <c r="W307" s="6"/>
      <c r="X307" s="6"/>
      <c r="Y307" s="157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207"/>
      <c r="AN307" s="207"/>
      <c r="AO307" s="6"/>
      <c r="AP307" s="207"/>
      <c r="AQ307" s="207"/>
      <c r="AR307" s="6"/>
      <c r="AS307" s="6"/>
      <c r="AT307" s="6"/>
      <c r="AU307" s="6"/>
    </row>
    <row r="308" spans="10:47" x14ac:dyDescent="0.3">
      <c r="J308" s="157"/>
      <c r="K308" s="6"/>
      <c r="L308" s="6"/>
      <c r="M308" s="157"/>
      <c r="N308" s="6"/>
      <c r="O308" s="6"/>
      <c r="P308" s="157"/>
      <c r="Q308" s="6"/>
      <c r="R308" s="6"/>
      <c r="S308" s="157"/>
      <c r="T308" s="6"/>
      <c r="U308" s="6"/>
      <c r="V308" s="157"/>
      <c r="W308" s="6"/>
      <c r="X308" s="6"/>
      <c r="Y308" s="157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207"/>
      <c r="AN308" s="207"/>
      <c r="AO308" s="6"/>
      <c r="AP308" s="207"/>
      <c r="AQ308" s="207"/>
      <c r="AR308" s="6"/>
      <c r="AS308" s="6"/>
      <c r="AT308" s="6"/>
      <c r="AU308" s="6"/>
    </row>
    <row r="309" spans="10:47" x14ac:dyDescent="0.3">
      <c r="J309" s="157"/>
      <c r="K309" s="6"/>
      <c r="L309" s="6"/>
      <c r="M309" s="157"/>
      <c r="N309" s="6"/>
      <c r="O309" s="6"/>
      <c r="P309" s="157"/>
      <c r="Q309" s="6"/>
      <c r="R309" s="6"/>
      <c r="S309" s="157"/>
      <c r="T309" s="6"/>
      <c r="U309" s="6"/>
      <c r="V309" s="157"/>
      <c r="W309" s="6"/>
      <c r="X309" s="6"/>
      <c r="Y309" s="157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207"/>
      <c r="AN309" s="207"/>
      <c r="AO309" s="6"/>
      <c r="AP309" s="207"/>
      <c r="AQ309" s="207"/>
      <c r="AR309" s="6"/>
      <c r="AS309" s="6"/>
      <c r="AT309" s="6"/>
      <c r="AU309" s="6"/>
    </row>
    <row r="310" spans="10:47" x14ac:dyDescent="0.3">
      <c r="J310" s="157"/>
      <c r="K310" s="6"/>
      <c r="L310" s="6"/>
      <c r="M310" s="157"/>
      <c r="N310" s="6"/>
      <c r="O310" s="6"/>
      <c r="P310" s="157"/>
      <c r="Q310" s="6"/>
      <c r="R310" s="6"/>
      <c r="S310" s="157"/>
      <c r="T310" s="6"/>
      <c r="U310" s="6"/>
      <c r="V310" s="157"/>
      <c r="W310" s="6"/>
      <c r="X310" s="6"/>
      <c r="Y310" s="157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207"/>
      <c r="AN310" s="207"/>
      <c r="AO310" s="6"/>
      <c r="AP310" s="207"/>
      <c r="AQ310" s="207"/>
      <c r="AR310" s="6"/>
      <c r="AS310" s="6"/>
      <c r="AT310" s="6"/>
      <c r="AU310" s="6"/>
    </row>
    <row r="311" spans="10:47" x14ac:dyDescent="0.3">
      <c r="J311" s="157"/>
      <c r="K311" s="6"/>
      <c r="L311" s="6"/>
      <c r="M311" s="157"/>
      <c r="N311" s="6"/>
      <c r="O311" s="6"/>
      <c r="P311" s="157"/>
      <c r="Q311" s="6"/>
      <c r="R311" s="6"/>
      <c r="S311" s="157"/>
      <c r="T311" s="6"/>
      <c r="U311" s="6"/>
      <c r="V311" s="157"/>
      <c r="W311" s="6"/>
      <c r="X311" s="6"/>
      <c r="Y311" s="157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207"/>
      <c r="AN311" s="207"/>
      <c r="AO311" s="6"/>
      <c r="AP311" s="207"/>
      <c r="AQ311" s="207"/>
      <c r="AR311" s="6"/>
      <c r="AS311" s="6"/>
      <c r="AT311" s="6"/>
      <c r="AU311" s="6"/>
    </row>
    <row r="312" spans="10:47" x14ac:dyDescent="0.3">
      <c r="J312" s="157"/>
      <c r="K312" s="6"/>
      <c r="L312" s="6"/>
      <c r="M312" s="157"/>
      <c r="N312" s="6"/>
      <c r="O312" s="6"/>
      <c r="P312" s="157"/>
      <c r="Q312" s="6"/>
      <c r="R312" s="6"/>
      <c r="S312" s="157"/>
      <c r="T312" s="6"/>
      <c r="U312" s="6"/>
      <c r="V312" s="157"/>
      <c r="W312" s="6"/>
      <c r="X312" s="6"/>
      <c r="Y312" s="157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207"/>
      <c r="AN312" s="207"/>
      <c r="AO312" s="6"/>
      <c r="AP312" s="207"/>
      <c r="AQ312" s="207"/>
      <c r="AR312" s="6"/>
      <c r="AS312" s="6"/>
      <c r="AT312" s="6"/>
      <c r="AU312" s="6"/>
    </row>
    <row r="313" spans="10:47" x14ac:dyDescent="0.3">
      <c r="J313" s="157"/>
      <c r="K313" s="6"/>
      <c r="L313" s="6"/>
      <c r="M313" s="157"/>
      <c r="N313" s="6"/>
      <c r="O313" s="6"/>
      <c r="P313" s="157"/>
      <c r="Q313" s="6"/>
      <c r="R313" s="6"/>
      <c r="S313" s="157"/>
      <c r="T313" s="6"/>
      <c r="U313" s="6"/>
      <c r="V313" s="157"/>
      <c r="W313" s="6"/>
      <c r="X313" s="6"/>
      <c r="Y313" s="157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207"/>
      <c r="AN313" s="207"/>
      <c r="AO313" s="6"/>
      <c r="AP313" s="207"/>
      <c r="AQ313" s="207"/>
      <c r="AR313" s="6"/>
      <c r="AS313" s="6"/>
      <c r="AT313" s="6"/>
      <c r="AU313" s="6"/>
    </row>
    <row r="314" spans="10:47" x14ac:dyDescent="0.3">
      <c r="J314" s="157"/>
      <c r="K314" s="6"/>
      <c r="L314" s="6"/>
      <c r="M314" s="157"/>
      <c r="N314" s="6"/>
      <c r="O314" s="6"/>
      <c r="P314" s="157"/>
      <c r="Q314" s="6"/>
      <c r="R314" s="6"/>
      <c r="S314" s="157"/>
      <c r="T314" s="6"/>
      <c r="U314" s="6"/>
      <c r="V314" s="157"/>
      <c r="W314" s="6"/>
      <c r="X314" s="6"/>
      <c r="Y314" s="157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207"/>
      <c r="AN314" s="207"/>
      <c r="AO314" s="6"/>
      <c r="AP314" s="207"/>
      <c r="AQ314" s="207"/>
      <c r="AR314" s="6"/>
      <c r="AS314" s="6"/>
      <c r="AT314" s="6"/>
      <c r="AU314" s="6"/>
    </row>
    <row r="315" spans="10:47" x14ac:dyDescent="0.3">
      <c r="J315" s="157"/>
      <c r="K315" s="6"/>
      <c r="L315" s="6"/>
      <c r="M315" s="157"/>
      <c r="N315" s="6"/>
      <c r="O315" s="6"/>
      <c r="P315" s="157"/>
      <c r="Q315" s="6"/>
      <c r="R315" s="6"/>
      <c r="S315" s="157"/>
      <c r="T315" s="6"/>
      <c r="U315" s="6"/>
      <c r="V315" s="157"/>
      <c r="W315" s="6"/>
      <c r="X315" s="6"/>
      <c r="Y315" s="157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207"/>
      <c r="AN315" s="207"/>
      <c r="AO315" s="6"/>
      <c r="AP315" s="207"/>
      <c r="AQ315" s="207"/>
      <c r="AR315" s="6"/>
      <c r="AS315" s="6"/>
      <c r="AT315" s="6"/>
      <c r="AU315" s="6"/>
    </row>
    <row r="316" spans="10:47" x14ac:dyDescent="0.3">
      <c r="J316" s="157"/>
      <c r="K316" s="6"/>
      <c r="L316" s="6"/>
      <c r="M316" s="157"/>
      <c r="N316" s="6"/>
      <c r="O316" s="6"/>
      <c r="P316" s="157"/>
      <c r="Q316" s="6"/>
      <c r="R316" s="6"/>
      <c r="S316" s="157"/>
      <c r="T316" s="6"/>
      <c r="U316" s="6"/>
      <c r="V316" s="157"/>
      <c r="W316" s="6"/>
      <c r="X316" s="6"/>
      <c r="Y316" s="157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207"/>
      <c r="AN316" s="207"/>
      <c r="AO316" s="6"/>
      <c r="AP316" s="207"/>
      <c r="AQ316" s="207"/>
      <c r="AR316" s="6"/>
      <c r="AS316" s="6"/>
      <c r="AT316" s="6"/>
      <c r="AU316" s="6"/>
    </row>
    <row r="317" spans="10:47" x14ac:dyDescent="0.3">
      <c r="J317" s="157"/>
      <c r="K317" s="6"/>
      <c r="L317" s="6"/>
      <c r="M317" s="157"/>
      <c r="N317" s="6"/>
      <c r="O317" s="6"/>
      <c r="P317" s="157"/>
      <c r="Q317" s="6"/>
      <c r="R317" s="6"/>
      <c r="S317" s="157"/>
      <c r="T317" s="6"/>
      <c r="U317" s="6"/>
      <c r="V317" s="157"/>
      <c r="W317" s="6"/>
      <c r="X317" s="6"/>
      <c r="Y317" s="157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207"/>
      <c r="AN317" s="207"/>
      <c r="AO317" s="6"/>
      <c r="AP317" s="207"/>
      <c r="AQ317" s="207"/>
      <c r="AR317" s="6"/>
      <c r="AS317" s="6"/>
      <c r="AT317" s="6"/>
      <c r="AU317" s="6"/>
    </row>
    <row r="318" spans="10:47" x14ac:dyDescent="0.3">
      <c r="J318" s="157"/>
      <c r="K318" s="6"/>
      <c r="L318" s="6"/>
      <c r="M318" s="157"/>
      <c r="N318" s="6"/>
      <c r="O318" s="6"/>
      <c r="P318" s="157"/>
      <c r="Q318" s="6"/>
      <c r="R318" s="6"/>
      <c r="S318" s="157"/>
      <c r="T318" s="6"/>
      <c r="U318" s="6"/>
      <c r="V318" s="157"/>
      <c r="W318" s="6"/>
      <c r="X318" s="6"/>
      <c r="Y318" s="157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207"/>
      <c r="AN318" s="207"/>
      <c r="AO318" s="6"/>
      <c r="AP318" s="207"/>
      <c r="AQ318" s="207"/>
      <c r="AR318" s="6"/>
      <c r="AS318" s="6"/>
      <c r="AT318" s="6"/>
      <c r="AU318" s="6"/>
    </row>
    <row r="319" spans="10:47" x14ac:dyDescent="0.3">
      <c r="J319" s="157"/>
      <c r="K319" s="6"/>
      <c r="L319" s="6"/>
      <c r="M319" s="157"/>
      <c r="N319" s="6"/>
      <c r="O319" s="6"/>
      <c r="P319" s="157"/>
      <c r="Q319" s="6"/>
      <c r="R319" s="6"/>
      <c r="S319" s="157"/>
      <c r="T319" s="6"/>
      <c r="U319" s="6"/>
      <c r="V319" s="157"/>
      <c r="W319" s="6"/>
      <c r="X319" s="6"/>
      <c r="Y319" s="157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207"/>
      <c r="AN319" s="207"/>
      <c r="AO319" s="6"/>
      <c r="AP319" s="207"/>
      <c r="AQ319" s="207"/>
      <c r="AR319" s="6"/>
      <c r="AS319" s="6"/>
      <c r="AT319" s="6"/>
      <c r="AU319" s="6"/>
    </row>
    <row r="320" spans="10:47" x14ac:dyDescent="0.3">
      <c r="J320" s="157"/>
      <c r="K320" s="6"/>
      <c r="L320" s="6"/>
      <c r="M320" s="157"/>
      <c r="N320" s="6"/>
      <c r="O320" s="6"/>
      <c r="P320" s="157"/>
      <c r="Q320" s="6"/>
      <c r="R320" s="6"/>
      <c r="S320" s="157"/>
      <c r="T320" s="6"/>
      <c r="U320" s="6"/>
      <c r="V320" s="157"/>
      <c r="W320" s="6"/>
      <c r="X320" s="6"/>
      <c r="Y320" s="157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207"/>
      <c r="AN320" s="207"/>
      <c r="AO320" s="6"/>
      <c r="AP320" s="207"/>
      <c r="AQ320" s="207"/>
      <c r="AR320" s="6"/>
      <c r="AS320" s="6"/>
      <c r="AT320" s="6"/>
      <c r="AU320" s="6"/>
    </row>
    <row r="321" spans="10:47" x14ac:dyDescent="0.3">
      <c r="J321" s="157"/>
      <c r="K321" s="6"/>
      <c r="L321" s="6"/>
      <c r="M321" s="157"/>
      <c r="N321" s="6"/>
      <c r="O321" s="6"/>
      <c r="P321" s="157"/>
      <c r="Q321" s="6"/>
      <c r="R321" s="6"/>
      <c r="S321" s="157"/>
      <c r="T321" s="6"/>
      <c r="U321" s="6"/>
      <c r="V321" s="157"/>
      <c r="W321" s="6"/>
      <c r="X321" s="6"/>
      <c r="Y321" s="157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207"/>
      <c r="AN321" s="207"/>
      <c r="AO321" s="6"/>
      <c r="AP321" s="207"/>
      <c r="AQ321" s="207"/>
      <c r="AR321" s="6"/>
      <c r="AS321" s="6"/>
      <c r="AT321" s="6"/>
      <c r="AU321" s="6"/>
    </row>
    <row r="322" spans="10:47" x14ac:dyDescent="0.3">
      <c r="J322" s="157"/>
      <c r="K322" s="6"/>
      <c r="L322" s="6"/>
      <c r="M322" s="157"/>
      <c r="N322" s="6"/>
      <c r="O322" s="6"/>
      <c r="P322" s="157"/>
      <c r="Q322" s="6"/>
      <c r="R322" s="6"/>
      <c r="S322" s="157"/>
      <c r="T322" s="6"/>
      <c r="U322" s="6"/>
      <c r="V322" s="157"/>
      <c r="W322" s="6"/>
      <c r="X322" s="6"/>
      <c r="Y322" s="157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207"/>
      <c r="AN322" s="207"/>
      <c r="AO322" s="6"/>
      <c r="AP322" s="207"/>
      <c r="AQ322" s="207"/>
      <c r="AR322" s="6"/>
      <c r="AS322" s="6"/>
      <c r="AT322" s="6"/>
      <c r="AU322" s="6"/>
    </row>
    <row r="323" spans="10:47" x14ac:dyDescent="0.3">
      <c r="J323" s="157"/>
      <c r="K323" s="6"/>
      <c r="L323" s="6"/>
      <c r="M323" s="157"/>
      <c r="N323" s="6"/>
      <c r="O323" s="6"/>
      <c r="P323" s="157"/>
      <c r="Q323" s="6"/>
      <c r="R323" s="6"/>
      <c r="S323" s="157"/>
      <c r="T323" s="6"/>
      <c r="U323" s="6"/>
      <c r="V323" s="157"/>
      <c r="W323" s="6"/>
      <c r="X323" s="6"/>
      <c r="Y323" s="157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207"/>
      <c r="AN323" s="207"/>
      <c r="AO323" s="6"/>
      <c r="AP323" s="207"/>
      <c r="AQ323" s="207"/>
      <c r="AR323" s="6"/>
      <c r="AS323" s="6"/>
      <c r="AT323" s="6"/>
      <c r="AU323" s="6"/>
    </row>
    <row r="324" spans="10:47" x14ac:dyDescent="0.3">
      <c r="J324" s="157"/>
      <c r="K324" s="6"/>
      <c r="L324" s="6"/>
      <c r="M324" s="157"/>
      <c r="N324" s="6"/>
      <c r="O324" s="6"/>
      <c r="P324" s="157"/>
      <c r="Q324" s="6"/>
      <c r="R324" s="6"/>
      <c r="S324" s="157"/>
      <c r="T324" s="6"/>
      <c r="U324" s="6"/>
      <c r="V324" s="157"/>
      <c r="W324" s="6"/>
      <c r="X324" s="6"/>
      <c r="Y324" s="157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207"/>
      <c r="AN324" s="207"/>
      <c r="AO324" s="6"/>
      <c r="AP324" s="207"/>
      <c r="AQ324" s="207"/>
      <c r="AR324" s="6"/>
      <c r="AS324" s="6"/>
      <c r="AT324" s="6"/>
      <c r="AU324" s="6"/>
    </row>
    <row r="325" spans="10:47" x14ac:dyDescent="0.3">
      <c r="J325" s="157"/>
      <c r="K325" s="6"/>
      <c r="L325" s="6"/>
      <c r="M325" s="157"/>
      <c r="N325" s="6"/>
      <c r="O325" s="6"/>
      <c r="P325" s="157"/>
      <c r="Q325" s="6"/>
      <c r="R325" s="6"/>
      <c r="S325" s="157"/>
      <c r="T325" s="6"/>
      <c r="U325" s="6"/>
      <c r="V325" s="157"/>
      <c r="W325" s="6"/>
      <c r="X325" s="6"/>
      <c r="Y325" s="157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207"/>
      <c r="AN325" s="207"/>
      <c r="AO325" s="6"/>
      <c r="AP325" s="207"/>
      <c r="AQ325" s="207"/>
      <c r="AR325" s="6"/>
      <c r="AS325" s="6"/>
      <c r="AT325" s="6"/>
      <c r="AU325" s="6"/>
    </row>
    <row r="326" spans="10:47" x14ac:dyDescent="0.3">
      <c r="J326" s="157"/>
      <c r="K326" s="6"/>
      <c r="L326" s="6"/>
      <c r="M326" s="157"/>
      <c r="N326" s="6"/>
      <c r="O326" s="6"/>
      <c r="P326" s="157"/>
      <c r="Q326" s="6"/>
      <c r="R326" s="6"/>
      <c r="S326" s="157"/>
      <c r="T326" s="6"/>
      <c r="U326" s="6"/>
      <c r="V326" s="157"/>
      <c r="W326" s="6"/>
      <c r="X326" s="6"/>
      <c r="Y326" s="157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207"/>
      <c r="AN326" s="207"/>
      <c r="AO326" s="6"/>
      <c r="AP326" s="207"/>
      <c r="AQ326" s="207"/>
      <c r="AR326" s="6"/>
      <c r="AS326" s="6"/>
      <c r="AT326" s="6"/>
      <c r="AU326" s="6"/>
    </row>
    <row r="327" spans="10:47" x14ac:dyDescent="0.3">
      <c r="J327" s="157"/>
      <c r="K327" s="6"/>
      <c r="L327" s="6"/>
      <c r="M327" s="157"/>
      <c r="N327" s="6"/>
      <c r="O327" s="6"/>
      <c r="P327" s="157"/>
      <c r="Q327" s="6"/>
      <c r="R327" s="6"/>
      <c r="S327" s="157"/>
      <c r="T327" s="6"/>
      <c r="U327" s="6"/>
      <c r="V327" s="157"/>
      <c r="W327" s="6"/>
      <c r="X327" s="6"/>
      <c r="Y327" s="157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207"/>
      <c r="AN327" s="207"/>
      <c r="AO327" s="6"/>
      <c r="AP327" s="207"/>
      <c r="AQ327" s="207"/>
      <c r="AR327" s="6"/>
      <c r="AS327" s="6"/>
      <c r="AT327" s="6"/>
      <c r="AU327" s="6"/>
    </row>
    <row r="328" spans="10:47" x14ac:dyDescent="0.3">
      <c r="J328" s="157"/>
      <c r="K328" s="6"/>
      <c r="L328" s="6"/>
      <c r="M328" s="157"/>
      <c r="N328" s="6"/>
      <c r="O328" s="6"/>
      <c r="P328" s="157"/>
      <c r="Q328" s="6"/>
      <c r="R328" s="6"/>
      <c r="S328" s="157"/>
      <c r="T328" s="6"/>
      <c r="U328" s="6"/>
      <c r="V328" s="157"/>
      <c r="W328" s="6"/>
      <c r="X328" s="6"/>
      <c r="Y328" s="157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207"/>
      <c r="AN328" s="207"/>
      <c r="AO328" s="6"/>
      <c r="AP328" s="207"/>
      <c r="AQ328" s="207"/>
      <c r="AR328" s="6"/>
      <c r="AS328" s="6"/>
      <c r="AT328" s="6"/>
      <c r="AU328" s="6"/>
    </row>
    <row r="329" spans="10:47" x14ac:dyDescent="0.3">
      <c r="J329" s="157"/>
      <c r="K329" s="6"/>
      <c r="L329" s="6"/>
      <c r="M329" s="157"/>
      <c r="N329" s="6"/>
      <c r="O329" s="6"/>
      <c r="P329" s="157"/>
      <c r="Q329" s="6"/>
      <c r="R329" s="6"/>
      <c r="S329" s="157"/>
      <c r="T329" s="6"/>
      <c r="U329" s="6"/>
      <c r="V329" s="157"/>
      <c r="W329" s="6"/>
      <c r="X329" s="6"/>
      <c r="Y329" s="157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207"/>
      <c r="AN329" s="207"/>
      <c r="AO329" s="6"/>
      <c r="AP329" s="207"/>
      <c r="AQ329" s="207"/>
      <c r="AR329" s="6"/>
      <c r="AS329" s="6"/>
      <c r="AT329" s="6"/>
      <c r="AU329" s="6"/>
    </row>
    <row r="330" spans="10:47" x14ac:dyDescent="0.3">
      <c r="J330" s="157"/>
      <c r="K330" s="6"/>
      <c r="L330" s="6"/>
      <c r="M330" s="157"/>
      <c r="N330" s="6"/>
      <c r="O330" s="6"/>
      <c r="P330" s="157"/>
      <c r="Q330" s="6"/>
      <c r="R330" s="6"/>
      <c r="S330" s="157"/>
      <c r="T330" s="6"/>
      <c r="U330" s="6"/>
      <c r="V330" s="157"/>
      <c r="W330" s="6"/>
      <c r="X330" s="6"/>
      <c r="Y330" s="157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207"/>
      <c r="AN330" s="207"/>
      <c r="AO330" s="6"/>
      <c r="AP330" s="207"/>
      <c r="AQ330" s="207"/>
      <c r="AR330" s="6"/>
      <c r="AS330" s="6"/>
      <c r="AT330" s="6"/>
      <c r="AU330" s="6"/>
    </row>
    <row r="331" spans="10:47" x14ac:dyDescent="0.3">
      <c r="J331" s="157"/>
      <c r="K331" s="6"/>
      <c r="L331" s="6"/>
      <c r="M331" s="157"/>
      <c r="N331" s="6"/>
      <c r="O331" s="6"/>
      <c r="P331" s="157"/>
      <c r="Q331" s="6"/>
      <c r="R331" s="6"/>
      <c r="S331" s="157"/>
      <c r="T331" s="6"/>
      <c r="U331" s="6"/>
      <c r="V331" s="157"/>
      <c r="W331" s="6"/>
      <c r="X331" s="6"/>
      <c r="Y331" s="157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207"/>
      <c r="AN331" s="207"/>
      <c r="AO331" s="6"/>
      <c r="AP331" s="207"/>
      <c r="AQ331" s="207"/>
      <c r="AR331" s="6"/>
      <c r="AS331" s="6"/>
      <c r="AT331" s="6"/>
      <c r="AU331" s="6"/>
    </row>
    <row r="332" spans="10:47" x14ac:dyDescent="0.3">
      <c r="J332" s="157"/>
      <c r="K332" s="6"/>
      <c r="L332" s="6"/>
      <c r="M332" s="157"/>
      <c r="N332" s="6"/>
      <c r="O332" s="6"/>
      <c r="P332" s="157"/>
      <c r="Q332" s="6"/>
      <c r="R332" s="6"/>
      <c r="S332" s="157"/>
      <c r="T332" s="6"/>
      <c r="U332" s="6"/>
      <c r="V332" s="157"/>
      <c r="W332" s="6"/>
      <c r="X332" s="6"/>
      <c r="Y332" s="157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207"/>
      <c r="AN332" s="207"/>
      <c r="AO332" s="6"/>
      <c r="AP332" s="207"/>
      <c r="AQ332" s="207"/>
      <c r="AR332" s="6"/>
      <c r="AS332" s="6"/>
      <c r="AT332" s="6"/>
      <c r="AU332" s="6"/>
    </row>
    <row r="333" spans="10:47" x14ac:dyDescent="0.3">
      <c r="J333" s="157"/>
      <c r="K333" s="6"/>
      <c r="L333" s="6"/>
      <c r="M333" s="157"/>
      <c r="N333" s="6"/>
      <c r="O333" s="6"/>
      <c r="P333" s="157"/>
      <c r="Q333" s="6"/>
      <c r="R333" s="6"/>
      <c r="S333" s="157"/>
      <c r="T333" s="6"/>
      <c r="U333" s="6"/>
      <c r="V333" s="157"/>
      <c r="W333" s="6"/>
      <c r="X333" s="6"/>
      <c r="Y333" s="157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207"/>
      <c r="AN333" s="207"/>
      <c r="AO333" s="6"/>
      <c r="AP333" s="207"/>
      <c r="AQ333" s="207"/>
      <c r="AR333" s="6"/>
      <c r="AS333" s="6"/>
      <c r="AT333" s="6"/>
      <c r="AU333" s="6"/>
    </row>
    <row r="334" spans="10:47" x14ac:dyDescent="0.3">
      <c r="AM334" s="207"/>
      <c r="AN334" s="207"/>
      <c r="AP334" s="207"/>
      <c r="AQ334" s="207"/>
    </row>
    <row r="335" spans="10:47" x14ac:dyDescent="0.3">
      <c r="AM335" s="207"/>
      <c r="AN335" s="207"/>
      <c r="AP335" s="207"/>
      <c r="AQ335" s="207"/>
    </row>
    <row r="336" spans="10:47" x14ac:dyDescent="0.3">
      <c r="AM336" s="207"/>
      <c r="AN336" s="207"/>
      <c r="AP336" s="207"/>
      <c r="AQ336" s="207"/>
    </row>
    <row r="337" spans="1:101" x14ac:dyDescent="0.3">
      <c r="AM337" s="207"/>
      <c r="AN337" s="207"/>
      <c r="AP337" s="207"/>
      <c r="AQ337" s="207"/>
    </row>
    <row r="338" spans="1:101" x14ac:dyDescent="0.3">
      <c r="AM338" s="213"/>
      <c r="AN338" s="213"/>
      <c r="AP338" s="213"/>
      <c r="AQ338" s="213"/>
    </row>
    <row r="339" spans="1:101" s="212" customFormat="1" x14ac:dyDescent="0.3">
      <c r="A339" s="206"/>
      <c r="B339" s="157"/>
      <c r="C339" s="157"/>
      <c r="D339" s="157"/>
      <c r="E339" s="157"/>
      <c r="F339" s="157"/>
      <c r="G339" s="157"/>
      <c r="H339" s="157"/>
      <c r="I339" s="157"/>
      <c r="J339" s="211"/>
      <c r="M339" s="211"/>
      <c r="P339" s="211"/>
      <c r="S339" s="211"/>
      <c r="V339" s="211"/>
      <c r="Y339" s="211"/>
      <c r="AM339" s="213"/>
      <c r="AN339" s="213"/>
      <c r="AP339" s="213"/>
      <c r="AQ339" s="213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208"/>
      <c r="BV339" s="208"/>
      <c r="BW339" s="208"/>
      <c r="BX339" s="208"/>
      <c r="BY339" s="208"/>
      <c r="BZ339" s="157"/>
      <c r="CA339" s="157"/>
      <c r="CB339" s="157"/>
      <c r="CC339" s="157"/>
      <c r="CD339" s="157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209"/>
      <c r="CP339" s="209"/>
      <c r="CQ339" s="209"/>
      <c r="CR339" s="209"/>
      <c r="CS339" s="209"/>
      <c r="CT339" s="209"/>
      <c r="CU339" s="209"/>
      <c r="CV339" s="209"/>
      <c r="CW339" s="209"/>
    </row>
    <row r="340" spans="1:101" s="212" customFormat="1" x14ac:dyDescent="0.3">
      <c r="A340" s="206"/>
      <c r="B340" s="157"/>
      <c r="C340" s="157"/>
      <c r="D340" s="157"/>
      <c r="E340" s="157"/>
      <c r="F340" s="157"/>
      <c r="G340" s="157"/>
      <c r="H340" s="157"/>
      <c r="I340" s="157"/>
      <c r="J340" s="211"/>
      <c r="M340" s="211"/>
      <c r="P340" s="211"/>
      <c r="S340" s="211"/>
      <c r="V340" s="211"/>
      <c r="Y340" s="211"/>
      <c r="AM340" s="213"/>
      <c r="AN340" s="213"/>
      <c r="AP340" s="213"/>
      <c r="AQ340" s="213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208"/>
      <c r="BV340" s="208"/>
      <c r="BW340" s="208"/>
      <c r="BX340" s="208"/>
      <c r="BY340" s="208"/>
      <c r="BZ340" s="157"/>
      <c r="CA340" s="157"/>
      <c r="CB340" s="157"/>
      <c r="CC340" s="157"/>
      <c r="CD340" s="157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209"/>
      <c r="CP340" s="209"/>
      <c r="CQ340" s="209"/>
      <c r="CR340" s="209"/>
      <c r="CS340" s="209"/>
      <c r="CT340" s="209"/>
      <c r="CU340" s="209"/>
      <c r="CV340" s="209"/>
      <c r="CW340" s="209"/>
    </row>
    <row r="341" spans="1:101" s="212" customFormat="1" x14ac:dyDescent="0.3">
      <c r="A341" s="206"/>
      <c r="B341" s="157"/>
      <c r="C341" s="157"/>
      <c r="D341" s="157"/>
      <c r="E341" s="157"/>
      <c r="F341" s="157"/>
      <c r="G341" s="157"/>
      <c r="H341" s="157"/>
      <c r="I341" s="157"/>
      <c r="J341" s="211"/>
      <c r="M341" s="211"/>
      <c r="P341" s="211"/>
      <c r="S341" s="211"/>
      <c r="V341" s="211"/>
      <c r="Y341" s="211"/>
      <c r="AM341" s="213"/>
      <c r="AN341" s="213"/>
      <c r="AP341" s="213"/>
      <c r="AQ341" s="213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208"/>
      <c r="BV341" s="208"/>
      <c r="BW341" s="208"/>
      <c r="BX341" s="208"/>
      <c r="BY341" s="208"/>
      <c r="BZ341" s="157"/>
      <c r="CA341" s="157"/>
      <c r="CB341" s="157"/>
      <c r="CC341" s="157"/>
      <c r="CD341" s="157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209"/>
      <c r="CP341" s="209"/>
      <c r="CQ341" s="209"/>
      <c r="CR341" s="209"/>
      <c r="CS341" s="209"/>
      <c r="CT341" s="209"/>
      <c r="CU341" s="209"/>
      <c r="CV341" s="209"/>
      <c r="CW341" s="209"/>
    </row>
    <row r="342" spans="1:101" s="212" customFormat="1" x14ac:dyDescent="0.3">
      <c r="A342" s="206"/>
      <c r="B342" s="157"/>
      <c r="C342" s="157"/>
      <c r="D342" s="157"/>
      <c r="E342" s="157"/>
      <c r="F342" s="157"/>
      <c r="G342" s="157"/>
      <c r="H342" s="157"/>
      <c r="I342" s="157"/>
      <c r="J342" s="211"/>
      <c r="M342" s="211"/>
      <c r="P342" s="211"/>
      <c r="S342" s="211"/>
      <c r="V342" s="211"/>
      <c r="Y342" s="211"/>
      <c r="AM342" s="213"/>
      <c r="AN342" s="213"/>
      <c r="AP342" s="213"/>
      <c r="AQ342" s="213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208"/>
      <c r="BV342" s="208"/>
      <c r="BW342" s="208"/>
      <c r="BX342" s="208"/>
      <c r="BY342" s="208"/>
      <c r="BZ342" s="157"/>
      <c r="CA342" s="157"/>
      <c r="CB342" s="157"/>
      <c r="CC342" s="157"/>
      <c r="CD342" s="157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209"/>
      <c r="CP342" s="209"/>
      <c r="CQ342" s="209"/>
      <c r="CR342" s="209"/>
      <c r="CS342" s="209"/>
      <c r="CT342" s="209"/>
      <c r="CU342" s="209"/>
      <c r="CV342" s="209"/>
      <c r="CW342" s="209"/>
    </row>
    <row r="343" spans="1:101" s="212" customFormat="1" x14ac:dyDescent="0.3">
      <c r="A343" s="206"/>
      <c r="B343" s="157"/>
      <c r="C343" s="157"/>
      <c r="D343" s="157"/>
      <c r="E343" s="157"/>
      <c r="F343" s="157"/>
      <c r="G343" s="157"/>
      <c r="H343" s="157"/>
      <c r="I343" s="157"/>
      <c r="J343" s="211"/>
      <c r="M343" s="211"/>
      <c r="P343" s="211"/>
      <c r="S343" s="211"/>
      <c r="V343" s="211"/>
      <c r="Y343" s="211"/>
      <c r="AM343" s="213"/>
      <c r="AN343" s="213"/>
      <c r="AP343" s="213"/>
      <c r="AQ343" s="213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208"/>
      <c r="BV343" s="208"/>
      <c r="BW343" s="208"/>
      <c r="BX343" s="208"/>
      <c r="BY343" s="208"/>
      <c r="BZ343" s="157"/>
      <c r="CA343" s="157"/>
      <c r="CB343" s="157"/>
      <c r="CC343" s="157"/>
      <c r="CD343" s="157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209"/>
      <c r="CP343" s="209"/>
      <c r="CQ343" s="209"/>
      <c r="CR343" s="209"/>
      <c r="CS343" s="209"/>
      <c r="CT343" s="209"/>
      <c r="CU343" s="209"/>
      <c r="CV343" s="209"/>
      <c r="CW343" s="209"/>
    </row>
    <row r="344" spans="1:101" s="212" customFormat="1" x14ac:dyDescent="0.3">
      <c r="A344" s="206"/>
      <c r="B344" s="157"/>
      <c r="C344" s="157"/>
      <c r="D344" s="157"/>
      <c r="E344" s="157"/>
      <c r="F344" s="157"/>
      <c r="G344" s="157"/>
      <c r="H344" s="157"/>
      <c r="I344" s="157"/>
      <c r="J344" s="211"/>
      <c r="M344" s="211"/>
      <c r="P344" s="211"/>
      <c r="S344" s="211"/>
      <c r="V344" s="211"/>
      <c r="Y344" s="211"/>
      <c r="AM344" s="213"/>
      <c r="AN344" s="213"/>
      <c r="AP344" s="213"/>
      <c r="AQ344" s="213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208"/>
      <c r="BV344" s="208"/>
      <c r="BW344" s="208"/>
      <c r="BX344" s="208"/>
      <c r="BY344" s="208"/>
      <c r="BZ344" s="157"/>
      <c r="CA344" s="157"/>
      <c r="CB344" s="157"/>
      <c r="CC344" s="157"/>
      <c r="CD344" s="157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209"/>
      <c r="CP344" s="209"/>
      <c r="CQ344" s="209"/>
      <c r="CR344" s="209"/>
      <c r="CS344" s="209"/>
      <c r="CT344" s="209"/>
      <c r="CU344" s="209"/>
      <c r="CV344" s="209"/>
      <c r="CW344" s="209"/>
    </row>
    <row r="345" spans="1:101" s="212" customFormat="1" x14ac:dyDescent="0.3">
      <c r="A345" s="206"/>
      <c r="B345" s="157"/>
      <c r="C345" s="157"/>
      <c r="D345" s="157"/>
      <c r="E345" s="157"/>
      <c r="F345" s="157"/>
      <c r="G345" s="157"/>
      <c r="H345" s="157"/>
      <c r="I345" s="157"/>
      <c r="J345" s="211"/>
      <c r="M345" s="211"/>
      <c r="P345" s="211"/>
      <c r="S345" s="211"/>
      <c r="V345" s="211"/>
      <c r="Y345" s="211"/>
      <c r="AM345" s="213"/>
      <c r="AN345" s="213"/>
      <c r="AP345" s="213"/>
      <c r="AQ345" s="213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208"/>
      <c r="BV345" s="208"/>
      <c r="BW345" s="208"/>
      <c r="BX345" s="208"/>
      <c r="BY345" s="208"/>
      <c r="BZ345" s="157"/>
      <c r="CA345" s="157"/>
      <c r="CB345" s="157"/>
      <c r="CC345" s="157"/>
      <c r="CD345" s="157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209"/>
      <c r="CP345" s="209"/>
      <c r="CQ345" s="209"/>
      <c r="CR345" s="209"/>
      <c r="CS345" s="209"/>
      <c r="CT345" s="209"/>
      <c r="CU345" s="209"/>
      <c r="CV345" s="209"/>
      <c r="CW345" s="209"/>
    </row>
    <row r="346" spans="1:101" s="212" customFormat="1" x14ac:dyDescent="0.3">
      <c r="A346" s="206"/>
      <c r="B346" s="157"/>
      <c r="C346" s="157"/>
      <c r="D346" s="157"/>
      <c r="E346" s="157"/>
      <c r="F346" s="157"/>
      <c r="G346" s="157"/>
      <c r="H346" s="157"/>
      <c r="I346" s="157"/>
      <c r="J346" s="211"/>
      <c r="M346" s="211"/>
      <c r="P346" s="211"/>
      <c r="S346" s="211"/>
      <c r="V346" s="211"/>
      <c r="Y346" s="211"/>
      <c r="AM346" s="213"/>
      <c r="AN346" s="213"/>
      <c r="AP346" s="213"/>
      <c r="AQ346" s="213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208"/>
      <c r="BV346" s="208"/>
      <c r="BW346" s="208"/>
      <c r="BX346" s="208"/>
      <c r="BY346" s="208"/>
      <c r="BZ346" s="157"/>
      <c r="CA346" s="157"/>
      <c r="CB346" s="157"/>
      <c r="CC346" s="157"/>
      <c r="CD346" s="157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209"/>
      <c r="CP346" s="209"/>
      <c r="CQ346" s="209"/>
      <c r="CR346" s="209"/>
      <c r="CS346" s="209"/>
      <c r="CT346" s="209"/>
      <c r="CU346" s="209"/>
      <c r="CV346" s="209"/>
      <c r="CW346" s="209"/>
    </row>
    <row r="347" spans="1:101" s="212" customFormat="1" x14ac:dyDescent="0.3">
      <c r="A347" s="206"/>
      <c r="B347" s="157"/>
      <c r="C347" s="157"/>
      <c r="D347" s="157"/>
      <c r="E347" s="157"/>
      <c r="F347" s="157"/>
      <c r="G347" s="157"/>
      <c r="H347" s="157"/>
      <c r="I347" s="157"/>
      <c r="J347" s="211"/>
      <c r="M347" s="211"/>
      <c r="P347" s="211"/>
      <c r="S347" s="211"/>
      <c r="V347" s="211"/>
      <c r="Y347" s="211"/>
      <c r="AM347" s="213"/>
      <c r="AN347" s="213"/>
      <c r="AP347" s="213"/>
      <c r="AQ347" s="213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208"/>
      <c r="BV347" s="208"/>
      <c r="BW347" s="208"/>
      <c r="BX347" s="208"/>
      <c r="BY347" s="208"/>
      <c r="BZ347" s="157"/>
      <c r="CA347" s="157"/>
      <c r="CB347" s="157"/>
      <c r="CC347" s="157"/>
      <c r="CD347" s="157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209"/>
      <c r="CP347" s="209"/>
      <c r="CQ347" s="209"/>
      <c r="CR347" s="209"/>
      <c r="CS347" s="209"/>
      <c r="CT347" s="209"/>
      <c r="CU347" s="209"/>
      <c r="CV347" s="209"/>
      <c r="CW347" s="209"/>
    </row>
    <row r="348" spans="1:101" s="212" customFormat="1" x14ac:dyDescent="0.3">
      <c r="A348" s="206"/>
      <c r="B348" s="157"/>
      <c r="C348" s="157"/>
      <c r="D348" s="157"/>
      <c r="E348" s="157"/>
      <c r="F348" s="157"/>
      <c r="G348" s="157"/>
      <c r="H348" s="157"/>
      <c r="I348" s="157"/>
      <c r="J348" s="211"/>
      <c r="M348" s="211"/>
      <c r="P348" s="211"/>
      <c r="S348" s="211"/>
      <c r="V348" s="211"/>
      <c r="Y348" s="211"/>
      <c r="AM348" s="213"/>
      <c r="AN348" s="213"/>
      <c r="AP348" s="213"/>
      <c r="AQ348" s="213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208"/>
      <c r="BV348" s="208"/>
      <c r="BW348" s="208"/>
      <c r="BX348" s="208"/>
      <c r="BY348" s="208"/>
      <c r="BZ348" s="157"/>
      <c r="CA348" s="157"/>
      <c r="CB348" s="157"/>
      <c r="CC348" s="157"/>
      <c r="CD348" s="157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209"/>
      <c r="CP348" s="209"/>
      <c r="CQ348" s="209"/>
      <c r="CR348" s="209"/>
      <c r="CS348" s="209"/>
      <c r="CT348" s="209"/>
      <c r="CU348" s="209"/>
      <c r="CV348" s="209"/>
      <c r="CW348" s="209"/>
    </row>
    <row r="349" spans="1:101" s="212" customFormat="1" x14ac:dyDescent="0.3">
      <c r="A349" s="206"/>
      <c r="B349" s="157"/>
      <c r="C349" s="157"/>
      <c r="D349" s="157"/>
      <c r="E349" s="157"/>
      <c r="F349" s="157"/>
      <c r="G349" s="157"/>
      <c r="H349" s="157"/>
      <c r="I349" s="157"/>
      <c r="J349" s="211"/>
      <c r="M349" s="211"/>
      <c r="P349" s="211"/>
      <c r="S349" s="211"/>
      <c r="V349" s="211"/>
      <c r="Y349" s="211"/>
      <c r="AM349" s="213"/>
      <c r="AN349" s="213"/>
      <c r="AP349" s="213"/>
      <c r="AQ349" s="213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208"/>
      <c r="BV349" s="208"/>
      <c r="BW349" s="208"/>
      <c r="BX349" s="208"/>
      <c r="BY349" s="208"/>
      <c r="BZ349" s="157"/>
      <c r="CA349" s="157"/>
      <c r="CB349" s="157"/>
      <c r="CC349" s="157"/>
      <c r="CD349" s="157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209"/>
      <c r="CP349" s="209"/>
      <c r="CQ349" s="209"/>
      <c r="CR349" s="209"/>
      <c r="CS349" s="209"/>
      <c r="CT349" s="209"/>
      <c r="CU349" s="209"/>
      <c r="CV349" s="209"/>
      <c r="CW349" s="209"/>
    </row>
    <row r="350" spans="1:101" s="212" customFormat="1" x14ac:dyDescent="0.3">
      <c r="A350" s="206"/>
      <c r="B350" s="157"/>
      <c r="C350" s="157"/>
      <c r="D350" s="157"/>
      <c r="E350" s="157"/>
      <c r="F350" s="157"/>
      <c r="G350" s="157"/>
      <c r="H350" s="157"/>
      <c r="I350" s="157"/>
      <c r="J350" s="211"/>
      <c r="M350" s="211"/>
      <c r="P350" s="211"/>
      <c r="S350" s="211"/>
      <c r="V350" s="211"/>
      <c r="Y350" s="211"/>
      <c r="AM350" s="213"/>
      <c r="AN350" s="213"/>
      <c r="AP350" s="213"/>
      <c r="AQ350" s="213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208"/>
      <c r="BV350" s="208"/>
      <c r="BW350" s="208"/>
      <c r="BX350" s="208"/>
      <c r="BY350" s="208"/>
      <c r="BZ350" s="157"/>
      <c r="CA350" s="157"/>
      <c r="CB350" s="157"/>
      <c r="CC350" s="157"/>
      <c r="CD350" s="157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209"/>
      <c r="CP350" s="209"/>
      <c r="CQ350" s="209"/>
      <c r="CR350" s="209"/>
      <c r="CS350" s="209"/>
      <c r="CT350" s="209"/>
      <c r="CU350" s="209"/>
      <c r="CV350" s="209"/>
      <c r="CW350" s="209"/>
    </row>
    <row r="351" spans="1:101" s="212" customFormat="1" x14ac:dyDescent="0.3">
      <c r="A351" s="206"/>
      <c r="B351" s="157"/>
      <c r="C351" s="157"/>
      <c r="D351" s="157"/>
      <c r="E351" s="157"/>
      <c r="F351" s="157"/>
      <c r="G351" s="157"/>
      <c r="H351" s="157"/>
      <c r="I351" s="157"/>
      <c r="J351" s="211"/>
      <c r="M351" s="211"/>
      <c r="P351" s="211"/>
      <c r="S351" s="211"/>
      <c r="V351" s="211"/>
      <c r="Y351" s="211"/>
      <c r="AM351" s="213"/>
      <c r="AN351" s="213"/>
      <c r="AP351" s="213"/>
      <c r="AQ351" s="213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208"/>
      <c r="BV351" s="208"/>
      <c r="BW351" s="208"/>
      <c r="BX351" s="208"/>
      <c r="BY351" s="208"/>
      <c r="BZ351" s="157"/>
      <c r="CA351" s="157"/>
      <c r="CB351" s="157"/>
      <c r="CC351" s="157"/>
      <c r="CD351" s="157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209"/>
      <c r="CP351" s="209"/>
      <c r="CQ351" s="209"/>
      <c r="CR351" s="209"/>
      <c r="CS351" s="209"/>
      <c r="CT351" s="209"/>
      <c r="CU351" s="209"/>
      <c r="CV351" s="209"/>
      <c r="CW351" s="209"/>
    </row>
    <row r="352" spans="1:101" s="212" customFormat="1" x14ac:dyDescent="0.3">
      <c r="A352" s="206"/>
      <c r="B352" s="157"/>
      <c r="C352" s="157"/>
      <c r="D352" s="157"/>
      <c r="E352" s="157"/>
      <c r="F352" s="157"/>
      <c r="G352" s="157"/>
      <c r="H352" s="157"/>
      <c r="I352" s="157"/>
      <c r="J352" s="211"/>
      <c r="M352" s="211"/>
      <c r="P352" s="211"/>
      <c r="S352" s="211"/>
      <c r="V352" s="211"/>
      <c r="Y352" s="211"/>
      <c r="AM352" s="213"/>
      <c r="AN352" s="213"/>
      <c r="AP352" s="213"/>
      <c r="AQ352" s="213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208"/>
      <c r="BV352" s="208"/>
      <c r="BW352" s="208"/>
      <c r="BX352" s="208"/>
      <c r="BY352" s="208"/>
      <c r="BZ352" s="157"/>
      <c r="CA352" s="157"/>
      <c r="CB352" s="157"/>
      <c r="CC352" s="157"/>
      <c r="CD352" s="157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209"/>
      <c r="CP352" s="209"/>
      <c r="CQ352" s="209"/>
      <c r="CR352" s="209"/>
      <c r="CS352" s="209"/>
      <c r="CT352" s="209"/>
      <c r="CU352" s="209"/>
      <c r="CV352" s="209"/>
      <c r="CW352" s="209"/>
    </row>
    <row r="353" spans="1:101" s="212" customFormat="1" x14ac:dyDescent="0.3">
      <c r="A353" s="206"/>
      <c r="B353" s="157"/>
      <c r="C353" s="157"/>
      <c r="D353" s="157"/>
      <c r="E353" s="157"/>
      <c r="F353" s="157"/>
      <c r="G353" s="157"/>
      <c r="H353" s="157"/>
      <c r="I353" s="157"/>
      <c r="J353" s="211"/>
      <c r="M353" s="211"/>
      <c r="P353" s="211"/>
      <c r="S353" s="211"/>
      <c r="V353" s="211"/>
      <c r="Y353" s="211"/>
      <c r="AM353" s="213"/>
      <c r="AN353" s="213"/>
      <c r="AP353" s="213"/>
      <c r="AQ353" s="213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208"/>
      <c r="BV353" s="208"/>
      <c r="BW353" s="208"/>
      <c r="BX353" s="208"/>
      <c r="BY353" s="208"/>
      <c r="BZ353" s="157"/>
      <c r="CA353" s="157"/>
      <c r="CB353" s="157"/>
      <c r="CC353" s="157"/>
      <c r="CD353" s="157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209"/>
      <c r="CP353" s="209"/>
      <c r="CQ353" s="209"/>
      <c r="CR353" s="209"/>
      <c r="CS353" s="209"/>
      <c r="CT353" s="209"/>
      <c r="CU353" s="209"/>
      <c r="CV353" s="209"/>
      <c r="CW353" s="209"/>
    </row>
    <row r="354" spans="1:101" s="212" customFormat="1" x14ac:dyDescent="0.3">
      <c r="A354" s="206"/>
      <c r="B354" s="157"/>
      <c r="C354" s="157"/>
      <c r="D354" s="157"/>
      <c r="E354" s="157"/>
      <c r="F354" s="157"/>
      <c r="G354" s="157"/>
      <c r="H354" s="157"/>
      <c r="I354" s="157"/>
      <c r="J354" s="211"/>
      <c r="M354" s="211"/>
      <c r="P354" s="211"/>
      <c r="S354" s="211"/>
      <c r="V354" s="211"/>
      <c r="Y354" s="211"/>
      <c r="AM354" s="213"/>
      <c r="AN354" s="213"/>
      <c r="AP354" s="213"/>
      <c r="AQ354" s="213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208"/>
      <c r="BV354" s="208"/>
      <c r="BW354" s="208"/>
      <c r="BX354" s="208"/>
      <c r="BY354" s="208"/>
      <c r="BZ354" s="157"/>
      <c r="CA354" s="157"/>
      <c r="CB354" s="157"/>
      <c r="CC354" s="157"/>
      <c r="CD354" s="157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209"/>
      <c r="CP354" s="209"/>
      <c r="CQ354" s="209"/>
      <c r="CR354" s="209"/>
      <c r="CS354" s="209"/>
      <c r="CT354" s="209"/>
      <c r="CU354" s="209"/>
      <c r="CV354" s="209"/>
      <c r="CW354" s="209"/>
    </row>
    <row r="355" spans="1:101" s="212" customFormat="1" x14ac:dyDescent="0.3">
      <c r="A355" s="206"/>
      <c r="B355" s="157"/>
      <c r="C355" s="157"/>
      <c r="D355" s="157"/>
      <c r="E355" s="157"/>
      <c r="F355" s="157"/>
      <c r="G355" s="157"/>
      <c r="H355" s="157"/>
      <c r="I355" s="157"/>
      <c r="J355" s="211"/>
      <c r="M355" s="211"/>
      <c r="P355" s="211"/>
      <c r="S355" s="211"/>
      <c r="V355" s="211"/>
      <c r="Y355" s="211"/>
      <c r="AM355" s="213"/>
      <c r="AN355" s="213"/>
      <c r="AP355" s="213"/>
      <c r="AQ355" s="213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208"/>
      <c r="BV355" s="208"/>
      <c r="BW355" s="208"/>
      <c r="BX355" s="208"/>
      <c r="BY355" s="208"/>
      <c r="BZ355" s="157"/>
      <c r="CA355" s="157"/>
      <c r="CB355" s="157"/>
      <c r="CC355" s="157"/>
      <c r="CD355" s="157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209"/>
      <c r="CP355" s="209"/>
      <c r="CQ355" s="209"/>
      <c r="CR355" s="209"/>
      <c r="CS355" s="209"/>
      <c r="CT355" s="209"/>
      <c r="CU355" s="209"/>
      <c r="CV355" s="209"/>
      <c r="CW355" s="209"/>
    </row>
    <row r="356" spans="1:101" s="212" customFormat="1" x14ac:dyDescent="0.3">
      <c r="A356" s="206"/>
      <c r="B356" s="157"/>
      <c r="C356" s="157"/>
      <c r="D356" s="157"/>
      <c r="E356" s="157"/>
      <c r="F356" s="157"/>
      <c r="G356" s="157"/>
      <c r="H356" s="157"/>
      <c r="I356" s="157"/>
      <c r="J356" s="211"/>
      <c r="M356" s="211"/>
      <c r="P356" s="211"/>
      <c r="S356" s="211"/>
      <c r="V356" s="211"/>
      <c r="Y356" s="211"/>
      <c r="AM356" s="213"/>
      <c r="AN356" s="213"/>
      <c r="AP356" s="213"/>
      <c r="AQ356" s="213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208"/>
      <c r="BV356" s="208"/>
      <c r="BW356" s="208"/>
      <c r="BX356" s="208"/>
      <c r="BY356" s="208"/>
      <c r="BZ356" s="157"/>
      <c r="CA356" s="157"/>
      <c r="CB356" s="157"/>
      <c r="CC356" s="157"/>
      <c r="CD356" s="157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209"/>
      <c r="CP356" s="209"/>
      <c r="CQ356" s="209"/>
      <c r="CR356" s="209"/>
      <c r="CS356" s="209"/>
      <c r="CT356" s="209"/>
      <c r="CU356" s="209"/>
      <c r="CV356" s="209"/>
      <c r="CW356" s="209"/>
    </row>
    <row r="357" spans="1:101" s="212" customFormat="1" x14ac:dyDescent="0.3">
      <c r="A357" s="206"/>
      <c r="B357" s="157"/>
      <c r="C357" s="157"/>
      <c r="D357" s="157"/>
      <c r="E357" s="157"/>
      <c r="F357" s="157"/>
      <c r="G357" s="157"/>
      <c r="H357" s="157"/>
      <c r="I357" s="157"/>
      <c r="J357" s="211"/>
      <c r="M357" s="211"/>
      <c r="P357" s="211"/>
      <c r="S357" s="211"/>
      <c r="V357" s="211"/>
      <c r="Y357" s="211"/>
      <c r="AM357" s="213"/>
      <c r="AN357" s="213"/>
      <c r="AP357" s="213"/>
      <c r="AQ357" s="213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208"/>
      <c r="BV357" s="208"/>
      <c r="BW357" s="208"/>
      <c r="BX357" s="208"/>
      <c r="BY357" s="208"/>
      <c r="BZ357" s="157"/>
      <c r="CA357" s="157"/>
      <c r="CB357" s="157"/>
      <c r="CC357" s="157"/>
      <c r="CD357" s="157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209"/>
      <c r="CP357" s="209"/>
      <c r="CQ357" s="209"/>
      <c r="CR357" s="209"/>
      <c r="CS357" s="209"/>
      <c r="CT357" s="209"/>
      <c r="CU357" s="209"/>
      <c r="CV357" s="209"/>
      <c r="CW357" s="209"/>
    </row>
    <row r="358" spans="1:101" s="212" customFormat="1" x14ac:dyDescent="0.3">
      <c r="A358" s="206"/>
      <c r="B358" s="157"/>
      <c r="C358" s="157"/>
      <c r="D358" s="157"/>
      <c r="E358" s="157"/>
      <c r="F358" s="157"/>
      <c r="G358" s="157"/>
      <c r="H358" s="157"/>
      <c r="I358" s="157"/>
      <c r="J358" s="211"/>
      <c r="M358" s="211"/>
      <c r="P358" s="211"/>
      <c r="S358" s="211"/>
      <c r="V358" s="211"/>
      <c r="Y358" s="211"/>
      <c r="AM358" s="213"/>
      <c r="AN358" s="213"/>
      <c r="AP358" s="213"/>
      <c r="AQ358" s="213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208"/>
      <c r="BV358" s="208"/>
      <c r="BW358" s="208"/>
      <c r="BX358" s="208"/>
      <c r="BY358" s="208"/>
      <c r="BZ358" s="157"/>
      <c r="CA358" s="157"/>
      <c r="CB358" s="157"/>
      <c r="CC358" s="157"/>
      <c r="CD358" s="157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209"/>
      <c r="CP358" s="209"/>
      <c r="CQ358" s="209"/>
      <c r="CR358" s="209"/>
      <c r="CS358" s="209"/>
      <c r="CT358" s="209"/>
      <c r="CU358" s="209"/>
      <c r="CV358" s="209"/>
      <c r="CW358" s="209"/>
    </row>
    <row r="359" spans="1:101" s="212" customFormat="1" x14ac:dyDescent="0.3">
      <c r="A359" s="206"/>
      <c r="B359" s="157"/>
      <c r="C359" s="157"/>
      <c r="D359" s="157"/>
      <c r="E359" s="157"/>
      <c r="F359" s="157"/>
      <c r="G359" s="157"/>
      <c r="H359" s="157"/>
      <c r="I359" s="157"/>
      <c r="J359" s="211"/>
      <c r="M359" s="211"/>
      <c r="P359" s="211"/>
      <c r="S359" s="211"/>
      <c r="V359" s="211"/>
      <c r="Y359" s="211"/>
      <c r="AM359" s="213"/>
      <c r="AN359" s="213"/>
      <c r="AP359" s="213"/>
      <c r="AQ359" s="213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208"/>
      <c r="BV359" s="208"/>
      <c r="BW359" s="208"/>
      <c r="BX359" s="208"/>
      <c r="BY359" s="208"/>
      <c r="BZ359" s="157"/>
      <c r="CA359" s="157"/>
      <c r="CB359" s="157"/>
      <c r="CC359" s="157"/>
      <c r="CD359" s="157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209"/>
      <c r="CP359" s="209"/>
      <c r="CQ359" s="209"/>
      <c r="CR359" s="209"/>
      <c r="CS359" s="209"/>
      <c r="CT359" s="209"/>
      <c r="CU359" s="209"/>
      <c r="CV359" s="209"/>
      <c r="CW359" s="209"/>
    </row>
    <row r="360" spans="1:101" s="212" customFormat="1" x14ac:dyDescent="0.3">
      <c r="A360" s="206"/>
      <c r="B360" s="157"/>
      <c r="C360" s="157"/>
      <c r="D360" s="157"/>
      <c r="E360" s="157"/>
      <c r="F360" s="157"/>
      <c r="G360" s="157"/>
      <c r="H360" s="157"/>
      <c r="I360" s="157"/>
      <c r="J360" s="211"/>
      <c r="M360" s="211"/>
      <c r="P360" s="211"/>
      <c r="S360" s="211"/>
      <c r="V360" s="211"/>
      <c r="Y360" s="211"/>
      <c r="AM360" s="213"/>
      <c r="AN360" s="213"/>
      <c r="AP360" s="213"/>
      <c r="AQ360" s="213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208"/>
      <c r="BV360" s="208"/>
      <c r="BW360" s="208"/>
      <c r="BX360" s="208"/>
      <c r="BY360" s="208"/>
      <c r="BZ360" s="157"/>
      <c r="CA360" s="157"/>
      <c r="CB360" s="157"/>
      <c r="CC360" s="157"/>
      <c r="CD360" s="157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209"/>
      <c r="CP360" s="209"/>
      <c r="CQ360" s="209"/>
      <c r="CR360" s="209"/>
      <c r="CS360" s="209"/>
      <c r="CT360" s="209"/>
      <c r="CU360" s="209"/>
      <c r="CV360" s="209"/>
      <c r="CW360" s="209"/>
    </row>
    <row r="361" spans="1:101" s="212" customFormat="1" x14ac:dyDescent="0.3">
      <c r="A361" s="206"/>
      <c r="B361" s="157"/>
      <c r="C361" s="157"/>
      <c r="D361" s="157"/>
      <c r="E361" s="157"/>
      <c r="F361" s="157"/>
      <c r="G361" s="157"/>
      <c r="H361" s="157"/>
      <c r="I361" s="157"/>
      <c r="J361" s="211"/>
      <c r="M361" s="211"/>
      <c r="P361" s="211"/>
      <c r="S361" s="211"/>
      <c r="V361" s="211"/>
      <c r="Y361" s="211"/>
      <c r="AM361" s="213"/>
      <c r="AN361" s="213"/>
      <c r="AP361" s="213"/>
      <c r="AQ361" s="213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208"/>
      <c r="BV361" s="208"/>
      <c r="BW361" s="208"/>
      <c r="BX361" s="208"/>
      <c r="BY361" s="208"/>
      <c r="BZ361" s="157"/>
      <c r="CA361" s="157"/>
      <c r="CB361" s="157"/>
      <c r="CC361" s="157"/>
      <c r="CD361" s="157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209"/>
      <c r="CP361" s="209"/>
      <c r="CQ361" s="209"/>
      <c r="CR361" s="209"/>
      <c r="CS361" s="209"/>
      <c r="CT361" s="209"/>
      <c r="CU361" s="209"/>
      <c r="CV361" s="209"/>
      <c r="CW361" s="209"/>
    </row>
    <row r="362" spans="1:101" s="212" customFormat="1" x14ac:dyDescent="0.3">
      <c r="A362" s="206"/>
      <c r="B362" s="157"/>
      <c r="C362" s="157"/>
      <c r="D362" s="157"/>
      <c r="E362" s="157"/>
      <c r="F362" s="157"/>
      <c r="G362" s="157"/>
      <c r="H362" s="157"/>
      <c r="I362" s="157"/>
      <c r="J362" s="211"/>
      <c r="M362" s="211"/>
      <c r="P362" s="211"/>
      <c r="S362" s="211"/>
      <c r="V362" s="211"/>
      <c r="Y362" s="211"/>
      <c r="AM362" s="213"/>
      <c r="AN362" s="213"/>
      <c r="AP362" s="213"/>
      <c r="AQ362" s="213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208"/>
      <c r="BV362" s="208"/>
      <c r="BW362" s="208"/>
      <c r="BX362" s="208"/>
      <c r="BY362" s="208"/>
      <c r="BZ362" s="157"/>
      <c r="CA362" s="157"/>
      <c r="CB362" s="157"/>
      <c r="CC362" s="157"/>
      <c r="CD362" s="157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209"/>
      <c r="CP362" s="209"/>
      <c r="CQ362" s="209"/>
      <c r="CR362" s="209"/>
      <c r="CS362" s="209"/>
      <c r="CT362" s="209"/>
      <c r="CU362" s="209"/>
      <c r="CV362" s="209"/>
      <c r="CW362" s="209"/>
    </row>
    <row r="363" spans="1:101" s="212" customFormat="1" x14ac:dyDescent="0.3">
      <c r="A363" s="206"/>
      <c r="B363" s="157"/>
      <c r="C363" s="157"/>
      <c r="D363" s="157"/>
      <c r="E363" s="157"/>
      <c r="F363" s="157"/>
      <c r="G363" s="157"/>
      <c r="H363" s="157"/>
      <c r="I363" s="157"/>
      <c r="J363" s="211"/>
      <c r="M363" s="211"/>
      <c r="P363" s="211"/>
      <c r="S363" s="211"/>
      <c r="V363" s="211"/>
      <c r="Y363" s="211"/>
      <c r="AM363" s="213"/>
      <c r="AN363" s="213"/>
      <c r="AP363" s="213"/>
      <c r="AQ363" s="213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208"/>
      <c r="BV363" s="208"/>
      <c r="BW363" s="208"/>
      <c r="BX363" s="208"/>
      <c r="BY363" s="208"/>
      <c r="BZ363" s="157"/>
      <c r="CA363" s="157"/>
      <c r="CB363" s="157"/>
      <c r="CC363" s="157"/>
      <c r="CD363" s="157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209"/>
      <c r="CP363" s="209"/>
      <c r="CQ363" s="209"/>
      <c r="CR363" s="209"/>
      <c r="CS363" s="209"/>
      <c r="CT363" s="209"/>
      <c r="CU363" s="209"/>
      <c r="CV363" s="209"/>
      <c r="CW363" s="209"/>
    </row>
    <row r="364" spans="1:101" s="212" customFormat="1" x14ac:dyDescent="0.3">
      <c r="A364" s="206"/>
      <c r="B364" s="157"/>
      <c r="C364" s="157"/>
      <c r="D364" s="157"/>
      <c r="E364" s="157"/>
      <c r="F364" s="157"/>
      <c r="G364" s="157"/>
      <c r="H364" s="157"/>
      <c r="I364" s="157"/>
      <c r="J364" s="211"/>
      <c r="M364" s="211"/>
      <c r="P364" s="211"/>
      <c r="S364" s="211"/>
      <c r="V364" s="211"/>
      <c r="Y364" s="211"/>
      <c r="AM364" s="213"/>
      <c r="AN364" s="213"/>
      <c r="AP364" s="213"/>
      <c r="AQ364" s="213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208"/>
      <c r="BV364" s="208"/>
      <c r="BW364" s="208"/>
      <c r="BX364" s="208"/>
      <c r="BY364" s="208"/>
      <c r="BZ364" s="157"/>
      <c r="CA364" s="157"/>
      <c r="CB364" s="157"/>
      <c r="CC364" s="157"/>
      <c r="CD364" s="157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209"/>
      <c r="CP364" s="209"/>
      <c r="CQ364" s="209"/>
      <c r="CR364" s="209"/>
      <c r="CS364" s="209"/>
      <c r="CT364" s="209"/>
      <c r="CU364" s="209"/>
      <c r="CV364" s="209"/>
      <c r="CW364" s="209"/>
    </row>
    <row r="365" spans="1:101" s="212" customFormat="1" x14ac:dyDescent="0.3">
      <c r="A365" s="206"/>
      <c r="B365" s="157"/>
      <c r="C365" s="157"/>
      <c r="D365" s="157"/>
      <c r="E365" s="157"/>
      <c r="F365" s="157"/>
      <c r="G365" s="157"/>
      <c r="H365" s="157"/>
      <c r="I365" s="157"/>
      <c r="J365" s="211"/>
      <c r="M365" s="211"/>
      <c r="P365" s="211"/>
      <c r="S365" s="211"/>
      <c r="V365" s="211"/>
      <c r="Y365" s="211"/>
      <c r="AM365" s="213"/>
      <c r="AN365" s="213"/>
      <c r="AP365" s="213"/>
      <c r="AQ365" s="213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208"/>
      <c r="BV365" s="208"/>
      <c r="BW365" s="208"/>
      <c r="BX365" s="208"/>
      <c r="BY365" s="208"/>
      <c r="BZ365" s="157"/>
      <c r="CA365" s="157"/>
      <c r="CB365" s="157"/>
      <c r="CC365" s="157"/>
      <c r="CD365" s="157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209"/>
      <c r="CP365" s="209"/>
      <c r="CQ365" s="209"/>
      <c r="CR365" s="209"/>
      <c r="CS365" s="209"/>
      <c r="CT365" s="209"/>
      <c r="CU365" s="209"/>
      <c r="CV365" s="209"/>
      <c r="CW365" s="209"/>
    </row>
    <row r="366" spans="1:101" s="212" customFormat="1" x14ac:dyDescent="0.3">
      <c r="A366" s="206"/>
      <c r="B366" s="157"/>
      <c r="C366" s="157"/>
      <c r="D366" s="157"/>
      <c r="E366" s="157"/>
      <c r="F366" s="157"/>
      <c r="G366" s="157"/>
      <c r="H366" s="157"/>
      <c r="I366" s="157"/>
      <c r="J366" s="211"/>
      <c r="M366" s="211"/>
      <c r="P366" s="211"/>
      <c r="S366" s="211"/>
      <c r="V366" s="211"/>
      <c r="Y366" s="211"/>
      <c r="AM366" s="213"/>
      <c r="AN366" s="213"/>
      <c r="AP366" s="213"/>
      <c r="AQ366" s="213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208"/>
      <c r="BV366" s="208"/>
      <c r="BW366" s="208"/>
      <c r="BX366" s="208"/>
      <c r="BY366" s="208"/>
      <c r="BZ366" s="157"/>
      <c r="CA366" s="157"/>
      <c r="CB366" s="157"/>
      <c r="CC366" s="157"/>
      <c r="CD366" s="157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209"/>
      <c r="CP366" s="209"/>
      <c r="CQ366" s="209"/>
      <c r="CR366" s="209"/>
      <c r="CS366" s="209"/>
      <c r="CT366" s="209"/>
      <c r="CU366" s="209"/>
      <c r="CV366" s="209"/>
      <c r="CW366" s="209"/>
    </row>
    <row r="367" spans="1:101" s="212" customFormat="1" x14ac:dyDescent="0.3">
      <c r="A367" s="206"/>
      <c r="B367" s="157"/>
      <c r="C367" s="157"/>
      <c r="D367" s="157"/>
      <c r="E367" s="157"/>
      <c r="F367" s="157"/>
      <c r="G367" s="157"/>
      <c r="H367" s="157"/>
      <c r="I367" s="157"/>
      <c r="J367" s="211"/>
      <c r="M367" s="211"/>
      <c r="P367" s="211"/>
      <c r="S367" s="211"/>
      <c r="V367" s="211"/>
      <c r="Y367" s="211"/>
      <c r="AM367" s="213"/>
      <c r="AN367" s="213"/>
      <c r="AP367" s="213"/>
      <c r="AQ367" s="213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208"/>
      <c r="BV367" s="208"/>
      <c r="BW367" s="208"/>
      <c r="BX367" s="208"/>
      <c r="BY367" s="208"/>
      <c r="BZ367" s="157"/>
      <c r="CA367" s="157"/>
      <c r="CB367" s="157"/>
      <c r="CC367" s="157"/>
      <c r="CD367" s="157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209"/>
      <c r="CP367" s="209"/>
      <c r="CQ367" s="209"/>
      <c r="CR367" s="209"/>
      <c r="CS367" s="209"/>
      <c r="CT367" s="209"/>
      <c r="CU367" s="209"/>
      <c r="CV367" s="209"/>
      <c r="CW367" s="209"/>
    </row>
    <row r="368" spans="1:101" s="212" customFormat="1" x14ac:dyDescent="0.3">
      <c r="A368" s="206"/>
      <c r="B368" s="157"/>
      <c r="C368" s="157"/>
      <c r="D368" s="157"/>
      <c r="E368" s="157"/>
      <c r="F368" s="157"/>
      <c r="G368" s="157"/>
      <c r="H368" s="157"/>
      <c r="I368" s="157"/>
      <c r="J368" s="211"/>
      <c r="M368" s="211"/>
      <c r="P368" s="211"/>
      <c r="S368" s="211"/>
      <c r="V368" s="211"/>
      <c r="Y368" s="211"/>
      <c r="AM368" s="213"/>
      <c r="AN368" s="213"/>
      <c r="AP368" s="213"/>
      <c r="AQ368" s="213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208"/>
      <c r="BV368" s="208"/>
      <c r="BW368" s="208"/>
      <c r="BX368" s="208"/>
      <c r="BY368" s="208"/>
      <c r="BZ368" s="157"/>
      <c r="CA368" s="157"/>
      <c r="CB368" s="157"/>
      <c r="CC368" s="157"/>
      <c r="CD368" s="157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209"/>
      <c r="CP368" s="209"/>
      <c r="CQ368" s="209"/>
      <c r="CR368" s="209"/>
      <c r="CS368" s="209"/>
      <c r="CT368" s="209"/>
      <c r="CU368" s="209"/>
      <c r="CV368" s="209"/>
      <c r="CW368" s="209"/>
    </row>
    <row r="369" spans="1:101" s="212" customFormat="1" x14ac:dyDescent="0.3">
      <c r="A369" s="206"/>
      <c r="B369" s="157"/>
      <c r="C369" s="157"/>
      <c r="D369" s="157"/>
      <c r="E369" s="157"/>
      <c r="F369" s="157"/>
      <c r="G369" s="157"/>
      <c r="H369" s="157"/>
      <c r="I369" s="157"/>
      <c r="J369" s="211"/>
      <c r="M369" s="211"/>
      <c r="P369" s="211"/>
      <c r="S369" s="211"/>
      <c r="V369" s="211"/>
      <c r="Y369" s="211"/>
      <c r="AM369" s="213"/>
      <c r="AN369" s="213"/>
      <c r="AP369" s="213"/>
      <c r="AQ369" s="213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208"/>
      <c r="BV369" s="208"/>
      <c r="BW369" s="208"/>
      <c r="BX369" s="208"/>
      <c r="BY369" s="208"/>
      <c r="BZ369" s="157"/>
      <c r="CA369" s="157"/>
      <c r="CB369" s="157"/>
      <c r="CC369" s="157"/>
      <c r="CD369" s="157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209"/>
      <c r="CP369" s="209"/>
      <c r="CQ369" s="209"/>
      <c r="CR369" s="209"/>
      <c r="CS369" s="209"/>
      <c r="CT369" s="209"/>
      <c r="CU369" s="209"/>
      <c r="CV369" s="209"/>
      <c r="CW369" s="209"/>
    </row>
    <row r="370" spans="1:101" s="212" customFormat="1" x14ac:dyDescent="0.3">
      <c r="A370" s="206"/>
      <c r="B370" s="157"/>
      <c r="C370" s="157"/>
      <c r="D370" s="157"/>
      <c r="E370" s="157"/>
      <c r="F370" s="157"/>
      <c r="G370" s="157"/>
      <c r="H370" s="157"/>
      <c r="I370" s="157"/>
      <c r="J370" s="211"/>
      <c r="M370" s="211"/>
      <c r="P370" s="211"/>
      <c r="S370" s="211"/>
      <c r="V370" s="211"/>
      <c r="Y370" s="211"/>
      <c r="AM370" s="213"/>
      <c r="AN370" s="213"/>
      <c r="AP370" s="213"/>
      <c r="AQ370" s="213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208"/>
      <c r="BV370" s="208"/>
      <c r="BW370" s="208"/>
      <c r="BX370" s="208"/>
      <c r="BY370" s="208"/>
      <c r="BZ370" s="157"/>
      <c r="CA370" s="157"/>
      <c r="CB370" s="157"/>
      <c r="CC370" s="157"/>
      <c r="CD370" s="157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209"/>
      <c r="CP370" s="209"/>
      <c r="CQ370" s="209"/>
      <c r="CR370" s="209"/>
      <c r="CS370" s="209"/>
      <c r="CT370" s="209"/>
      <c r="CU370" s="209"/>
      <c r="CV370" s="209"/>
      <c r="CW370" s="209"/>
    </row>
    <row r="371" spans="1:101" s="212" customFormat="1" x14ac:dyDescent="0.3">
      <c r="A371" s="206"/>
      <c r="B371" s="157"/>
      <c r="C371" s="157"/>
      <c r="D371" s="157"/>
      <c r="E371" s="157"/>
      <c r="F371" s="157"/>
      <c r="G371" s="157"/>
      <c r="H371" s="157"/>
      <c r="I371" s="157"/>
      <c r="J371" s="211"/>
      <c r="M371" s="211"/>
      <c r="P371" s="211"/>
      <c r="S371" s="211"/>
      <c r="V371" s="211"/>
      <c r="Y371" s="211"/>
      <c r="AM371" s="213"/>
      <c r="AN371" s="213"/>
      <c r="AP371" s="213"/>
      <c r="AQ371" s="213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208"/>
      <c r="BV371" s="208"/>
      <c r="BW371" s="208"/>
      <c r="BX371" s="208"/>
      <c r="BY371" s="208"/>
      <c r="BZ371" s="157"/>
      <c r="CA371" s="157"/>
      <c r="CB371" s="157"/>
      <c r="CC371" s="157"/>
      <c r="CD371" s="157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209"/>
      <c r="CP371" s="209"/>
      <c r="CQ371" s="209"/>
      <c r="CR371" s="209"/>
      <c r="CS371" s="209"/>
      <c r="CT371" s="209"/>
      <c r="CU371" s="209"/>
      <c r="CV371" s="209"/>
      <c r="CW371" s="209"/>
    </row>
    <row r="372" spans="1:101" s="212" customFormat="1" x14ac:dyDescent="0.3">
      <c r="A372" s="206"/>
      <c r="B372" s="157"/>
      <c r="C372" s="157"/>
      <c r="D372" s="157"/>
      <c r="E372" s="157"/>
      <c r="F372" s="157"/>
      <c r="G372" s="157"/>
      <c r="H372" s="157"/>
      <c r="I372" s="157"/>
      <c r="J372" s="211"/>
      <c r="M372" s="211"/>
      <c r="P372" s="211"/>
      <c r="S372" s="211"/>
      <c r="V372" s="211"/>
      <c r="Y372" s="211"/>
      <c r="AM372" s="213"/>
      <c r="AN372" s="213"/>
      <c r="AP372" s="213"/>
      <c r="AQ372" s="213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208"/>
      <c r="BV372" s="208"/>
      <c r="BW372" s="208"/>
      <c r="BX372" s="208"/>
      <c r="BY372" s="208"/>
      <c r="BZ372" s="157"/>
      <c r="CA372" s="157"/>
      <c r="CB372" s="157"/>
      <c r="CC372" s="157"/>
      <c r="CD372" s="157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209"/>
      <c r="CP372" s="209"/>
      <c r="CQ372" s="209"/>
      <c r="CR372" s="209"/>
      <c r="CS372" s="209"/>
      <c r="CT372" s="209"/>
      <c r="CU372" s="209"/>
      <c r="CV372" s="209"/>
      <c r="CW372" s="209"/>
    </row>
    <row r="373" spans="1:101" s="212" customFormat="1" x14ac:dyDescent="0.3">
      <c r="A373" s="206"/>
      <c r="B373" s="157"/>
      <c r="C373" s="157"/>
      <c r="D373" s="157"/>
      <c r="E373" s="157"/>
      <c r="F373" s="157"/>
      <c r="G373" s="157"/>
      <c r="H373" s="157"/>
      <c r="I373" s="157"/>
      <c r="J373" s="211"/>
      <c r="M373" s="211"/>
      <c r="P373" s="211"/>
      <c r="S373" s="211"/>
      <c r="V373" s="211"/>
      <c r="Y373" s="211"/>
      <c r="AM373" s="213"/>
      <c r="AN373" s="213"/>
      <c r="AP373" s="213"/>
      <c r="AQ373" s="213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208"/>
      <c r="BV373" s="208"/>
      <c r="BW373" s="208"/>
      <c r="BX373" s="208"/>
      <c r="BY373" s="208"/>
      <c r="BZ373" s="157"/>
      <c r="CA373" s="157"/>
      <c r="CB373" s="157"/>
      <c r="CC373" s="157"/>
      <c r="CD373" s="157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209"/>
      <c r="CP373" s="209"/>
      <c r="CQ373" s="209"/>
      <c r="CR373" s="209"/>
      <c r="CS373" s="209"/>
      <c r="CT373" s="209"/>
      <c r="CU373" s="209"/>
      <c r="CV373" s="209"/>
      <c r="CW373" s="209"/>
    </row>
    <row r="374" spans="1:101" s="212" customFormat="1" x14ac:dyDescent="0.3">
      <c r="A374" s="206"/>
      <c r="B374" s="157"/>
      <c r="C374" s="157"/>
      <c r="D374" s="157"/>
      <c r="E374" s="157"/>
      <c r="F374" s="157"/>
      <c r="G374" s="157"/>
      <c r="H374" s="157"/>
      <c r="I374" s="157"/>
      <c r="J374" s="211"/>
      <c r="M374" s="211"/>
      <c r="P374" s="211"/>
      <c r="S374" s="211"/>
      <c r="V374" s="211"/>
      <c r="Y374" s="211"/>
      <c r="AM374" s="213"/>
      <c r="AN374" s="213"/>
      <c r="AP374" s="213"/>
      <c r="AQ374" s="213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208"/>
      <c r="BV374" s="208"/>
      <c r="BW374" s="208"/>
      <c r="BX374" s="208"/>
      <c r="BY374" s="208"/>
      <c r="BZ374" s="157"/>
      <c r="CA374" s="157"/>
      <c r="CB374" s="157"/>
      <c r="CC374" s="157"/>
      <c r="CD374" s="157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209"/>
      <c r="CP374" s="209"/>
      <c r="CQ374" s="209"/>
      <c r="CR374" s="209"/>
      <c r="CS374" s="209"/>
      <c r="CT374" s="209"/>
      <c r="CU374" s="209"/>
      <c r="CV374" s="209"/>
      <c r="CW374" s="209"/>
    </row>
    <row r="375" spans="1:101" s="212" customFormat="1" x14ac:dyDescent="0.3">
      <c r="A375" s="206"/>
      <c r="B375" s="157"/>
      <c r="C375" s="157"/>
      <c r="D375" s="157"/>
      <c r="E375" s="157"/>
      <c r="F375" s="157"/>
      <c r="G375" s="157"/>
      <c r="H375" s="157"/>
      <c r="I375" s="157"/>
      <c r="J375" s="211"/>
      <c r="M375" s="211"/>
      <c r="P375" s="211"/>
      <c r="S375" s="211"/>
      <c r="V375" s="211"/>
      <c r="Y375" s="211"/>
      <c r="AM375" s="213"/>
      <c r="AN375" s="213"/>
      <c r="AP375" s="213"/>
      <c r="AQ375" s="213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208"/>
      <c r="BV375" s="208"/>
      <c r="BW375" s="208"/>
      <c r="BX375" s="208"/>
      <c r="BY375" s="208"/>
      <c r="BZ375" s="157"/>
      <c r="CA375" s="157"/>
      <c r="CB375" s="157"/>
      <c r="CC375" s="157"/>
      <c r="CD375" s="157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209"/>
      <c r="CP375" s="209"/>
      <c r="CQ375" s="209"/>
      <c r="CR375" s="209"/>
      <c r="CS375" s="209"/>
      <c r="CT375" s="209"/>
      <c r="CU375" s="209"/>
      <c r="CV375" s="209"/>
      <c r="CW375" s="209"/>
    </row>
    <row r="376" spans="1:101" s="212" customFormat="1" x14ac:dyDescent="0.3">
      <c r="A376" s="206"/>
      <c r="B376" s="157"/>
      <c r="C376" s="157"/>
      <c r="D376" s="157"/>
      <c r="E376" s="157"/>
      <c r="F376" s="157"/>
      <c r="G376" s="157"/>
      <c r="H376" s="157"/>
      <c r="I376" s="157"/>
      <c r="J376" s="211"/>
      <c r="M376" s="211"/>
      <c r="P376" s="211"/>
      <c r="S376" s="211"/>
      <c r="V376" s="211"/>
      <c r="Y376" s="211"/>
      <c r="AM376" s="213"/>
      <c r="AN376" s="213"/>
      <c r="AP376" s="213"/>
      <c r="AQ376" s="213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208"/>
      <c r="BV376" s="208"/>
      <c r="BW376" s="208"/>
      <c r="BX376" s="208"/>
      <c r="BY376" s="208"/>
      <c r="BZ376" s="157"/>
      <c r="CA376" s="157"/>
      <c r="CB376" s="157"/>
      <c r="CC376" s="157"/>
      <c r="CD376" s="157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209"/>
      <c r="CP376" s="209"/>
      <c r="CQ376" s="209"/>
      <c r="CR376" s="209"/>
      <c r="CS376" s="209"/>
      <c r="CT376" s="209"/>
      <c r="CU376" s="209"/>
      <c r="CV376" s="209"/>
      <c r="CW376" s="209"/>
    </row>
    <row r="377" spans="1:101" s="212" customFormat="1" x14ac:dyDescent="0.3">
      <c r="A377" s="206"/>
      <c r="B377" s="157"/>
      <c r="C377" s="157"/>
      <c r="D377" s="157"/>
      <c r="E377" s="157"/>
      <c r="F377" s="157"/>
      <c r="G377" s="157"/>
      <c r="H377" s="157"/>
      <c r="I377" s="157"/>
      <c r="J377" s="211"/>
      <c r="M377" s="211"/>
      <c r="P377" s="211"/>
      <c r="S377" s="211"/>
      <c r="V377" s="211"/>
      <c r="Y377" s="211"/>
      <c r="AM377" s="213"/>
      <c r="AN377" s="213"/>
      <c r="AP377" s="213"/>
      <c r="AQ377" s="213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208"/>
      <c r="BV377" s="208"/>
      <c r="BW377" s="208"/>
      <c r="BX377" s="208"/>
      <c r="BY377" s="208"/>
      <c r="BZ377" s="157"/>
      <c r="CA377" s="157"/>
      <c r="CB377" s="157"/>
      <c r="CC377" s="157"/>
      <c r="CD377" s="157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209"/>
      <c r="CP377" s="209"/>
      <c r="CQ377" s="209"/>
      <c r="CR377" s="209"/>
      <c r="CS377" s="209"/>
      <c r="CT377" s="209"/>
      <c r="CU377" s="209"/>
      <c r="CV377" s="209"/>
      <c r="CW377" s="209"/>
    </row>
    <row r="378" spans="1:101" s="212" customFormat="1" x14ac:dyDescent="0.3">
      <c r="A378" s="206"/>
      <c r="B378" s="157"/>
      <c r="C378" s="157"/>
      <c r="D378" s="157"/>
      <c r="E378" s="157"/>
      <c r="F378" s="157"/>
      <c r="G378" s="157"/>
      <c r="H378" s="157"/>
      <c r="I378" s="157"/>
      <c r="J378" s="211"/>
      <c r="M378" s="211"/>
      <c r="P378" s="211"/>
      <c r="S378" s="211"/>
      <c r="V378" s="211"/>
      <c r="Y378" s="211"/>
      <c r="AM378" s="213"/>
      <c r="AN378" s="213"/>
      <c r="AP378" s="213"/>
      <c r="AQ378" s="213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208"/>
      <c r="BV378" s="208"/>
      <c r="BW378" s="208"/>
      <c r="BX378" s="208"/>
      <c r="BY378" s="208"/>
      <c r="BZ378" s="157"/>
      <c r="CA378" s="157"/>
      <c r="CB378" s="157"/>
      <c r="CC378" s="157"/>
      <c r="CD378" s="157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209"/>
      <c r="CP378" s="209"/>
      <c r="CQ378" s="209"/>
      <c r="CR378" s="209"/>
      <c r="CS378" s="209"/>
      <c r="CT378" s="209"/>
      <c r="CU378" s="209"/>
      <c r="CV378" s="209"/>
      <c r="CW378" s="209"/>
    </row>
    <row r="379" spans="1:101" s="212" customFormat="1" x14ac:dyDescent="0.3">
      <c r="A379" s="206"/>
      <c r="B379" s="157"/>
      <c r="C379" s="157"/>
      <c r="D379" s="157"/>
      <c r="E379" s="157"/>
      <c r="F379" s="157"/>
      <c r="G379" s="157"/>
      <c r="H379" s="157"/>
      <c r="I379" s="157"/>
      <c r="J379" s="211"/>
      <c r="M379" s="211"/>
      <c r="P379" s="211"/>
      <c r="S379" s="211"/>
      <c r="V379" s="211"/>
      <c r="Y379" s="211"/>
      <c r="AM379" s="213"/>
      <c r="AN379" s="213"/>
      <c r="AP379" s="213"/>
      <c r="AQ379" s="213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208"/>
      <c r="BV379" s="208"/>
      <c r="BW379" s="208"/>
      <c r="BX379" s="208"/>
      <c r="BY379" s="208"/>
      <c r="BZ379" s="157"/>
      <c r="CA379" s="157"/>
      <c r="CB379" s="157"/>
      <c r="CC379" s="157"/>
      <c r="CD379" s="157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209"/>
      <c r="CP379" s="209"/>
      <c r="CQ379" s="209"/>
      <c r="CR379" s="209"/>
      <c r="CS379" s="209"/>
      <c r="CT379" s="209"/>
      <c r="CU379" s="209"/>
      <c r="CV379" s="209"/>
      <c r="CW379" s="209"/>
    </row>
    <row r="380" spans="1:101" s="212" customFormat="1" x14ac:dyDescent="0.3">
      <c r="A380" s="206"/>
      <c r="B380" s="157"/>
      <c r="C380" s="157"/>
      <c r="D380" s="157"/>
      <c r="E380" s="157"/>
      <c r="F380" s="157"/>
      <c r="G380" s="157"/>
      <c r="H380" s="157"/>
      <c r="I380" s="157"/>
      <c r="J380" s="211"/>
      <c r="M380" s="211"/>
      <c r="P380" s="211"/>
      <c r="S380" s="211"/>
      <c r="V380" s="211"/>
      <c r="Y380" s="211"/>
      <c r="AM380" s="213"/>
      <c r="AN380" s="213"/>
      <c r="AP380" s="213"/>
      <c r="AQ380" s="213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208"/>
      <c r="BV380" s="208"/>
      <c r="BW380" s="208"/>
      <c r="BX380" s="208"/>
      <c r="BY380" s="208"/>
      <c r="BZ380" s="157"/>
      <c r="CA380" s="157"/>
      <c r="CB380" s="157"/>
      <c r="CC380" s="157"/>
      <c r="CD380" s="157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209"/>
      <c r="CP380" s="209"/>
      <c r="CQ380" s="209"/>
      <c r="CR380" s="209"/>
      <c r="CS380" s="209"/>
      <c r="CT380" s="209"/>
      <c r="CU380" s="209"/>
      <c r="CV380" s="209"/>
      <c r="CW380" s="209"/>
    </row>
    <row r="381" spans="1:101" s="212" customFormat="1" x14ac:dyDescent="0.3">
      <c r="A381" s="206"/>
      <c r="B381" s="157"/>
      <c r="C381" s="157"/>
      <c r="D381" s="157"/>
      <c r="E381" s="157"/>
      <c r="F381" s="157"/>
      <c r="G381" s="157"/>
      <c r="H381" s="157"/>
      <c r="I381" s="157"/>
      <c r="J381" s="211"/>
      <c r="M381" s="211"/>
      <c r="P381" s="211"/>
      <c r="S381" s="211"/>
      <c r="V381" s="211"/>
      <c r="Y381" s="211"/>
      <c r="AM381" s="213"/>
      <c r="AN381" s="213"/>
      <c r="AP381" s="213"/>
      <c r="AQ381" s="213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208"/>
      <c r="BV381" s="208"/>
      <c r="BW381" s="208"/>
      <c r="BX381" s="208"/>
      <c r="BY381" s="208"/>
      <c r="BZ381" s="157"/>
      <c r="CA381" s="157"/>
      <c r="CB381" s="157"/>
      <c r="CC381" s="157"/>
      <c r="CD381" s="157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209"/>
      <c r="CP381" s="209"/>
      <c r="CQ381" s="209"/>
      <c r="CR381" s="209"/>
      <c r="CS381" s="209"/>
      <c r="CT381" s="209"/>
      <c r="CU381" s="209"/>
      <c r="CV381" s="209"/>
      <c r="CW381" s="209"/>
    </row>
    <row r="382" spans="1:101" s="212" customFormat="1" x14ac:dyDescent="0.3">
      <c r="A382" s="206"/>
      <c r="B382" s="157"/>
      <c r="C382" s="157"/>
      <c r="D382" s="157"/>
      <c r="E382" s="157"/>
      <c r="F382" s="157"/>
      <c r="G382" s="157"/>
      <c r="H382" s="157"/>
      <c r="I382" s="157"/>
      <c r="J382" s="211"/>
      <c r="M382" s="211"/>
      <c r="P382" s="211"/>
      <c r="S382" s="211"/>
      <c r="V382" s="211"/>
      <c r="Y382" s="211"/>
      <c r="AM382" s="213"/>
      <c r="AN382" s="213"/>
      <c r="AP382" s="213"/>
      <c r="AQ382" s="213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208"/>
      <c r="BV382" s="208"/>
      <c r="BW382" s="208"/>
      <c r="BX382" s="208"/>
      <c r="BY382" s="208"/>
      <c r="BZ382" s="157"/>
      <c r="CA382" s="157"/>
      <c r="CB382" s="157"/>
      <c r="CC382" s="157"/>
      <c r="CD382" s="157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209"/>
      <c r="CP382" s="209"/>
      <c r="CQ382" s="209"/>
      <c r="CR382" s="209"/>
      <c r="CS382" s="209"/>
      <c r="CT382" s="209"/>
      <c r="CU382" s="209"/>
      <c r="CV382" s="209"/>
      <c r="CW382" s="209"/>
    </row>
    <row r="383" spans="1:101" s="212" customFormat="1" x14ac:dyDescent="0.3">
      <c r="A383" s="206"/>
      <c r="B383" s="157"/>
      <c r="C383" s="157"/>
      <c r="D383" s="157"/>
      <c r="E383" s="157"/>
      <c r="F383" s="157"/>
      <c r="G383" s="157"/>
      <c r="H383" s="157"/>
      <c r="I383" s="157"/>
      <c r="J383" s="211"/>
      <c r="M383" s="211"/>
      <c r="P383" s="211"/>
      <c r="S383" s="211"/>
      <c r="V383" s="211"/>
      <c r="Y383" s="211"/>
      <c r="AM383" s="213"/>
      <c r="AN383" s="213"/>
      <c r="AP383" s="213"/>
      <c r="AQ383" s="213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208"/>
      <c r="BV383" s="208"/>
      <c r="BW383" s="208"/>
      <c r="BX383" s="208"/>
      <c r="BY383" s="208"/>
      <c r="BZ383" s="157"/>
      <c r="CA383" s="157"/>
      <c r="CB383" s="157"/>
      <c r="CC383" s="157"/>
      <c r="CD383" s="157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209"/>
      <c r="CP383" s="209"/>
      <c r="CQ383" s="209"/>
      <c r="CR383" s="209"/>
      <c r="CS383" s="209"/>
      <c r="CT383" s="209"/>
      <c r="CU383" s="209"/>
      <c r="CV383" s="209"/>
      <c r="CW383" s="209"/>
    </row>
    <row r="384" spans="1:101" s="212" customFormat="1" x14ac:dyDescent="0.3">
      <c r="A384" s="206"/>
      <c r="B384" s="157"/>
      <c r="C384" s="157"/>
      <c r="D384" s="157"/>
      <c r="E384" s="157"/>
      <c r="F384" s="157"/>
      <c r="G384" s="157"/>
      <c r="H384" s="157"/>
      <c r="I384" s="157"/>
      <c r="J384" s="211"/>
      <c r="M384" s="211"/>
      <c r="P384" s="211"/>
      <c r="S384" s="211"/>
      <c r="V384" s="211"/>
      <c r="Y384" s="211"/>
      <c r="AM384" s="213"/>
      <c r="AN384" s="213"/>
      <c r="AP384" s="213"/>
      <c r="AQ384" s="213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208"/>
      <c r="BV384" s="208"/>
      <c r="BW384" s="208"/>
      <c r="BX384" s="208"/>
      <c r="BY384" s="208"/>
      <c r="BZ384" s="157"/>
      <c r="CA384" s="157"/>
      <c r="CB384" s="157"/>
      <c r="CC384" s="157"/>
      <c r="CD384" s="157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209"/>
      <c r="CP384" s="209"/>
      <c r="CQ384" s="209"/>
      <c r="CR384" s="209"/>
      <c r="CS384" s="209"/>
      <c r="CT384" s="209"/>
      <c r="CU384" s="209"/>
      <c r="CV384" s="209"/>
      <c r="CW384" s="209"/>
    </row>
    <row r="385" spans="1:101" s="212" customFormat="1" x14ac:dyDescent="0.3">
      <c r="A385" s="206"/>
      <c r="B385" s="157"/>
      <c r="C385" s="157"/>
      <c r="D385" s="157"/>
      <c r="E385" s="157"/>
      <c r="F385" s="157"/>
      <c r="G385" s="157"/>
      <c r="H385" s="157"/>
      <c r="I385" s="157"/>
      <c r="J385" s="211"/>
      <c r="M385" s="211"/>
      <c r="P385" s="211"/>
      <c r="S385" s="211"/>
      <c r="V385" s="211"/>
      <c r="Y385" s="211"/>
      <c r="AM385" s="213"/>
      <c r="AN385" s="213"/>
      <c r="AP385" s="213"/>
      <c r="AQ385" s="213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208"/>
      <c r="BV385" s="208"/>
      <c r="BW385" s="208"/>
      <c r="BX385" s="208"/>
      <c r="BY385" s="208"/>
      <c r="BZ385" s="157"/>
      <c r="CA385" s="157"/>
      <c r="CB385" s="157"/>
      <c r="CC385" s="157"/>
      <c r="CD385" s="157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209"/>
      <c r="CP385" s="209"/>
      <c r="CQ385" s="209"/>
      <c r="CR385" s="209"/>
      <c r="CS385" s="209"/>
      <c r="CT385" s="209"/>
      <c r="CU385" s="209"/>
      <c r="CV385" s="209"/>
      <c r="CW385" s="209"/>
    </row>
    <row r="386" spans="1:101" s="212" customFormat="1" x14ac:dyDescent="0.3">
      <c r="A386" s="206"/>
      <c r="B386" s="157"/>
      <c r="C386" s="157"/>
      <c r="D386" s="157"/>
      <c r="E386" s="157"/>
      <c r="F386" s="157"/>
      <c r="G386" s="157"/>
      <c r="H386" s="157"/>
      <c r="I386" s="157"/>
      <c r="J386" s="211"/>
      <c r="M386" s="211"/>
      <c r="P386" s="211"/>
      <c r="S386" s="211"/>
      <c r="V386" s="211"/>
      <c r="Y386" s="211"/>
      <c r="AM386" s="213"/>
      <c r="AN386" s="213"/>
      <c r="AP386" s="213"/>
      <c r="AQ386" s="213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208"/>
      <c r="BV386" s="208"/>
      <c r="BW386" s="208"/>
      <c r="BX386" s="208"/>
      <c r="BY386" s="208"/>
      <c r="BZ386" s="157"/>
      <c r="CA386" s="157"/>
      <c r="CB386" s="157"/>
      <c r="CC386" s="157"/>
      <c r="CD386" s="157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209"/>
      <c r="CP386" s="209"/>
      <c r="CQ386" s="209"/>
      <c r="CR386" s="209"/>
      <c r="CS386" s="209"/>
      <c r="CT386" s="209"/>
      <c r="CU386" s="209"/>
      <c r="CV386" s="209"/>
      <c r="CW386" s="209"/>
    </row>
    <row r="387" spans="1:101" s="212" customFormat="1" x14ac:dyDescent="0.3">
      <c r="A387" s="206"/>
      <c r="B387" s="157"/>
      <c r="C387" s="157"/>
      <c r="D387" s="157"/>
      <c r="E387" s="157"/>
      <c r="F387" s="157"/>
      <c r="G387" s="157"/>
      <c r="H387" s="157"/>
      <c r="I387" s="157"/>
      <c r="J387" s="211"/>
      <c r="M387" s="211"/>
      <c r="P387" s="211"/>
      <c r="S387" s="211"/>
      <c r="V387" s="211"/>
      <c r="Y387" s="211"/>
      <c r="AM387" s="213"/>
      <c r="AN387" s="213"/>
      <c r="AP387" s="213"/>
      <c r="AQ387" s="213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208"/>
      <c r="BV387" s="208"/>
      <c r="BW387" s="208"/>
      <c r="BX387" s="208"/>
      <c r="BY387" s="208"/>
      <c r="BZ387" s="157"/>
      <c r="CA387" s="157"/>
      <c r="CB387" s="157"/>
      <c r="CC387" s="157"/>
      <c r="CD387" s="157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209"/>
      <c r="CP387" s="209"/>
      <c r="CQ387" s="209"/>
      <c r="CR387" s="209"/>
      <c r="CS387" s="209"/>
      <c r="CT387" s="209"/>
      <c r="CU387" s="209"/>
      <c r="CV387" s="209"/>
      <c r="CW387" s="209"/>
    </row>
    <row r="388" spans="1:101" s="212" customFormat="1" x14ac:dyDescent="0.3">
      <c r="A388" s="206"/>
      <c r="B388" s="157"/>
      <c r="C388" s="157"/>
      <c r="D388" s="157"/>
      <c r="E388" s="157"/>
      <c r="F388" s="157"/>
      <c r="G388" s="157"/>
      <c r="H388" s="157"/>
      <c r="I388" s="157"/>
      <c r="J388" s="211"/>
      <c r="M388" s="211"/>
      <c r="P388" s="211"/>
      <c r="S388" s="211"/>
      <c r="V388" s="211"/>
      <c r="Y388" s="211"/>
      <c r="AM388" s="213"/>
      <c r="AN388" s="213"/>
      <c r="AP388" s="213"/>
      <c r="AQ388" s="213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208"/>
      <c r="BV388" s="208"/>
      <c r="BW388" s="208"/>
      <c r="BX388" s="208"/>
      <c r="BY388" s="208"/>
      <c r="BZ388" s="157"/>
      <c r="CA388" s="157"/>
      <c r="CB388" s="157"/>
      <c r="CC388" s="157"/>
      <c r="CD388" s="157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209"/>
      <c r="CP388" s="209"/>
      <c r="CQ388" s="209"/>
      <c r="CR388" s="209"/>
      <c r="CS388" s="209"/>
      <c r="CT388" s="209"/>
      <c r="CU388" s="209"/>
      <c r="CV388" s="209"/>
      <c r="CW388" s="209"/>
    </row>
    <row r="389" spans="1:101" s="212" customFormat="1" x14ac:dyDescent="0.3">
      <c r="A389" s="206"/>
      <c r="B389" s="157"/>
      <c r="C389" s="157"/>
      <c r="D389" s="157"/>
      <c r="E389" s="157"/>
      <c r="F389" s="157"/>
      <c r="G389" s="157"/>
      <c r="H389" s="157"/>
      <c r="I389" s="157"/>
      <c r="J389" s="211"/>
      <c r="M389" s="211"/>
      <c r="P389" s="211"/>
      <c r="S389" s="211"/>
      <c r="V389" s="211"/>
      <c r="Y389" s="211"/>
      <c r="AM389" s="213"/>
      <c r="AN389" s="213"/>
      <c r="AP389" s="213"/>
      <c r="AQ389" s="213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208"/>
      <c r="BV389" s="208"/>
      <c r="BW389" s="208"/>
      <c r="BX389" s="208"/>
      <c r="BY389" s="208"/>
      <c r="BZ389" s="157"/>
      <c r="CA389" s="157"/>
      <c r="CB389" s="157"/>
      <c r="CC389" s="157"/>
      <c r="CD389" s="157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209"/>
      <c r="CP389" s="209"/>
      <c r="CQ389" s="209"/>
      <c r="CR389" s="209"/>
      <c r="CS389" s="209"/>
      <c r="CT389" s="209"/>
      <c r="CU389" s="209"/>
      <c r="CV389" s="209"/>
      <c r="CW389" s="209"/>
    </row>
    <row r="390" spans="1:101" s="212" customFormat="1" x14ac:dyDescent="0.3">
      <c r="A390" s="206"/>
      <c r="B390" s="157"/>
      <c r="C390" s="157"/>
      <c r="D390" s="157"/>
      <c r="E390" s="157"/>
      <c r="F390" s="157"/>
      <c r="G390" s="157"/>
      <c r="H390" s="157"/>
      <c r="I390" s="157"/>
      <c r="J390" s="211"/>
      <c r="M390" s="211"/>
      <c r="P390" s="211"/>
      <c r="S390" s="211"/>
      <c r="V390" s="211"/>
      <c r="Y390" s="211"/>
      <c r="AM390" s="213"/>
      <c r="AN390" s="213"/>
      <c r="AP390" s="213"/>
      <c r="AQ390" s="213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208"/>
      <c r="BV390" s="208"/>
      <c r="BW390" s="208"/>
      <c r="BX390" s="208"/>
      <c r="BY390" s="208"/>
      <c r="BZ390" s="157"/>
      <c r="CA390" s="157"/>
      <c r="CB390" s="157"/>
      <c r="CC390" s="157"/>
      <c r="CD390" s="157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209"/>
      <c r="CP390" s="209"/>
      <c r="CQ390" s="209"/>
      <c r="CR390" s="209"/>
      <c r="CS390" s="209"/>
      <c r="CT390" s="209"/>
      <c r="CU390" s="209"/>
      <c r="CV390" s="209"/>
      <c r="CW390" s="209"/>
    </row>
    <row r="391" spans="1:101" s="212" customFormat="1" x14ac:dyDescent="0.3">
      <c r="A391" s="206"/>
      <c r="B391" s="157"/>
      <c r="C391" s="157"/>
      <c r="D391" s="157"/>
      <c r="E391" s="157"/>
      <c r="F391" s="157"/>
      <c r="G391" s="157"/>
      <c r="H391" s="157"/>
      <c r="I391" s="157"/>
      <c r="J391" s="211"/>
      <c r="M391" s="211"/>
      <c r="P391" s="211"/>
      <c r="S391" s="211"/>
      <c r="V391" s="211"/>
      <c r="Y391" s="211"/>
      <c r="AM391" s="213"/>
      <c r="AN391" s="213"/>
      <c r="AP391" s="213"/>
      <c r="AQ391" s="213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208"/>
      <c r="BV391" s="208"/>
      <c r="BW391" s="208"/>
      <c r="BX391" s="208"/>
      <c r="BY391" s="208"/>
      <c r="BZ391" s="157"/>
      <c r="CA391" s="157"/>
      <c r="CB391" s="157"/>
      <c r="CC391" s="157"/>
      <c r="CD391" s="157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209"/>
      <c r="CP391" s="209"/>
      <c r="CQ391" s="209"/>
      <c r="CR391" s="209"/>
      <c r="CS391" s="209"/>
      <c r="CT391" s="209"/>
      <c r="CU391" s="209"/>
      <c r="CV391" s="209"/>
      <c r="CW391" s="209"/>
    </row>
    <row r="392" spans="1:101" s="212" customFormat="1" x14ac:dyDescent="0.3">
      <c r="A392" s="206"/>
      <c r="B392" s="157"/>
      <c r="C392" s="157"/>
      <c r="D392" s="157"/>
      <c r="E392" s="157"/>
      <c r="F392" s="157"/>
      <c r="G392" s="157"/>
      <c r="H392" s="157"/>
      <c r="I392" s="157"/>
      <c r="J392" s="211"/>
      <c r="M392" s="211"/>
      <c r="P392" s="211"/>
      <c r="S392" s="211"/>
      <c r="V392" s="211"/>
      <c r="Y392" s="211"/>
      <c r="AM392" s="213"/>
      <c r="AN392" s="213"/>
      <c r="AP392" s="213"/>
      <c r="AQ392" s="213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208"/>
      <c r="BV392" s="208"/>
      <c r="BW392" s="208"/>
      <c r="BX392" s="208"/>
      <c r="BY392" s="208"/>
      <c r="BZ392" s="157"/>
      <c r="CA392" s="157"/>
      <c r="CB392" s="157"/>
      <c r="CC392" s="157"/>
      <c r="CD392" s="157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209"/>
      <c r="CP392" s="209"/>
      <c r="CQ392" s="209"/>
      <c r="CR392" s="209"/>
      <c r="CS392" s="209"/>
      <c r="CT392" s="209"/>
      <c r="CU392" s="209"/>
      <c r="CV392" s="209"/>
      <c r="CW392" s="209"/>
    </row>
    <row r="393" spans="1:101" s="212" customFormat="1" x14ac:dyDescent="0.3">
      <c r="A393" s="206"/>
      <c r="B393" s="157"/>
      <c r="C393" s="157"/>
      <c r="D393" s="157"/>
      <c r="E393" s="157"/>
      <c r="F393" s="157"/>
      <c r="G393" s="157"/>
      <c r="H393" s="157"/>
      <c r="I393" s="157"/>
      <c r="J393" s="211"/>
      <c r="M393" s="211"/>
      <c r="P393" s="211"/>
      <c r="S393" s="211"/>
      <c r="V393" s="211"/>
      <c r="Y393" s="211"/>
      <c r="AM393" s="213"/>
      <c r="AN393" s="213"/>
      <c r="AP393" s="213"/>
      <c r="AQ393" s="213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208"/>
      <c r="BV393" s="208"/>
      <c r="BW393" s="208"/>
      <c r="BX393" s="208"/>
      <c r="BY393" s="208"/>
      <c r="BZ393" s="157"/>
      <c r="CA393" s="157"/>
      <c r="CB393" s="157"/>
      <c r="CC393" s="157"/>
      <c r="CD393" s="157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209"/>
      <c r="CP393" s="209"/>
      <c r="CQ393" s="209"/>
      <c r="CR393" s="209"/>
      <c r="CS393" s="209"/>
      <c r="CT393" s="209"/>
      <c r="CU393" s="209"/>
      <c r="CV393" s="209"/>
      <c r="CW393" s="209"/>
    </row>
    <row r="394" spans="1:101" s="212" customFormat="1" x14ac:dyDescent="0.3">
      <c r="A394" s="206"/>
      <c r="B394" s="157"/>
      <c r="C394" s="157"/>
      <c r="D394" s="157"/>
      <c r="E394" s="157"/>
      <c r="F394" s="157"/>
      <c r="G394" s="157"/>
      <c r="H394" s="157"/>
      <c r="I394" s="157"/>
      <c r="J394" s="211"/>
      <c r="M394" s="211"/>
      <c r="P394" s="211"/>
      <c r="S394" s="211"/>
      <c r="V394" s="211"/>
      <c r="Y394" s="211"/>
      <c r="AM394" s="213"/>
      <c r="AN394" s="213"/>
      <c r="AP394" s="213"/>
      <c r="AQ394" s="213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208"/>
      <c r="BV394" s="208"/>
      <c r="BW394" s="208"/>
      <c r="BX394" s="208"/>
      <c r="BY394" s="208"/>
      <c r="BZ394" s="157"/>
      <c r="CA394" s="157"/>
      <c r="CB394" s="157"/>
      <c r="CC394" s="157"/>
      <c r="CD394" s="157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209"/>
      <c r="CP394" s="209"/>
      <c r="CQ394" s="209"/>
      <c r="CR394" s="209"/>
      <c r="CS394" s="209"/>
      <c r="CT394" s="209"/>
      <c r="CU394" s="209"/>
      <c r="CV394" s="209"/>
      <c r="CW394" s="209"/>
    </row>
    <row r="395" spans="1:101" s="212" customFormat="1" x14ac:dyDescent="0.3">
      <c r="A395" s="206"/>
      <c r="B395" s="157"/>
      <c r="C395" s="157"/>
      <c r="D395" s="157"/>
      <c r="E395" s="157"/>
      <c r="F395" s="157"/>
      <c r="G395" s="157"/>
      <c r="H395" s="157"/>
      <c r="I395" s="157"/>
      <c r="J395" s="211"/>
      <c r="M395" s="211"/>
      <c r="P395" s="211"/>
      <c r="S395" s="211"/>
      <c r="V395" s="211"/>
      <c r="Y395" s="211"/>
      <c r="AM395" s="213"/>
      <c r="AN395" s="213"/>
      <c r="AP395" s="213"/>
      <c r="AQ395" s="213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208"/>
      <c r="BV395" s="208"/>
      <c r="BW395" s="208"/>
      <c r="BX395" s="208"/>
      <c r="BY395" s="208"/>
      <c r="BZ395" s="157"/>
      <c r="CA395" s="157"/>
      <c r="CB395" s="157"/>
      <c r="CC395" s="157"/>
      <c r="CD395" s="157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209"/>
      <c r="CP395" s="209"/>
      <c r="CQ395" s="209"/>
      <c r="CR395" s="209"/>
      <c r="CS395" s="209"/>
      <c r="CT395" s="209"/>
      <c r="CU395" s="209"/>
      <c r="CV395" s="209"/>
      <c r="CW395" s="209"/>
    </row>
    <row r="396" spans="1:101" s="212" customFormat="1" x14ac:dyDescent="0.3">
      <c r="A396" s="206"/>
      <c r="B396" s="157"/>
      <c r="C396" s="157"/>
      <c r="D396" s="157"/>
      <c r="E396" s="157"/>
      <c r="F396" s="157"/>
      <c r="G396" s="157"/>
      <c r="H396" s="157"/>
      <c r="I396" s="157"/>
      <c r="J396" s="211"/>
      <c r="M396" s="211"/>
      <c r="P396" s="211"/>
      <c r="S396" s="211"/>
      <c r="V396" s="211"/>
      <c r="Y396" s="211"/>
      <c r="AM396" s="213"/>
      <c r="AN396" s="213"/>
      <c r="AP396" s="213"/>
      <c r="AQ396" s="213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208"/>
      <c r="BV396" s="208"/>
      <c r="BW396" s="208"/>
      <c r="BX396" s="208"/>
      <c r="BY396" s="208"/>
      <c r="BZ396" s="157"/>
      <c r="CA396" s="157"/>
      <c r="CB396" s="157"/>
      <c r="CC396" s="157"/>
      <c r="CD396" s="157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209"/>
      <c r="CP396" s="209"/>
      <c r="CQ396" s="209"/>
      <c r="CR396" s="209"/>
      <c r="CS396" s="209"/>
      <c r="CT396" s="209"/>
      <c r="CU396" s="209"/>
      <c r="CV396" s="209"/>
      <c r="CW396" s="209"/>
    </row>
    <row r="397" spans="1:101" s="212" customFormat="1" x14ac:dyDescent="0.3">
      <c r="A397" s="206"/>
      <c r="B397" s="157"/>
      <c r="C397" s="157"/>
      <c r="D397" s="157"/>
      <c r="E397" s="157"/>
      <c r="F397" s="157"/>
      <c r="G397" s="157"/>
      <c r="H397" s="157"/>
      <c r="I397" s="157"/>
      <c r="J397" s="211"/>
      <c r="M397" s="211"/>
      <c r="P397" s="211"/>
      <c r="S397" s="211"/>
      <c r="V397" s="211"/>
      <c r="Y397" s="211"/>
      <c r="AM397" s="213"/>
      <c r="AN397" s="213"/>
      <c r="AP397" s="213"/>
      <c r="AQ397" s="213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208"/>
      <c r="BV397" s="208"/>
      <c r="BW397" s="208"/>
      <c r="BX397" s="208"/>
      <c r="BY397" s="208"/>
      <c r="BZ397" s="157"/>
      <c r="CA397" s="157"/>
      <c r="CB397" s="157"/>
      <c r="CC397" s="157"/>
      <c r="CD397" s="157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209"/>
      <c r="CP397" s="209"/>
      <c r="CQ397" s="209"/>
      <c r="CR397" s="209"/>
      <c r="CS397" s="209"/>
      <c r="CT397" s="209"/>
      <c r="CU397" s="209"/>
      <c r="CV397" s="209"/>
      <c r="CW397" s="209"/>
    </row>
    <row r="398" spans="1:101" s="212" customFormat="1" x14ac:dyDescent="0.3">
      <c r="A398" s="206"/>
      <c r="B398" s="157"/>
      <c r="C398" s="157"/>
      <c r="D398" s="157"/>
      <c r="E398" s="157"/>
      <c r="F398" s="157"/>
      <c r="G398" s="157"/>
      <c r="H398" s="157"/>
      <c r="I398" s="157"/>
      <c r="J398" s="211"/>
      <c r="M398" s="211"/>
      <c r="P398" s="211"/>
      <c r="S398" s="211"/>
      <c r="V398" s="211"/>
      <c r="Y398" s="211"/>
      <c r="AM398" s="213"/>
      <c r="AN398" s="213"/>
      <c r="AP398" s="213"/>
      <c r="AQ398" s="213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208"/>
      <c r="BV398" s="208"/>
      <c r="BW398" s="208"/>
      <c r="BX398" s="208"/>
      <c r="BY398" s="208"/>
      <c r="BZ398" s="157"/>
      <c r="CA398" s="157"/>
      <c r="CB398" s="157"/>
      <c r="CC398" s="157"/>
      <c r="CD398" s="157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209"/>
      <c r="CP398" s="209"/>
      <c r="CQ398" s="209"/>
      <c r="CR398" s="209"/>
      <c r="CS398" s="209"/>
      <c r="CT398" s="209"/>
      <c r="CU398" s="209"/>
      <c r="CV398" s="209"/>
      <c r="CW398" s="209"/>
    </row>
    <row r="399" spans="1:101" s="212" customFormat="1" x14ac:dyDescent="0.3">
      <c r="A399" s="206"/>
      <c r="B399" s="157"/>
      <c r="C399" s="157"/>
      <c r="D399" s="157"/>
      <c r="E399" s="157"/>
      <c r="F399" s="157"/>
      <c r="G399" s="157"/>
      <c r="H399" s="157"/>
      <c r="I399" s="157"/>
      <c r="J399" s="211"/>
      <c r="M399" s="211"/>
      <c r="P399" s="211"/>
      <c r="S399" s="211"/>
      <c r="V399" s="211"/>
      <c r="Y399" s="211"/>
      <c r="AM399" s="213"/>
      <c r="AN399" s="213"/>
      <c r="AP399" s="213"/>
      <c r="AQ399" s="213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208"/>
      <c r="BV399" s="208"/>
      <c r="BW399" s="208"/>
      <c r="BX399" s="208"/>
      <c r="BY399" s="208"/>
      <c r="BZ399" s="157"/>
      <c r="CA399" s="157"/>
      <c r="CB399" s="157"/>
      <c r="CC399" s="157"/>
      <c r="CD399" s="157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209"/>
      <c r="CP399" s="209"/>
      <c r="CQ399" s="209"/>
      <c r="CR399" s="209"/>
      <c r="CS399" s="209"/>
      <c r="CT399" s="209"/>
      <c r="CU399" s="209"/>
      <c r="CV399" s="209"/>
      <c r="CW399" s="209"/>
    </row>
    <row r="400" spans="1:101" s="212" customFormat="1" x14ac:dyDescent="0.3">
      <c r="A400" s="206"/>
      <c r="B400" s="157"/>
      <c r="C400" s="157"/>
      <c r="D400" s="157"/>
      <c r="E400" s="157"/>
      <c r="F400" s="157"/>
      <c r="G400" s="157"/>
      <c r="H400" s="157"/>
      <c r="I400" s="157"/>
      <c r="J400" s="211"/>
      <c r="M400" s="211"/>
      <c r="P400" s="211"/>
      <c r="S400" s="211"/>
      <c r="V400" s="211"/>
      <c r="Y400" s="211"/>
      <c r="AM400" s="213"/>
      <c r="AN400" s="213"/>
      <c r="AP400" s="213"/>
      <c r="AQ400" s="213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208"/>
      <c r="BV400" s="208"/>
      <c r="BW400" s="208"/>
      <c r="BX400" s="208"/>
      <c r="BY400" s="208"/>
      <c r="BZ400" s="157"/>
      <c r="CA400" s="157"/>
      <c r="CB400" s="157"/>
      <c r="CC400" s="157"/>
      <c r="CD400" s="157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209"/>
      <c r="CP400" s="209"/>
      <c r="CQ400" s="209"/>
      <c r="CR400" s="209"/>
      <c r="CS400" s="209"/>
      <c r="CT400" s="209"/>
      <c r="CU400" s="209"/>
      <c r="CV400" s="209"/>
      <c r="CW400" s="209"/>
    </row>
    <row r="401" spans="1:101" s="212" customFormat="1" x14ac:dyDescent="0.3">
      <c r="A401" s="206"/>
      <c r="B401" s="157"/>
      <c r="C401" s="157"/>
      <c r="D401" s="157"/>
      <c r="E401" s="157"/>
      <c r="F401" s="157"/>
      <c r="G401" s="157"/>
      <c r="H401" s="157"/>
      <c r="I401" s="157"/>
      <c r="J401" s="211"/>
      <c r="M401" s="211"/>
      <c r="P401" s="211"/>
      <c r="S401" s="211"/>
      <c r="V401" s="211"/>
      <c r="Y401" s="211"/>
      <c r="AM401" s="213"/>
      <c r="AN401" s="213"/>
      <c r="AP401" s="213"/>
      <c r="AQ401" s="213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208"/>
      <c r="BV401" s="208"/>
      <c r="BW401" s="208"/>
      <c r="BX401" s="208"/>
      <c r="BY401" s="208"/>
      <c r="BZ401" s="157"/>
      <c r="CA401" s="157"/>
      <c r="CB401" s="157"/>
      <c r="CC401" s="157"/>
      <c r="CD401" s="157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209"/>
      <c r="CP401" s="209"/>
      <c r="CQ401" s="209"/>
      <c r="CR401" s="209"/>
      <c r="CS401" s="209"/>
      <c r="CT401" s="209"/>
      <c r="CU401" s="209"/>
      <c r="CV401" s="209"/>
      <c r="CW401" s="209"/>
    </row>
    <row r="402" spans="1:101" s="212" customFormat="1" x14ac:dyDescent="0.3">
      <c r="A402" s="206"/>
      <c r="B402" s="157"/>
      <c r="C402" s="157"/>
      <c r="D402" s="157"/>
      <c r="E402" s="157"/>
      <c r="F402" s="157"/>
      <c r="G402" s="157"/>
      <c r="H402" s="157"/>
      <c r="I402" s="157"/>
      <c r="J402" s="211"/>
      <c r="M402" s="211"/>
      <c r="P402" s="211"/>
      <c r="S402" s="211"/>
      <c r="V402" s="211"/>
      <c r="Y402" s="211"/>
      <c r="AM402" s="213"/>
      <c r="AN402" s="213"/>
      <c r="AP402" s="213"/>
      <c r="AQ402" s="213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208"/>
      <c r="BV402" s="208"/>
      <c r="BW402" s="208"/>
      <c r="BX402" s="208"/>
      <c r="BY402" s="208"/>
      <c r="BZ402" s="157"/>
      <c r="CA402" s="157"/>
      <c r="CB402" s="157"/>
      <c r="CC402" s="157"/>
      <c r="CD402" s="157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209"/>
      <c r="CP402" s="209"/>
      <c r="CQ402" s="209"/>
      <c r="CR402" s="209"/>
      <c r="CS402" s="209"/>
      <c r="CT402" s="209"/>
      <c r="CU402" s="209"/>
      <c r="CV402" s="209"/>
      <c r="CW402" s="209"/>
    </row>
    <row r="403" spans="1:101" s="212" customFormat="1" x14ac:dyDescent="0.3">
      <c r="A403" s="206"/>
      <c r="B403" s="157"/>
      <c r="C403" s="157"/>
      <c r="D403" s="157"/>
      <c r="E403" s="157"/>
      <c r="F403" s="157"/>
      <c r="G403" s="157"/>
      <c r="H403" s="157"/>
      <c r="I403" s="157"/>
      <c r="J403" s="211"/>
      <c r="M403" s="211"/>
      <c r="P403" s="211"/>
      <c r="S403" s="211"/>
      <c r="V403" s="211"/>
      <c r="Y403" s="211"/>
      <c r="AM403" s="213"/>
      <c r="AN403" s="213"/>
      <c r="AP403" s="213"/>
      <c r="AQ403" s="213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208"/>
      <c r="BV403" s="208"/>
      <c r="BW403" s="208"/>
      <c r="BX403" s="208"/>
      <c r="BY403" s="208"/>
      <c r="BZ403" s="157"/>
      <c r="CA403" s="157"/>
      <c r="CB403" s="157"/>
      <c r="CC403" s="157"/>
      <c r="CD403" s="157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209"/>
      <c r="CP403" s="209"/>
      <c r="CQ403" s="209"/>
      <c r="CR403" s="209"/>
      <c r="CS403" s="209"/>
      <c r="CT403" s="209"/>
      <c r="CU403" s="209"/>
      <c r="CV403" s="209"/>
      <c r="CW403" s="209"/>
    </row>
    <row r="404" spans="1:101" s="212" customFormat="1" x14ac:dyDescent="0.3">
      <c r="A404" s="206"/>
      <c r="B404" s="157"/>
      <c r="C404" s="157"/>
      <c r="D404" s="157"/>
      <c r="E404" s="157"/>
      <c r="F404" s="157"/>
      <c r="G404" s="157"/>
      <c r="H404" s="157"/>
      <c r="I404" s="157"/>
      <c r="J404" s="211"/>
      <c r="M404" s="211"/>
      <c r="P404" s="211"/>
      <c r="S404" s="211"/>
      <c r="V404" s="211"/>
      <c r="Y404" s="211"/>
      <c r="AM404" s="213"/>
      <c r="AN404" s="213"/>
      <c r="AP404" s="213"/>
      <c r="AQ404" s="213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208"/>
      <c r="BV404" s="208"/>
      <c r="BW404" s="208"/>
      <c r="BX404" s="208"/>
      <c r="BY404" s="208"/>
      <c r="BZ404" s="157"/>
      <c r="CA404" s="157"/>
      <c r="CB404" s="157"/>
      <c r="CC404" s="157"/>
      <c r="CD404" s="157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209"/>
      <c r="CP404" s="209"/>
      <c r="CQ404" s="209"/>
      <c r="CR404" s="209"/>
      <c r="CS404" s="209"/>
      <c r="CT404" s="209"/>
      <c r="CU404" s="209"/>
      <c r="CV404" s="209"/>
      <c r="CW404" s="209"/>
    </row>
    <row r="405" spans="1:101" s="212" customFormat="1" x14ac:dyDescent="0.3">
      <c r="A405" s="206"/>
      <c r="B405" s="157"/>
      <c r="C405" s="157"/>
      <c r="D405" s="157"/>
      <c r="E405" s="157"/>
      <c r="F405" s="157"/>
      <c r="G405" s="157"/>
      <c r="H405" s="157"/>
      <c r="I405" s="157"/>
      <c r="J405" s="211"/>
      <c r="M405" s="211"/>
      <c r="P405" s="211"/>
      <c r="S405" s="211"/>
      <c r="V405" s="211"/>
      <c r="Y405" s="211"/>
      <c r="AM405" s="213"/>
      <c r="AN405" s="213"/>
      <c r="AP405" s="213"/>
      <c r="AQ405" s="213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208"/>
      <c r="BV405" s="208"/>
      <c r="BW405" s="208"/>
      <c r="BX405" s="208"/>
      <c r="BY405" s="208"/>
      <c r="BZ405" s="157"/>
      <c r="CA405" s="157"/>
      <c r="CB405" s="157"/>
      <c r="CC405" s="157"/>
      <c r="CD405" s="157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209"/>
      <c r="CP405" s="209"/>
      <c r="CQ405" s="209"/>
      <c r="CR405" s="209"/>
      <c r="CS405" s="209"/>
      <c r="CT405" s="209"/>
      <c r="CU405" s="209"/>
      <c r="CV405" s="209"/>
      <c r="CW405" s="209"/>
    </row>
  </sheetData>
  <mergeCells count="50">
    <mergeCell ref="CE6:CI6"/>
    <mergeCell ref="CJ6:CN6"/>
    <mergeCell ref="CO6:CS6"/>
    <mergeCell ref="CT6:CX6"/>
    <mergeCell ref="BL6:BM6"/>
    <mergeCell ref="BN6:BO6"/>
    <mergeCell ref="BP6:BQ6"/>
    <mergeCell ref="BR6:BS6"/>
    <mergeCell ref="BU6:BY6"/>
    <mergeCell ref="BZ6:CD6"/>
    <mergeCell ref="AZ6:BA6"/>
    <mergeCell ref="BB6:BC6"/>
    <mergeCell ref="BD6:BE6"/>
    <mergeCell ref="BF6:BG6"/>
    <mergeCell ref="BH6:BI6"/>
    <mergeCell ref="BJ6:BK6"/>
    <mergeCell ref="AL6:AN6"/>
    <mergeCell ref="AO6:AQ6"/>
    <mergeCell ref="AR6:AT6"/>
    <mergeCell ref="AU6:AU7"/>
    <mergeCell ref="AV6:AW6"/>
    <mergeCell ref="AX6:AY6"/>
    <mergeCell ref="V6:X6"/>
    <mergeCell ref="Y6:AA6"/>
    <mergeCell ref="AB6:AB7"/>
    <mergeCell ref="AC6:AE6"/>
    <mergeCell ref="AF6:AH6"/>
    <mergeCell ref="AI6:AK6"/>
    <mergeCell ref="H6:H7"/>
    <mergeCell ref="I6:I7"/>
    <mergeCell ref="J6:L6"/>
    <mergeCell ref="M6:O6"/>
    <mergeCell ref="P6:R6"/>
    <mergeCell ref="S6:U6"/>
    <mergeCell ref="CE5:CN5"/>
    <mergeCell ref="CO5:CS5"/>
    <mergeCell ref="CT5:CX5"/>
    <mergeCell ref="A6:A7"/>
    <mergeCell ref="B6:B7"/>
    <mergeCell ref="C6:C7"/>
    <mergeCell ref="D6:D7"/>
    <mergeCell ref="E6:E7"/>
    <mergeCell ref="F6:F7"/>
    <mergeCell ref="G6:G7"/>
    <mergeCell ref="B5:I5"/>
    <mergeCell ref="J5:AB5"/>
    <mergeCell ref="AC5:AU5"/>
    <mergeCell ref="AV5:BG5"/>
    <mergeCell ref="BH5:BS5"/>
    <mergeCell ref="BU5:CD5"/>
  </mergeCells>
  <conditionalFormatting sqref="I6:I7">
    <cfRule type="cellIs" dxfId="2" priority="3" operator="lessThan">
      <formula>0</formula>
    </cfRule>
  </conditionalFormatting>
  <conditionalFormatting sqref="AB6:AB7">
    <cfRule type="cellIs" dxfId="1" priority="2" operator="lessThan">
      <formula>0</formula>
    </cfRule>
  </conditionalFormatting>
  <conditionalFormatting sqref="AU6:AU7">
    <cfRule type="cellIs" dxfId="0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FP_1_2_program</vt:lpstr>
      <vt:lpstr>FP_1_2_ročné_záväzky</vt:lpstr>
      <vt:lpstr>FP_1_2_PŠ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Bořík, Vladimír</dc:creator>
  <cp:lastModifiedBy>sppps_oap</cp:lastModifiedBy>
  <dcterms:created xsi:type="dcterms:W3CDTF">2023-10-26T15:28:28Z</dcterms:created>
  <dcterms:modified xsi:type="dcterms:W3CDTF">2024-04-22T15:03:09Z</dcterms:modified>
</cp:coreProperties>
</file>