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updateLinks="always" defaultThemeVersion="164011"/>
  <mc:AlternateContent xmlns:mc="http://schemas.openxmlformats.org/markup-compatibility/2006">
    <mc:Choice Requires="x15">
      <x15ac:absPath xmlns:x15ac="http://schemas.microsoft.com/office/spreadsheetml/2010/11/ac" url="W:\2021-2027\Informácie o zaslaní prehľadu uhradených ŽoP\PSK\2025\5_2025\15.5.2025\"/>
    </mc:Choice>
  </mc:AlternateContent>
  <bookViews>
    <workbookView xWindow="0" yWindow="0" windowWidth="28800" windowHeight="11280"/>
  </bookViews>
  <sheets>
    <sheet name="Program SK_2025" sheetId="1" r:id="rId1"/>
    <sheet name="pomocna tabulka" sheetId="2" state="hidden" r:id="rId2"/>
  </sheets>
  <definedNames>
    <definedName name="_xlnm._FilterDatabase" localSheetId="0" hidden="1">'Program SK_2025'!$A$6:$Q$753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753" i="1" l="1"/>
  <c r="E753" i="1"/>
  <c r="M753" i="1"/>
  <c r="M752" i="1"/>
  <c r="E727" i="1"/>
  <c r="F727" i="1"/>
  <c r="M727" i="1"/>
  <c r="E728" i="1"/>
  <c r="F728" i="1"/>
  <c r="M728" i="1"/>
  <c r="E729" i="1"/>
  <c r="F729" i="1"/>
  <c r="M729" i="1"/>
  <c r="E730" i="1"/>
  <c r="F730" i="1"/>
  <c r="M730" i="1"/>
  <c r="E731" i="1"/>
  <c r="F731" i="1"/>
  <c r="M731" i="1"/>
  <c r="E732" i="1"/>
  <c r="F732" i="1"/>
  <c r="M732" i="1"/>
  <c r="E733" i="1"/>
  <c r="F733" i="1"/>
  <c r="M733" i="1"/>
  <c r="E734" i="1"/>
  <c r="F734" i="1"/>
  <c r="M734" i="1"/>
  <c r="E735" i="1"/>
  <c r="F735" i="1"/>
  <c r="M735" i="1"/>
  <c r="E736" i="1"/>
  <c r="F736" i="1"/>
  <c r="M736" i="1"/>
  <c r="E737" i="1"/>
  <c r="F737" i="1"/>
  <c r="M737" i="1"/>
  <c r="E738" i="1"/>
  <c r="F738" i="1"/>
  <c r="M738" i="1"/>
  <c r="E739" i="1"/>
  <c r="F739" i="1"/>
  <c r="M739" i="1"/>
  <c r="E740" i="1"/>
  <c r="F740" i="1"/>
  <c r="M740" i="1"/>
  <c r="E741" i="1"/>
  <c r="F741" i="1"/>
  <c r="M741" i="1"/>
  <c r="E742" i="1"/>
  <c r="F742" i="1"/>
  <c r="M742" i="1"/>
  <c r="E743" i="1"/>
  <c r="F743" i="1"/>
  <c r="M743" i="1"/>
  <c r="E744" i="1"/>
  <c r="F744" i="1"/>
  <c r="M744" i="1"/>
  <c r="E745" i="1"/>
  <c r="F745" i="1"/>
  <c r="M745" i="1"/>
  <c r="E746" i="1"/>
  <c r="F746" i="1"/>
  <c r="M746" i="1"/>
  <c r="E747" i="1"/>
  <c r="F747" i="1"/>
  <c r="M747" i="1"/>
  <c r="E748" i="1"/>
  <c r="F748" i="1"/>
  <c r="M748" i="1"/>
  <c r="E749" i="1"/>
  <c r="F749" i="1"/>
  <c r="M749" i="1"/>
  <c r="E750" i="1"/>
  <c r="F750" i="1"/>
  <c r="M750" i="1"/>
  <c r="E751" i="1"/>
  <c r="F751" i="1"/>
  <c r="M751" i="1"/>
  <c r="E752" i="1"/>
  <c r="F752" i="1"/>
  <c r="M718" i="1"/>
  <c r="E718" i="1"/>
  <c r="M710" i="1"/>
  <c r="F710" i="1"/>
  <c r="E710" i="1"/>
  <c r="M709" i="1"/>
  <c r="F709" i="1"/>
  <c r="E709" i="1"/>
  <c r="M690" i="1"/>
  <c r="F690" i="1"/>
  <c r="E690" i="1"/>
  <c r="F687" i="1"/>
  <c r="E687" i="1"/>
  <c r="F683" i="1"/>
  <c r="E685" i="1"/>
  <c r="F685" i="1"/>
  <c r="M685" i="1"/>
  <c r="E686" i="1"/>
  <c r="F686" i="1"/>
  <c r="M686" i="1"/>
  <c r="M687" i="1"/>
  <c r="E688" i="1"/>
  <c r="F688" i="1"/>
  <c r="M688" i="1"/>
  <c r="E689" i="1"/>
  <c r="F689" i="1"/>
  <c r="M689" i="1"/>
  <c r="E691" i="1"/>
  <c r="F691" i="1"/>
  <c r="M691" i="1"/>
  <c r="E692" i="1"/>
  <c r="F692" i="1"/>
  <c r="M692" i="1"/>
  <c r="E693" i="1"/>
  <c r="F693" i="1"/>
  <c r="M693" i="1"/>
  <c r="E694" i="1"/>
  <c r="F694" i="1"/>
  <c r="M694" i="1"/>
  <c r="E695" i="1"/>
  <c r="F695" i="1"/>
  <c r="M695" i="1"/>
  <c r="E696" i="1"/>
  <c r="F696" i="1"/>
  <c r="M696" i="1"/>
  <c r="E697" i="1"/>
  <c r="F697" i="1"/>
  <c r="M697" i="1"/>
  <c r="E698" i="1"/>
  <c r="F698" i="1"/>
  <c r="M698" i="1"/>
  <c r="E699" i="1"/>
  <c r="F699" i="1"/>
  <c r="M699" i="1"/>
  <c r="E700" i="1"/>
  <c r="F700" i="1"/>
  <c r="M700" i="1"/>
  <c r="E701" i="1"/>
  <c r="F701" i="1"/>
  <c r="M701" i="1"/>
  <c r="E702" i="1"/>
  <c r="F702" i="1"/>
  <c r="M702" i="1"/>
  <c r="E703" i="1"/>
  <c r="F703" i="1"/>
  <c r="M703" i="1"/>
  <c r="E704" i="1"/>
  <c r="F704" i="1"/>
  <c r="M704" i="1"/>
  <c r="E705" i="1"/>
  <c r="F705" i="1"/>
  <c r="M705" i="1"/>
  <c r="E706" i="1"/>
  <c r="F706" i="1"/>
  <c r="M706" i="1"/>
  <c r="E707" i="1"/>
  <c r="F707" i="1"/>
  <c r="M707" i="1"/>
  <c r="E708" i="1"/>
  <c r="F708" i="1"/>
  <c r="M708" i="1"/>
  <c r="E711" i="1"/>
  <c r="F711" i="1"/>
  <c r="M711" i="1"/>
  <c r="E712" i="1"/>
  <c r="F712" i="1"/>
  <c r="M712" i="1"/>
  <c r="E713" i="1"/>
  <c r="F713" i="1"/>
  <c r="M713" i="1"/>
  <c r="E714" i="1"/>
  <c r="F714" i="1"/>
  <c r="M714" i="1"/>
  <c r="E715" i="1"/>
  <c r="F715" i="1"/>
  <c r="M715" i="1"/>
  <c r="E716" i="1"/>
  <c r="F716" i="1"/>
  <c r="M716" i="1"/>
  <c r="E717" i="1"/>
  <c r="F717" i="1"/>
  <c r="M717" i="1"/>
  <c r="F718" i="1"/>
  <c r="E719" i="1"/>
  <c r="F719" i="1"/>
  <c r="M719" i="1"/>
  <c r="E720" i="1"/>
  <c r="F720" i="1"/>
  <c r="M720" i="1"/>
  <c r="E721" i="1"/>
  <c r="F721" i="1"/>
  <c r="M721" i="1"/>
  <c r="E722" i="1"/>
  <c r="F722" i="1"/>
  <c r="M722" i="1"/>
  <c r="E723" i="1"/>
  <c r="F723" i="1"/>
  <c r="M723" i="1"/>
  <c r="E724" i="1"/>
  <c r="F724" i="1"/>
  <c r="M724" i="1"/>
  <c r="E725" i="1"/>
  <c r="F725" i="1"/>
  <c r="M725" i="1"/>
  <c r="E726" i="1"/>
  <c r="F726" i="1"/>
  <c r="M726" i="1"/>
  <c r="M675" i="1"/>
  <c r="F675" i="1"/>
  <c r="E675" i="1"/>
  <c r="F668" i="1"/>
  <c r="M663" i="1"/>
  <c r="F663" i="1"/>
  <c r="E663" i="1"/>
  <c r="M662" i="1"/>
  <c r="F662" i="1"/>
  <c r="E662" i="1"/>
  <c r="M661" i="1"/>
  <c r="F661" i="1"/>
  <c r="E661" i="1"/>
  <c r="M656" i="1"/>
  <c r="M657" i="1"/>
  <c r="M658" i="1"/>
  <c r="M659" i="1"/>
  <c r="M660" i="1"/>
  <c r="E653" i="1"/>
  <c r="M655" i="1"/>
  <c r="M664" i="1"/>
  <c r="M665" i="1"/>
  <c r="M666" i="1"/>
  <c r="M667" i="1"/>
  <c r="M668" i="1"/>
  <c r="M669" i="1"/>
  <c r="M670" i="1"/>
  <c r="M671" i="1"/>
  <c r="M672" i="1"/>
  <c r="M673" i="1"/>
  <c r="M674" i="1"/>
  <c r="M676" i="1"/>
  <c r="M677" i="1"/>
  <c r="M678" i="1"/>
  <c r="M679" i="1"/>
  <c r="M680" i="1"/>
  <c r="M681" i="1"/>
  <c r="M682" i="1"/>
  <c r="M683" i="1"/>
  <c r="M684" i="1"/>
  <c r="F652" i="1"/>
  <c r="F653" i="1"/>
  <c r="F654" i="1"/>
  <c r="F655" i="1"/>
  <c r="F656" i="1"/>
  <c r="F657" i="1"/>
  <c r="F658" i="1"/>
  <c r="F659" i="1"/>
  <c r="F660" i="1"/>
  <c r="F664" i="1"/>
  <c r="F665" i="1"/>
  <c r="F666" i="1"/>
  <c r="F667" i="1"/>
  <c r="F669" i="1"/>
  <c r="F670" i="1"/>
  <c r="F671" i="1"/>
  <c r="F672" i="1"/>
  <c r="F673" i="1"/>
  <c r="F674" i="1"/>
  <c r="F676" i="1"/>
  <c r="F677" i="1"/>
  <c r="F678" i="1"/>
  <c r="F679" i="1"/>
  <c r="F680" i="1"/>
  <c r="F681" i="1"/>
  <c r="F682" i="1"/>
  <c r="F684" i="1"/>
  <c r="E654" i="1"/>
  <c r="E655" i="1"/>
  <c r="E656" i="1"/>
  <c r="E657" i="1"/>
  <c r="E658" i="1"/>
  <c r="E659" i="1"/>
  <c r="E660" i="1"/>
  <c r="E664" i="1"/>
  <c r="E665" i="1"/>
  <c r="E666" i="1"/>
  <c r="E667" i="1"/>
  <c r="E668" i="1"/>
  <c r="E669" i="1"/>
  <c r="E670" i="1"/>
  <c r="E671" i="1"/>
  <c r="E672" i="1"/>
  <c r="E673" i="1"/>
  <c r="E674" i="1"/>
  <c r="E676" i="1"/>
  <c r="E677" i="1"/>
  <c r="E678" i="1"/>
  <c r="E679" i="1"/>
  <c r="E680" i="1"/>
  <c r="E681" i="1"/>
  <c r="E682" i="1"/>
  <c r="E683" i="1"/>
  <c r="E684" i="1"/>
  <c r="E650" i="1"/>
  <c r="E651" i="1"/>
  <c r="E652" i="1"/>
  <c r="F648" i="1"/>
  <c r="F649" i="1"/>
  <c r="F650" i="1"/>
  <c r="F651" i="1"/>
  <c r="E649" i="1"/>
  <c r="M645" i="1"/>
  <c r="M646" i="1"/>
  <c r="M647" i="1"/>
  <c r="M648" i="1"/>
  <c r="M649" i="1"/>
  <c r="M650" i="1"/>
  <c r="M651" i="1"/>
  <c r="M652" i="1"/>
  <c r="M653" i="1"/>
  <c r="M654" i="1"/>
  <c r="E645" i="1"/>
  <c r="F645" i="1"/>
  <c r="E646" i="1"/>
  <c r="F646" i="1"/>
  <c r="E647" i="1"/>
  <c r="F647" i="1"/>
  <c r="E648" i="1"/>
  <c r="M644" i="1"/>
  <c r="E644" i="1"/>
  <c r="F644" i="1"/>
  <c r="M639" i="1"/>
  <c r="F639" i="1"/>
  <c r="E639" i="1"/>
  <c r="M638" i="1"/>
  <c r="F638" i="1"/>
  <c r="E638" i="1"/>
  <c r="M610" i="1"/>
  <c r="F610" i="1"/>
  <c r="E610" i="1"/>
  <c r="M609" i="1"/>
  <c r="F609" i="1"/>
  <c r="E609" i="1"/>
  <c r="F605" i="1"/>
  <c r="E605" i="1"/>
  <c r="M601" i="1"/>
  <c r="M602" i="1"/>
  <c r="M603" i="1"/>
  <c r="M604" i="1"/>
  <c r="M605" i="1"/>
  <c r="M606" i="1"/>
  <c r="M607" i="1"/>
  <c r="M608" i="1"/>
  <c r="M611" i="1"/>
  <c r="M612" i="1"/>
  <c r="M613" i="1"/>
  <c r="M614" i="1"/>
  <c r="M615" i="1"/>
  <c r="M616" i="1"/>
  <c r="M617" i="1"/>
  <c r="M618" i="1"/>
  <c r="M619" i="1"/>
  <c r="M620" i="1"/>
  <c r="M621" i="1"/>
  <c r="M622" i="1"/>
  <c r="M623" i="1"/>
  <c r="M624" i="1"/>
  <c r="M625" i="1"/>
  <c r="M626" i="1"/>
  <c r="M627" i="1"/>
  <c r="M628" i="1"/>
  <c r="M629" i="1"/>
  <c r="M630" i="1"/>
  <c r="M631" i="1"/>
  <c r="M632" i="1"/>
  <c r="M633" i="1"/>
  <c r="M634" i="1"/>
  <c r="M635" i="1"/>
  <c r="M636" i="1"/>
  <c r="M637" i="1"/>
  <c r="M640" i="1"/>
  <c r="M641" i="1"/>
  <c r="M642" i="1"/>
  <c r="M643" i="1"/>
  <c r="F601" i="1"/>
  <c r="F602" i="1"/>
  <c r="F603" i="1"/>
  <c r="F604" i="1"/>
  <c r="F606" i="1"/>
  <c r="F607" i="1"/>
  <c r="F608" i="1"/>
  <c r="F611" i="1"/>
  <c r="F612" i="1"/>
  <c r="F613" i="1"/>
  <c r="F614" i="1"/>
  <c r="F615" i="1"/>
  <c r="F616" i="1"/>
  <c r="F617" i="1"/>
  <c r="F618" i="1"/>
  <c r="F619" i="1"/>
  <c r="F620" i="1"/>
  <c r="F621" i="1"/>
  <c r="F622" i="1"/>
  <c r="F623" i="1"/>
  <c r="F624" i="1"/>
  <c r="F625" i="1"/>
  <c r="F626" i="1"/>
  <c r="F627" i="1"/>
  <c r="F628" i="1"/>
  <c r="F629" i="1"/>
  <c r="F630" i="1"/>
  <c r="F631" i="1"/>
  <c r="F632" i="1"/>
  <c r="F633" i="1"/>
  <c r="F634" i="1"/>
  <c r="F635" i="1"/>
  <c r="F636" i="1"/>
  <c r="F637" i="1"/>
  <c r="F640" i="1"/>
  <c r="F641" i="1"/>
  <c r="F642" i="1"/>
  <c r="F643" i="1"/>
  <c r="E601" i="1"/>
  <c r="E602" i="1"/>
  <c r="E603" i="1"/>
  <c r="E604" i="1"/>
  <c r="E606" i="1"/>
  <c r="E607" i="1"/>
  <c r="E608" i="1"/>
  <c r="E611" i="1"/>
  <c r="E612" i="1"/>
  <c r="E613" i="1"/>
  <c r="E614" i="1"/>
  <c r="E615" i="1"/>
  <c r="E616" i="1"/>
  <c r="E617" i="1"/>
  <c r="E618" i="1"/>
  <c r="E619" i="1"/>
  <c r="E620" i="1"/>
  <c r="E621" i="1"/>
  <c r="E622" i="1"/>
  <c r="E623" i="1"/>
  <c r="E624" i="1"/>
  <c r="E625" i="1"/>
  <c r="E626" i="1"/>
  <c r="E627" i="1"/>
  <c r="E628" i="1"/>
  <c r="E629" i="1"/>
  <c r="E630" i="1"/>
  <c r="E631" i="1"/>
  <c r="E632" i="1"/>
  <c r="E633" i="1"/>
  <c r="E634" i="1"/>
  <c r="E635" i="1"/>
  <c r="E636" i="1"/>
  <c r="E637" i="1"/>
  <c r="E640" i="1"/>
  <c r="E641" i="1"/>
  <c r="E642" i="1"/>
  <c r="E643" i="1"/>
  <c r="M600" i="1"/>
  <c r="F600" i="1"/>
  <c r="E600" i="1"/>
  <c r="M599" i="1"/>
  <c r="E599" i="1"/>
  <c r="F599" i="1"/>
  <c r="M598" i="1"/>
  <c r="F598" i="1"/>
  <c r="E598" i="1"/>
  <c r="E596" i="1"/>
  <c r="F596" i="1"/>
  <c r="M596" i="1"/>
  <c r="E597" i="1"/>
  <c r="F597" i="1"/>
  <c r="M597" i="1"/>
  <c r="F593" i="1"/>
  <c r="F594" i="1"/>
  <c r="F595" i="1"/>
  <c r="E593" i="1"/>
  <c r="E594" i="1"/>
  <c r="E595" i="1"/>
  <c r="M586" i="1"/>
  <c r="F586" i="1"/>
  <c r="E586" i="1"/>
  <c r="E590" i="1"/>
  <c r="M591" i="1"/>
  <c r="M592" i="1"/>
  <c r="M593" i="1"/>
  <c r="M594" i="1"/>
  <c r="M595" i="1"/>
  <c r="E588" i="1"/>
  <c r="E589" i="1"/>
  <c r="E591" i="1"/>
  <c r="E592" i="1"/>
  <c r="F588" i="1"/>
  <c r="F589" i="1"/>
  <c r="F590" i="1"/>
  <c r="F591" i="1"/>
  <c r="F592" i="1"/>
  <c r="F587" i="1"/>
  <c r="E587" i="1"/>
  <c r="F585" i="1"/>
  <c r="M576" i="1"/>
  <c r="F576" i="1"/>
  <c r="E576" i="1"/>
  <c r="E579" i="1"/>
  <c r="E580" i="1"/>
  <c r="E583" i="1"/>
  <c r="E584" i="1"/>
  <c r="E585" i="1"/>
  <c r="F579" i="1"/>
  <c r="F580" i="1"/>
  <c r="F581" i="1"/>
  <c r="F582" i="1"/>
  <c r="F583" i="1"/>
  <c r="F584" i="1"/>
  <c r="F578" i="1"/>
  <c r="E578" i="1"/>
  <c r="F577" i="1"/>
  <c r="E577" i="1"/>
  <c r="M575" i="1"/>
  <c r="F575" i="1"/>
  <c r="E575" i="1"/>
  <c r="M574" i="1"/>
  <c r="F574" i="1"/>
  <c r="E574" i="1"/>
  <c r="E572" i="1"/>
  <c r="E573" i="1"/>
  <c r="M570" i="1"/>
  <c r="F570" i="1"/>
  <c r="E570" i="1"/>
  <c r="F571" i="1"/>
  <c r="F572" i="1"/>
  <c r="F573" i="1"/>
  <c r="E569" i="1"/>
  <c r="E571" i="1"/>
  <c r="F562" i="1"/>
  <c r="F564" i="1"/>
  <c r="F565" i="1"/>
  <c r="F566" i="1"/>
  <c r="F567" i="1"/>
  <c r="F568" i="1"/>
  <c r="F569" i="1"/>
  <c r="E562" i="1"/>
  <c r="E564" i="1"/>
  <c r="E565" i="1"/>
  <c r="E566" i="1"/>
  <c r="E567" i="1"/>
  <c r="E568" i="1"/>
  <c r="F561" i="1"/>
  <c r="E561" i="1"/>
  <c r="F560" i="1"/>
  <c r="E560" i="1"/>
  <c r="F559" i="1"/>
  <c r="E559" i="1"/>
  <c r="E558" i="1"/>
  <c r="F558" i="1"/>
  <c r="F554" i="1"/>
  <c r="F555" i="1"/>
  <c r="F556" i="1"/>
  <c r="F557" i="1"/>
  <c r="E554" i="1"/>
  <c r="E555" i="1"/>
  <c r="E556" i="1"/>
  <c r="E557" i="1"/>
  <c r="E553" i="1"/>
  <c r="M518" i="1"/>
  <c r="F518" i="1"/>
  <c r="E518" i="1"/>
  <c r="M551" i="1"/>
  <c r="M552" i="1"/>
  <c r="M553" i="1"/>
  <c r="F551" i="1"/>
  <c r="F552" i="1"/>
  <c r="F553" i="1"/>
  <c r="E551" i="1"/>
  <c r="E552" i="1"/>
  <c r="F550" i="1"/>
  <c r="E550" i="1"/>
  <c r="M549" i="1"/>
  <c r="F549" i="1"/>
  <c r="E549" i="1"/>
  <c r="F548" i="1"/>
  <c r="E548" i="1"/>
  <c r="F546" i="1"/>
  <c r="F547" i="1"/>
  <c r="E546" i="1"/>
  <c r="E547" i="1"/>
  <c r="F545" i="1"/>
  <c r="F544" i="1"/>
  <c r="F542" i="1"/>
  <c r="F543" i="1"/>
  <c r="E542" i="1"/>
  <c r="E543" i="1"/>
  <c r="E544" i="1"/>
  <c r="E545" i="1"/>
  <c r="E541" i="1"/>
  <c r="F541" i="1"/>
  <c r="E539" i="1"/>
  <c r="F539" i="1"/>
  <c r="M538" i="1"/>
  <c r="M539" i="1"/>
  <c r="M540" i="1"/>
  <c r="F540" i="1"/>
  <c r="E540" i="1"/>
  <c r="F538" i="1"/>
  <c r="E538" i="1"/>
  <c r="F537" i="1"/>
  <c r="E537" i="1"/>
  <c r="M535" i="1"/>
  <c r="M536" i="1"/>
  <c r="M537" i="1"/>
  <c r="M541" i="1"/>
  <c r="M542" i="1"/>
  <c r="M543" i="1"/>
  <c r="M544" i="1"/>
  <c r="M545" i="1"/>
  <c r="M546" i="1"/>
  <c r="M547" i="1"/>
  <c r="M548" i="1"/>
  <c r="M550" i="1"/>
  <c r="M554" i="1"/>
  <c r="M555" i="1"/>
  <c r="M556" i="1"/>
  <c r="M557" i="1"/>
  <c r="M558" i="1"/>
  <c r="M559" i="1"/>
  <c r="M560" i="1"/>
  <c r="M561" i="1"/>
  <c r="M562" i="1"/>
  <c r="M564" i="1"/>
  <c r="M565" i="1"/>
  <c r="M566" i="1"/>
  <c r="M567" i="1"/>
  <c r="M568" i="1"/>
  <c r="M569" i="1"/>
  <c r="M571" i="1"/>
  <c r="M572" i="1"/>
  <c r="M573" i="1"/>
  <c r="M577" i="1"/>
  <c r="M578" i="1"/>
  <c r="M579" i="1"/>
  <c r="M580" i="1"/>
  <c r="M581" i="1"/>
  <c r="M582" i="1"/>
  <c r="M583" i="1"/>
  <c r="M584" i="1"/>
  <c r="M585" i="1"/>
  <c r="M587" i="1"/>
  <c r="M588" i="1"/>
  <c r="M589" i="1"/>
  <c r="M590" i="1"/>
  <c r="E535" i="1"/>
  <c r="E536" i="1"/>
  <c r="F535" i="1"/>
  <c r="F536" i="1"/>
  <c r="M534" i="1"/>
  <c r="F534" i="1"/>
  <c r="E534" i="1"/>
  <c r="M532" i="1"/>
  <c r="M533" i="1"/>
  <c r="F532" i="1"/>
  <c r="F533" i="1"/>
  <c r="E532" i="1"/>
  <c r="E533" i="1"/>
  <c r="M531" i="1"/>
  <c r="F531" i="1"/>
  <c r="E531" i="1"/>
  <c r="M530" i="1"/>
  <c r="F530" i="1"/>
  <c r="E530" i="1"/>
  <c r="M529" i="1"/>
  <c r="F529" i="1"/>
  <c r="E529" i="1"/>
  <c r="M528" i="1"/>
  <c r="F528" i="1"/>
  <c r="E528" i="1"/>
  <c r="M510" i="1"/>
  <c r="F510" i="1"/>
  <c r="E510" i="1"/>
  <c r="M501" i="1"/>
  <c r="F501" i="1"/>
  <c r="E501" i="1"/>
  <c r="M500" i="1"/>
  <c r="F500" i="1"/>
  <c r="E500" i="1"/>
  <c r="M489" i="1"/>
  <c r="F489" i="1"/>
  <c r="E489" i="1"/>
  <c r="M488" i="1"/>
  <c r="F488" i="1"/>
  <c r="E488" i="1"/>
  <c r="M487" i="1"/>
  <c r="F487" i="1"/>
  <c r="E487" i="1"/>
  <c r="M486" i="1"/>
  <c r="F486" i="1"/>
  <c r="E486" i="1"/>
  <c r="E485" i="1"/>
  <c r="E476" i="1"/>
  <c r="E477" i="1"/>
  <c r="E478" i="1"/>
  <c r="E479" i="1"/>
  <c r="E480" i="1"/>
  <c r="E481" i="1"/>
  <c r="E482" i="1"/>
  <c r="E483" i="1"/>
  <c r="E484" i="1"/>
  <c r="E490" i="1"/>
  <c r="E491" i="1"/>
  <c r="E492" i="1"/>
  <c r="E493" i="1"/>
  <c r="E494" i="1"/>
  <c r="E495" i="1"/>
  <c r="E496" i="1"/>
  <c r="E497" i="1"/>
  <c r="E498" i="1"/>
  <c r="E499" i="1"/>
  <c r="E502" i="1"/>
  <c r="E503" i="1"/>
  <c r="E504" i="1"/>
  <c r="E505" i="1"/>
  <c r="E506" i="1"/>
  <c r="E507" i="1"/>
  <c r="E508" i="1"/>
  <c r="E509" i="1"/>
  <c r="E511" i="1"/>
  <c r="E512" i="1"/>
  <c r="E513" i="1"/>
  <c r="E514" i="1"/>
  <c r="E515" i="1"/>
  <c r="E516" i="1"/>
  <c r="E517" i="1"/>
  <c r="E519" i="1"/>
  <c r="E520" i="1"/>
  <c r="E521" i="1"/>
  <c r="E522" i="1"/>
  <c r="E523" i="1"/>
  <c r="E524" i="1"/>
  <c r="E525" i="1"/>
  <c r="E526" i="1"/>
  <c r="E527" i="1"/>
  <c r="M476" i="1"/>
  <c r="M477" i="1"/>
  <c r="M478" i="1"/>
  <c r="M479" i="1"/>
  <c r="M480" i="1"/>
  <c r="M481" i="1"/>
  <c r="M482" i="1"/>
  <c r="M483" i="1"/>
  <c r="M484" i="1"/>
  <c r="M485" i="1"/>
  <c r="M490" i="1"/>
  <c r="M491" i="1"/>
  <c r="M492" i="1"/>
  <c r="M493" i="1"/>
  <c r="M494" i="1"/>
  <c r="M495" i="1"/>
  <c r="M496" i="1"/>
  <c r="M497" i="1"/>
  <c r="M498" i="1"/>
  <c r="M499" i="1"/>
  <c r="M502" i="1"/>
  <c r="M503" i="1"/>
  <c r="M504" i="1"/>
  <c r="M505" i="1"/>
  <c r="M506" i="1"/>
  <c r="M507" i="1"/>
  <c r="M508" i="1"/>
  <c r="M509" i="1"/>
  <c r="M511" i="1"/>
  <c r="M512" i="1"/>
  <c r="M513" i="1"/>
  <c r="M514" i="1"/>
  <c r="M515" i="1"/>
  <c r="M516" i="1"/>
  <c r="M517" i="1"/>
  <c r="M519" i="1"/>
  <c r="M520" i="1"/>
  <c r="M521" i="1"/>
  <c r="M522" i="1"/>
  <c r="M523" i="1"/>
  <c r="M524" i="1"/>
  <c r="M525" i="1"/>
  <c r="M526" i="1"/>
  <c r="M527" i="1"/>
  <c r="F476" i="1"/>
  <c r="F477" i="1"/>
  <c r="F478" i="1"/>
  <c r="F479" i="1"/>
  <c r="F480" i="1"/>
  <c r="F481" i="1"/>
  <c r="F482" i="1"/>
  <c r="F483" i="1"/>
  <c r="F484" i="1"/>
  <c r="F485" i="1"/>
  <c r="F490" i="1"/>
  <c r="F491" i="1"/>
  <c r="F492" i="1"/>
  <c r="F493" i="1"/>
  <c r="F494" i="1"/>
  <c r="F495" i="1"/>
  <c r="F496" i="1"/>
  <c r="F497" i="1"/>
  <c r="F498" i="1"/>
  <c r="F499" i="1"/>
  <c r="F502" i="1"/>
  <c r="F503" i="1"/>
  <c r="F504" i="1"/>
  <c r="F505" i="1"/>
  <c r="F506" i="1"/>
  <c r="F507" i="1"/>
  <c r="F508" i="1"/>
  <c r="F509" i="1"/>
  <c r="F511" i="1"/>
  <c r="F512" i="1"/>
  <c r="F513" i="1"/>
  <c r="F514" i="1"/>
  <c r="F515" i="1"/>
  <c r="F516" i="1"/>
  <c r="F517" i="1"/>
  <c r="F519" i="1"/>
  <c r="F520" i="1"/>
  <c r="F521" i="1"/>
  <c r="F522" i="1"/>
  <c r="F523" i="1"/>
  <c r="F524" i="1"/>
  <c r="F525" i="1"/>
  <c r="F526" i="1"/>
  <c r="F527" i="1"/>
  <c r="M475" i="1"/>
  <c r="F475" i="1"/>
  <c r="E475" i="1"/>
  <c r="F474" i="1"/>
  <c r="E474" i="1"/>
  <c r="M473" i="1"/>
  <c r="M474" i="1"/>
  <c r="F473" i="1"/>
  <c r="E473" i="1"/>
  <c r="M471" i="1"/>
  <c r="M472" i="1"/>
  <c r="M470" i="1"/>
  <c r="M469" i="1"/>
  <c r="M467" i="1"/>
  <c r="M468" i="1"/>
  <c r="F467" i="1"/>
  <c r="F468" i="1"/>
  <c r="F469" i="1"/>
  <c r="F470" i="1"/>
  <c r="F471" i="1"/>
  <c r="F472" i="1"/>
  <c r="E467" i="1"/>
  <c r="E468" i="1"/>
  <c r="E469" i="1"/>
  <c r="E470" i="1"/>
  <c r="E471" i="1"/>
  <c r="E472" i="1"/>
  <c r="M466" i="1"/>
  <c r="F466" i="1"/>
  <c r="E466" i="1"/>
  <c r="M464" i="1"/>
  <c r="M465" i="1"/>
  <c r="E465" i="1"/>
  <c r="F465" i="1"/>
  <c r="F464" i="1"/>
  <c r="E464" i="1"/>
  <c r="F462" i="1"/>
  <c r="M453" i="1"/>
  <c r="F453" i="1"/>
  <c r="E453" i="1"/>
  <c r="M452" i="1"/>
  <c r="E452" i="1"/>
  <c r="M451" i="1"/>
  <c r="F451" i="1"/>
  <c r="E451" i="1"/>
  <c r="M443" i="1"/>
  <c r="M444" i="1"/>
  <c r="M445" i="1"/>
  <c r="M446" i="1"/>
  <c r="M447" i="1"/>
  <c r="M448" i="1"/>
  <c r="M449" i="1"/>
  <c r="M450" i="1"/>
  <c r="M463" i="1"/>
  <c r="M454" i="1"/>
  <c r="M455" i="1"/>
  <c r="M456" i="1"/>
  <c r="M457" i="1"/>
  <c r="M458" i="1"/>
  <c r="M459" i="1"/>
  <c r="M460" i="1"/>
  <c r="M461" i="1"/>
  <c r="M462" i="1"/>
  <c r="F443" i="1"/>
  <c r="F444" i="1"/>
  <c r="F445" i="1"/>
  <c r="F446" i="1"/>
  <c r="F447" i="1"/>
  <c r="F448" i="1"/>
  <c r="F449" i="1"/>
  <c r="F450" i="1"/>
  <c r="F463" i="1"/>
  <c r="F452" i="1"/>
  <c r="F454" i="1"/>
  <c r="F455" i="1"/>
  <c r="F456" i="1"/>
  <c r="F457" i="1"/>
  <c r="F458" i="1"/>
  <c r="F459" i="1"/>
  <c r="F460" i="1"/>
  <c r="F461" i="1"/>
  <c r="E443" i="1"/>
  <c r="E444" i="1"/>
  <c r="E445" i="1"/>
  <c r="E446" i="1"/>
  <c r="E447" i="1"/>
  <c r="E448" i="1"/>
  <c r="E449" i="1"/>
  <c r="E450" i="1"/>
  <c r="E463" i="1"/>
  <c r="E454" i="1"/>
  <c r="E455" i="1"/>
  <c r="E456" i="1"/>
  <c r="E457" i="1"/>
  <c r="E458" i="1"/>
  <c r="E459" i="1"/>
  <c r="E460" i="1"/>
  <c r="E461" i="1"/>
  <c r="E462" i="1"/>
  <c r="M442" i="1"/>
  <c r="F442" i="1"/>
  <c r="E442" i="1"/>
  <c r="M441" i="1"/>
  <c r="E441" i="1"/>
  <c r="M440" i="1"/>
  <c r="M439" i="1"/>
  <c r="F439" i="1"/>
  <c r="F440" i="1"/>
  <c r="F441" i="1"/>
  <c r="E439" i="1"/>
  <c r="E440" i="1"/>
  <c r="M438" i="1"/>
  <c r="E438" i="1"/>
  <c r="M436" i="1"/>
  <c r="M437" i="1"/>
  <c r="F436" i="1"/>
  <c r="F437" i="1"/>
  <c r="F438" i="1"/>
  <c r="E436" i="1"/>
  <c r="E437" i="1"/>
  <c r="E430" i="1"/>
  <c r="M426" i="1"/>
  <c r="M427" i="1"/>
  <c r="M428" i="1"/>
  <c r="M429" i="1"/>
  <c r="M430" i="1"/>
  <c r="M431" i="1"/>
  <c r="M432" i="1"/>
  <c r="M433" i="1"/>
  <c r="M434" i="1"/>
  <c r="M435" i="1"/>
  <c r="M425" i="1"/>
  <c r="M423" i="1"/>
  <c r="M424" i="1"/>
  <c r="M422" i="1"/>
  <c r="F412" i="1"/>
  <c r="E412" i="1"/>
  <c r="E399" i="1"/>
  <c r="M359" i="1"/>
  <c r="E359" i="1"/>
  <c r="F359" i="1"/>
  <c r="F366" i="1"/>
  <c r="E366" i="1"/>
  <c r="F365" i="1"/>
  <c r="E365" i="1"/>
  <c r="M365" i="1"/>
  <c r="M366" i="1"/>
  <c r="M396" i="1"/>
  <c r="M397" i="1"/>
  <c r="M398" i="1"/>
  <c r="M399" i="1"/>
  <c r="M400" i="1"/>
  <c r="M401" i="1"/>
  <c r="M402" i="1"/>
  <c r="M403" i="1"/>
  <c r="M404" i="1"/>
  <c r="M405" i="1"/>
  <c r="M406" i="1"/>
  <c r="M407" i="1"/>
  <c r="M408" i="1"/>
  <c r="M409" i="1"/>
  <c r="M410" i="1"/>
  <c r="M411" i="1"/>
  <c r="M412" i="1"/>
  <c r="M413" i="1"/>
  <c r="M414" i="1"/>
  <c r="M415" i="1"/>
  <c r="M416" i="1"/>
  <c r="M417" i="1"/>
  <c r="M418" i="1"/>
  <c r="M419" i="1"/>
  <c r="M420" i="1"/>
  <c r="M421" i="1"/>
  <c r="M394" i="1"/>
  <c r="M395" i="1"/>
  <c r="F394" i="1"/>
  <c r="F395" i="1"/>
  <c r="F396" i="1"/>
  <c r="F397" i="1"/>
  <c r="F398" i="1"/>
  <c r="F399" i="1"/>
  <c r="F400" i="1"/>
  <c r="F401" i="1"/>
  <c r="F402" i="1"/>
  <c r="F403" i="1"/>
  <c r="F404" i="1"/>
  <c r="F405" i="1"/>
  <c r="F406" i="1"/>
  <c r="F407" i="1"/>
  <c r="F408" i="1"/>
  <c r="F409" i="1"/>
  <c r="F410" i="1"/>
  <c r="F411" i="1"/>
  <c r="F413" i="1"/>
  <c r="F414" i="1"/>
  <c r="F415" i="1"/>
  <c r="F416" i="1"/>
  <c r="F417" i="1"/>
  <c r="F418" i="1"/>
  <c r="F419" i="1"/>
  <c r="F420" i="1"/>
  <c r="F421" i="1"/>
  <c r="F422" i="1"/>
  <c r="F423" i="1"/>
  <c r="F424" i="1"/>
  <c r="F425" i="1"/>
  <c r="F426" i="1"/>
  <c r="F427" i="1"/>
  <c r="F428" i="1"/>
  <c r="F429" i="1"/>
  <c r="F430" i="1"/>
  <c r="F431" i="1"/>
  <c r="F432" i="1"/>
  <c r="F433" i="1"/>
  <c r="F434" i="1"/>
  <c r="F435" i="1"/>
  <c r="E394" i="1"/>
  <c r="E395" i="1"/>
  <c r="E396" i="1"/>
  <c r="E397" i="1"/>
  <c r="E398" i="1"/>
  <c r="E400" i="1"/>
  <c r="E401" i="1"/>
  <c r="E402" i="1"/>
  <c r="E403" i="1"/>
  <c r="E404" i="1"/>
  <c r="E405" i="1"/>
  <c r="E406" i="1"/>
  <c r="E407" i="1"/>
  <c r="E408" i="1"/>
  <c r="E409" i="1"/>
  <c r="E410" i="1"/>
  <c r="E411" i="1"/>
  <c r="E413" i="1"/>
  <c r="E414" i="1"/>
  <c r="E415" i="1"/>
  <c r="E416" i="1"/>
  <c r="E417" i="1"/>
  <c r="E418" i="1"/>
  <c r="E419" i="1"/>
  <c r="E420" i="1"/>
  <c r="E421" i="1"/>
  <c r="E422" i="1"/>
  <c r="E423" i="1"/>
  <c r="E424" i="1"/>
  <c r="E425" i="1"/>
  <c r="E426" i="1"/>
  <c r="E427" i="1"/>
  <c r="E428" i="1"/>
  <c r="E429" i="1"/>
  <c r="E431" i="1"/>
  <c r="E432" i="1"/>
  <c r="E433" i="1"/>
  <c r="E434" i="1"/>
  <c r="E435" i="1"/>
  <c r="M393" i="1"/>
  <c r="E393" i="1"/>
  <c r="F393" i="1"/>
  <c r="M392" i="1"/>
  <c r="E392" i="1"/>
  <c r="F392" i="1"/>
  <c r="M390" i="1"/>
  <c r="M391" i="1"/>
  <c r="F390" i="1"/>
  <c r="F391" i="1"/>
  <c r="E390" i="1"/>
  <c r="E391" i="1"/>
  <c r="M379" i="1"/>
  <c r="M378" i="1"/>
  <c r="F379" i="1"/>
  <c r="E379" i="1"/>
  <c r="F378" i="1"/>
  <c r="E378" i="1"/>
  <c r="M369" i="1"/>
  <c r="F369" i="1"/>
  <c r="E369" i="1"/>
  <c r="E376" i="1"/>
  <c r="M374" i="1"/>
  <c r="F374" i="1"/>
  <c r="E374" i="1"/>
  <c r="M361" i="1"/>
  <c r="E361" i="1"/>
  <c r="M360" i="1"/>
  <c r="E360" i="1"/>
  <c r="M343" i="1"/>
  <c r="E343" i="1"/>
  <c r="M342" i="1"/>
  <c r="E342" i="1"/>
  <c r="M341" i="1"/>
  <c r="E341" i="1"/>
  <c r="F341" i="1"/>
  <c r="M339" i="1"/>
  <c r="E339" i="1"/>
  <c r="M328" i="1"/>
  <c r="M329" i="1"/>
  <c r="M330" i="1"/>
  <c r="M331" i="1"/>
  <c r="M332" i="1"/>
  <c r="M333" i="1"/>
  <c r="M334" i="1"/>
  <c r="M335" i="1"/>
  <c r="M336" i="1"/>
  <c r="M337" i="1"/>
  <c r="M338" i="1"/>
  <c r="M340" i="1"/>
  <c r="M344" i="1"/>
  <c r="M345" i="1"/>
  <c r="M346" i="1"/>
  <c r="M347" i="1"/>
  <c r="M348" i="1"/>
  <c r="M349" i="1"/>
  <c r="M350" i="1"/>
  <c r="M351" i="1"/>
  <c r="M352" i="1"/>
  <c r="M353" i="1"/>
  <c r="M354" i="1"/>
  <c r="M355" i="1"/>
  <c r="M356" i="1"/>
  <c r="M357" i="1"/>
  <c r="M358" i="1"/>
  <c r="M362" i="1"/>
  <c r="M363" i="1"/>
  <c r="M364" i="1"/>
  <c r="M367" i="1"/>
  <c r="M368" i="1"/>
  <c r="M370" i="1"/>
  <c r="M371" i="1"/>
  <c r="M372" i="1"/>
  <c r="M373" i="1"/>
  <c r="M375" i="1"/>
  <c r="M376" i="1"/>
  <c r="M377" i="1"/>
  <c r="M380" i="1"/>
  <c r="M381" i="1"/>
  <c r="M382" i="1"/>
  <c r="M383" i="1"/>
  <c r="M384" i="1"/>
  <c r="M385" i="1"/>
  <c r="M386" i="1"/>
  <c r="M387" i="1"/>
  <c r="M388" i="1"/>
  <c r="M389" i="1"/>
  <c r="F328" i="1"/>
  <c r="F329" i="1"/>
  <c r="F330" i="1"/>
  <c r="F331" i="1"/>
  <c r="F332" i="1"/>
  <c r="F333" i="1"/>
  <c r="F334" i="1"/>
  <c r="F335" i="1"/>
  <c r="F336" i="1"/>
  <c r="F337" i="1"/>
  <c r="F338" i="1"/>
  <c r="F339" i="1"/>
  <c r="F340" i="1"/>
  <c r="F342" i="1"/>
  <c r="F343" i="1"/>
  <c r="F344" i="1"/>
  <c r="F345" i="1"/>
  <c r="F346" i="1"/>
  <c r="F347" i="1"/>
  <c r="F348" i="1"/>
  <c r="F349" i="1"/>
  <c r="F350" i="1"/>
  <c r="F351" i="1"/>
  <c r="F352" i="1"/>
  <c r="F353" i="1"/>
  <c r="F354" i="1"/>
  <c r="F355" i="1"/>
  <c r="F356" i="1"/>
  <c r="F357" i="1"/>
  <c r="F358" i="1"/>
  <c r="F360" i="1"/>
  <c r="F361" i="1"/>
  <c r="F362" i="1"/>
  <c r="F363" i="1"/>
  <c r="F364" i="1"/>
  <c r="F367" i="1"/>
  <c r="F368" i="1"/>
  <c r="F370" i="1"/>
  <c r="F371" i="1"/>
  <c r="F372" i="1"/>
  <c r="F373" i="1"/>
  <c r="F375" i="1"/>
  <c r="F376" i="1"/>
  <c r="F377" i="1"/>
  <c r="F380" i="1"/>
  <c r="F381" i="1"/>
  <c r="F382" i="1"/>
  <c r="F383" i="1"/>
  <c r="F384" i="1"/>
  <c r="F385" i="1"/>
  <c r="F386" i="1"/>
  <c r="F387" i="1"/>
  <c r="F388" i="1"/>
  <c r="F389" i="1"/>
  <c r="E328" i="1"/>
  <c r="E329" i="1"/>
  <c r="E330" i="1"/>
  <c r="E331" i="1"/>
  <c r="E332" i="1"/>
  <c r="E333" i="1"/>
  <c r="E334" i="1"/>
  <c r="E335" i="1"/>
  <c r="E336" i="1"/>
  <c r="E337" i="1"/>
  <c r="E338" i="1"/>
  <c r="E340" i="1"/>
  <c r="E344" i="1"/>
  <c r="E345" i="1"/>
  <c r="E346" i="1"/>
  <c r="E347" i="1"/>
  <c r="E348" i="1"/>
  <c r="E349" i="1"/>
  <c r="E350" i="1"/>
  <c r="E351" i="1"/>
  <c r="E352" i="1"/>
  <c r="E353" i="1"/>
  <c r="E354" i="1"/>
  <c r="E355" i="1"/>
  <c r="E356" i="1"/>
  <c r="E357" i="1"/>
  <c r="E358" i="1"/>
  <c r="E362" i="1"/>
  <c r="E363" i="1"/>
  <c r="E364" i="1"/>
  <c r="E367" i="1"/>
  <c r="E368" i="1"/>
  <c r="E370" i="1"/>
  <c r="E371" i="1"/>
  <c r="E372" i="1"/>
  <c r="E373" i="1"/>
  <c r="E375" i="1"/>
  <c r="E377" i="1"/>
  <c r="E380" i="1"/>
  <c r="E381" i="1"/>
  <c r="E382" i="1"/>
  <c r="E383" i="1"/>
  <c r="E384" i="1"/>
  <c r="E385" i="1"/>
  <c r="E386" i="1"/>
  <c r="E387" i="1"/>
  <c r="E388" i="1"/>
  <c r="E389" i="1"/>
  <c r="F324" i="1"/>
  <c r="F325" i="1"/>
  <c r="M323" i="1"/>
  <c r="M324" i="1"/>
  <c r="M325" i="1"/>
  <c r="M326" i="1"/>
  <c r="M327" i="1"/>
  <c r="E323" i="1"/>
  <c r="E324" i="1"/>
  <c r="E325" i="1"/>
  <c r="E326" i="1"/>
  <c r="E327" i="1"/>
  <c r="M322" i="1"/>
  <c r="E322" i="1"/>
  <c r="M321" i="1"/>
  <c r="E321" i="1"/>
  <c r="M316" i="1"/>
  <c r="F316" i="1"/>
  <c r="E316" i="1"/>
  <c r="M312" i="1"/>
  <c r="M308" i="1"/>
  <c r="M309" i="1"/>
  <c r="M310" i="1"/>
  <c r="M311" i="1"/>
  <c r="M313" i="1"/>
  <c r="M314" i="1"/>
  <c r="M315" i="1"/>
  <c r="M317" i="1"/>
  <c r="M318" i="1"/>
  <c r="M319" i="1"/>
  <c r="M320" i="1"/>
  <c r="F308" i="1"/>
  <c r="F309" i="1"/>
  <c r="F310" i="1"/>
  <c r="F311" i="1"/>
  <c r="F312" i="1"/>
  <c r="F313" i="1"/>
  <c r="F314" i="1"/>
  <c r="F315" i="1"/>
  <c r="F317" i="1"/>
  <c r="F318" i="1"/>
  <c r="F319" i="1"/>
  <c r="F320" i="1"/>
  <c r="F321" i="1"/>
  <c r="F322" i="1"/>
  <c r="F323" i="1"/>
  <c r="F326" i="1"/>
  <c r="F327" i="1"/>
  <c r="E308" i="1"/>
  <c r="E309" i="1"/>
  <c r="E310" i="1"/>
  <c r="E311" i="1"/>
  <c r="E312" i="1"/>
  <c r="E313" i="1"/>
  <c r="E314" i="1"/>
  <c r="E315" i="1"/>
  <c r="M303" i="1"/>
  <c r="F303" i="1"/>
  <c r="E303" i="1"/>
  <c r="M298" i="1"/>
  <c r="F298" i="1"/>
  <c r="E298" i="1"/>
  <c r="M291" i="1"/>
  <c r="F291" i="1"/>
  <c r="E291" i="1"/>
  <c r="M290" i="1"/>
  <c r="M286" i="1"/>
  <c r="F286" i="1"/>
  <c r="E286" i="1"/>
  <c r="M282" i="1"/>
  <c r="E282" i="1"/>
  <c r="F282" i="1"/>
  <c r="M281" i="1"/>
  <c r="E281" i="1"/>
  <c r="F281" i="1"/>
  <c r="E280" i="1"/>
  <c r="M275" i="1"/>
  <c r="F275" i="1"/>
  <c r="E275" i="1"/>
  <c r="M272" i="1"/>
  <c r="F272" i="1"/>
  <c r="E272" i="1"/>
  <c r="M271" i="1"/>
  <c r="F271" i="1"/>
  <c r="E271" i="1"/>
  <c r="E263" i="1"/>
  <c r="M262" i="1"/>
  <c r="F262" i="1"/>
  <c r="E262" i="1"/>
  <c r="M261" i="1"/>
  <c r="F261" i="1"/>
  <c r="E261" i="1"/>
  <c r="M259" i="1"/>
  <c r="M260" i="1"/>
  <c r="M263" i="1"/>
  <c r="M264" i="1"/>
  <c r="M265" i="1"/>
  <c r="M266" i="1"/>
  <c r="M267" i="1"/>
  <c r="M268" i="1"/>
  <c r="M269" i="1"/>
  <c r="M270" i="1"/>
  <c r="M273" i="1"/>
  <c r="M274" i="1"/>
  <c r="M276" i="1"/>
  <c r="M277" i="1"/>
  <c r="M278" i="1"/>
  <c r="M279" i="1"/>
  <c r="M280" i="1"/>
  <c r="M283" i="1"/>
  <c r="M284" i="1"/>
  <c r="M285" i="1"/>
  <c r="M287" i="1"/>
  <c r="M288" i="1"/>
  <c r="M289" i="1"/>
  <c r="M292" i="1"/>
  <c r="M293" i="1"/>
  <c r="M294" i="1"/>
  <c r="M295" i="1"/>
  <c r="M296" i="1"/>
  <c r="M297" i="1"/>
  <c r="M299" i="1"/>
  <c r="M300" i="1"/>
  <c r="M301" i="1"/>
  <c r="M302" i="1"/>
  <c r="M304" i="1"/>
  <c r="M305" i="1"/>
  <c r="M306" i="1"/>
  <c r="M307" i="1"/>
  <c r="M258" i="1"/>
  <c r="F259" i="1"/>
  <c r="F260" i="1"/>
  <c r="F263" i="1"/>
  <c r="F264" i="1"/>
  <c r="F265" i="1"/>
  <c r="F266" i="1"/>
  <c r="F267" i="1"/>
  <c r="F268" i="1"/>
  <c r="F269" i="1"/>
  <c r="F270" i="1"/>
  <c r="F273" i="1"/>
  <c r="F274" i="1"/>
  <c r="F276" i="1"/>
  <c r="F277" i="1"/>
  <c r="F278" i="1"/>
  <c r="F279" i="1"/>
  <c r="F280" i="1"/>
  <c r="F283" i="1"/>
  <c r="F284" i="1"/>
  <c r="F285" i="1"/>
  <c r="F287" i="1"/>
  <c r="F288" i="1"/>
  <c r="F289" i="1"/>
  <c r="F290" i="1"/>
  <c r="F292" i="1"/>
  <c r="F293" i="1"/>
  <c r="F294" i="1"/>
  <c r="F295" i="1"/>
  <c r="F296" i="1"/>
  <c r="F297" i="1"/>
  <c r="F299" i="1"/>
  <c r="F300" i="1"/>
  <c r="F301" i="1"/>
  <c r="F302" i="1"/>
  <c r="F304" i="1"/>
  <c r="F305" i="1"/>
  <c r="F306" i="1"/>
  <c r="F307" i="1"/>
  <c r="E259" i="1"/>
  <c r="E260" i="1"/>
  <c r="E264" i="1"/>
  <c r="E265" i="1"/>
  <c r="E266" i="1"/>
  <c r="E267" i="1"/>
  <c r="E268" i="1"/>
  <c r="E269" i="1"/>
  <c r="E270" i="1"/>
  <c r="E273" i="1"/>
  <c r="E274" i="1"/>
  <c r="E276" i="1"/>
  <c r="E277" i="1"/>
  <c r="E278" i="1"/>
  <c r="E279" i="1"/>
  <c r="E283" i="1"/>
  <c r="E284" i="1"/>
  <c r="E285" i="1"/>
  <c r="E287" i="1"/>
  <c r="E288" i="1"/>
  <c r="E289" i="1"/>
  <c r="E290" i="1"/>
  <c r="E292" i="1"/>
  <c r="E293" i="1"/>
  <c r="E294" i="1"/>
  <c r="E295" i="1"/>
  <c r="E296" i="1"/>
  <c r="E297" i="1"/>
  <c r="E299" i="1"/>
  <c r="E300" i="1"/>
  <c r="E301" i="1"/>
  <c r="E302" i="1"/>
  <c r="E304" i="1"/>
  <c r="E305" i="1"/>
  <c r="E306" i="1"/>
  <c r="E307" i="1"/>
  <c r="E317" i="1"/>
  <c r="E318" i="1"/>
  <c r="E319" i="1"/>
  <c r="E320" i="1"/>
  <c r="F258" i="1"/>
  <c r="M251" i="1"/>
  <c r="F251" i="1"/>
  <c r="E251" i="1"/>
  <c r="M245" i="1"/>
  <c r="F245" i="1"/>
  <c r="E245" i="1"/>
  <c r="M244" i="1"/>
  <c r="M246" i="1"/>
  <c r="M247" i="1"/>
  <c r="M248" i="1"/>
  <c r="M249" i="1"/>
  <c r="M250" i="1"/>
  <c r="M252" i="1"/>
  <c r="M253" i="1"/>
  <c r="M254" i="1"/>
  <c r="M255" i="1"/>
  <c r="M256" i="1"/>
  <c r="M257" i="1"/>
  <c r="E244" i="1"/>
  <c r="E246" i="1"/>
  <c r="E247" i="1"/>
  <c r="E248" i="1"/>
  <c r="E249" i="1"/>
  <c r="E250" i="1"/>
  <c r="E252" i="1"/>
  <c r="E253" i="1"/>
  <c r="E254" i="1"/>
  <c r="E255" i="1"/>
  <c r="E256" i="1"/>
  <c r="E257" i="1"/>
  <c r="E258" i="1"/>
  <c r="M242" i="1"/>
  <c r="E242" i="1"/>
  <c r="E243" i="1"/>
  <c r="F242" i="1"/>
  <c r="M237" i="1"/>
  <c r="F237" i="1"/>
  <c r="E237" i="1"/>
  <c r="M236" i="1"/>
  <c r="F236" i="1"/>
  <c r="E236" i="1"/>
  <c r="M235" i="1"/>
  <c r="F235" i="1"/>
  <c r="E235" i="1"/>
  <c r="M218" i="1"/>
  <c r="M219" i="1"/>
  <c r="M220" i="1"/>
  <c r="M221" i="1"/>
  <c r="M222" i="1"/>
  <c r="M223" i="1"/>
  <c r="M224" i="1"/>
  <c r="M225" i="1"/>
  <c r="M226" i="1"/>
  <c r="M227" i="1"/>
  <c r="M228" i="1"/>
  <c r="M229" i="1"/>
  <c r="M230" i="1"/>
  <c r="M231" i="1"/>
  <c r="M232" i="1"/>
  <c r="M233" i="1"/>
  <c r="M234" i="1"/>
  <c r="M238" i="1"/>
  <c r="M239" i="1"/>
  <c r="M240" i="1"/>
  <c r="M241" i="1"/>
  <c r="M243" i="1"/>
  <c r="F218" i="1"/>
  <c r="F219" i="1"/>
  <c r="F220" i="1"/>
  <c r="F221" i="1"/>
  <c r="F222" i="1"/>
  <c r="F223" i="1"/>
  <c r="F224" i="1"/>
  <c r="F225" i="1"/>
  <c r="F226" i="1"/>
  <c r="F227" i="1"/>
  <c r="F228" i="1"/>
  <c r="F229" i="1"/>
  <c r="F230" i="1"/>
  <c r="F231" i="1"/>
  <c r="F232" i="1"/>
  <c r="F233" i="1"/>
  <c r="F234" i="1"/>
  <c r="F238" i="1"/>
  <c r="F239" i="1"/>
  <c r="F240" i="1"/>
  <c r="F241" i="1"/>
  <c r="F243" i="1"/>
  <c r="F244" i="1"/>
  <c r="F246" i="1"/>
  <c r="F247" i="1"/>
  <c r="F248" i="1"/>
  <c r="F249" i="1"/>
  <c r="F250" i="1"/>
  <c r="F252" i="1"/>
  <c r="F253" i="1"/>
  <c r="F254" i="1"/>
  <c r="F255" i="1"/>
  <c r="F256" i="1"/>
  <c r="F257" i="1"/>
  <c r="E218" i="1"/>
  <c r="E219" i="1"/>
  <c r="E220" i="1"/>
  <c r="E221" i="1"/>
  <c r="E222" i="1"/>
  <c r="E223" i="1"/>
  <c r="E224" i="1"/>
  <c r="E225" i="1"/>
  <c r="E226" i="1"/>
  <c r="E227" i="1"/>
  <c r="E228" i="1"/>
  <c r="E229" i="1"/>
  <c r="E230" i="1"/>
  <c r="E231" i="1"/>
  <c r="E232" i="1"/>
  <c r="E233" i="1"/>
  <c r="E234" i="1"/>
  <c r="E238" i="1"/>
  <c r="E239" i="1"/>
  <c r="E240" i="1"/>
  <c r="E241" i="1"/>
  <c r="M217" i="1"/>
  <c r="F217" i="1"/>
  <c r="E217" i="1"/>
  <c r="M216" i="1"/>
  <c r="F216" i="1"/>
  <c r="E216" i="1"/>
  <c r="M215" i="1"/>
  <c r="E215" i="1"/>
  <c r="F215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42" i="1"/>
  <c r="F43" i="1"/>
  <c r="F44" i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F89" i="1"/>
  <c r="F90" i="1"/>
  <c r="F91" i="1"/>
  <c r="F92" i="1"/>
  <c r="F93" i="1"/>
  <c r="F94" i="1"/>
  <c r="F95" i="1"/>
  <c r="F96" i="1"/>
  <c r="F97" i="1"/>
  <c r="F98" i="1"/>
  <c r="F99" i="1"/>
  <c r="F100" i="1"/>
  <c r="F101" i="1"/>
  <c r="F102" i="1"/>
  <c r="F103" i="1"/>
  <c r="F104" i="1"/>
  <c r="F105" i="1"/>
  <c r="F106" i="1"/>
  <c r="F107" i="1"/>
  <c r="F108" i="1"/>
  <c r="F109" i="1"/>
  <c r="F110" i="1"/>
  <c r="F111" i="1"/>
  <c r="F112" i="1"/>
  <c r="F113" i="1"/>
  <c r="F114" i="1"/>
  <c r="F115" i="1"/>
  <c r="F116" i="1"/>
  <c r="F117" i="1"/>
  <c r="F118" i="1"/>
  <c r="F119" i="1"/>
  <c r="F120" i="1"/>
  <c r="F121" i="1"/>
  <c r="F122" i="1"/>
  <c r="F123" i="1"/>
  <c r="F124" i="1"/>
  <c r="F125" i="1"/>
  <c r="F126" i="1"/>
  <c r="F127" i="1"/>
  <c r="F128" i="1"/>
  <c r="F129" i="1"/>
  <c r="F130" i="1"/>
  <c r="F131" i="1"/>
  <c r="F132" i="1"/>
  <c r="F133" i="1"/>
  <c r="F134" i="1"/>
  <c r="F135" i="1"/>
  <c r="F136" i="1"/>
  <c r="F137" i="1"/>
  <c r="F138" i="1"/>
  <c r="F139" i="1"/>
  <c r="F140" i="1"/>
  <c r="F141" i="1"/>
  <c r="F142" i="1"/>
  <c r="F143" i="1"/>
  <c r="F144" i="1"/>
  <c r="F145" i="1"/>
  <c r="F146" i="1"/>
  <c r="F147" i="1"/>
  <c r="F148" i="1"/>
  <c r="F149" i="1"/>
  <c r="F150" i="1"/>
  <c r="F151" i="1"/>
  <c r="F152" i="1"/>
  <c r="F153" i="1"/>
  <c r="F154" i="1"/>
  <c r="F155" i="1"/>
  <c r="F156" i="1"/>
  <c r="F157" i="1"/>
  <c r="F158" i="1"/>
  <c r="F159" i="1"/>
  <c r="F160" i="1"/>
  <c r="F161" i="1"/>
  <c r="F162" i="1"/>
  <c r="F163" i="1"/>
  <c r="F164" i="1"/>
  <c r="F165" i="1"/>
  <c r="F166" i="1"/>
  <c r="F167" i="1"/>
  <c r="F168" i="1"/>
  <c r="F169" i="1"/>
  <c r="F170" i="1"/>
  <c r="F171" i="1"/>
  <c r="F172" i="1"/>
  <c r="F173" i="1"/>
  <c r="F174" i="1"/>
  <c r="F175" i="1"/>
  <c r="F176" i="1"/>
  <c r="F177" i="1"/>
  <c r="F178" i="1"/>
  <c r="F179" i="1"/>
  <c r="F180" i="1"/>
  <c r="F181" i="1"/>
  <c r="F182" i="1"/>
  <c r="F183" i="1"/>
  <c r="F184" i="1"/>
  <c r="F185" i="1"/>
  <c r="F186" i="1"/>
  <c r="F187" i="1"/>
  <c r="F188" i="1"/>
  <c r="F189" i="1"/>
  <c r="F190" i="1"/>
  <c r="F191" i="1"/>
  <c r="F192" i="1"/>
  <c r="F193" i="1"/>
  <c r="F194" i="1"/>
  <c r="F195" i="1"/>
  <c r="F196" i="1"/>
  <c r="F197" i="1"/>
  <c r="F198" i="1"/>
  <c r="F199" i="1"/>
  <c r="F200" i="1"/>
  <c r="F201" i="1"/>
  <c r="F202" i="1"/>
  <c r="F203" i="1"/>
  <c r="F204" i="1"/>
  <c r="F205" i="1"/>
  <c r="F206" i="1"/>
  <c r="F207" i="1"/>
  <c r="F208" i="1"/>
  <c r="F209" i="1"/>
  <c r="F210" i="1"/>
  <c r="F211" i="1"/>
  <c r="F212" i="1"/>
  <c r="F213" i="1"/>
  <c r="F214" i="1"/>
  <c r="F7" i="1"/>
  <c r="E8" i="1"/>
  <c r="E9" i="1"/>
  <c r="E10" i="1"/>
  <c r="E11" i="1"/>
  <c r="E12" i="1"/>
  <c r="E13" i="1"/>
  <c r="E14" i="1"/>
  <c r="E15" i="1"/>
  <c r="E16" i="1"/>
  <c r="E17" i="1"/>
  <c r="E18" i="1"/>
  <c r="E19" i="1"/>
  <c r="E20" i="1"/>
  <c r="E21" i="1"/>
  <c r="E22" i="1"/>
  <c r="E23" i="1"/>
  <c r="E24" i="1"/>
  <c r="E25" i="1"/>
  <c r="E26" i="1"/>
  <c r="E27" i="1"/>
  <c r="E28" i="1"/>
  <c r="E29" i="1"/>
  <c r="E30" i="1"/>
  <c r="E31" i="1"/>
  <c r="E32" i="1"/>
  <c r="E33" i="1"/>
  <c r="E34" i="1"/>
  <c r="E35" i="1"/>
  <c r="E36" i="1"/>
  <c r="E37" i="1"/>
  <c r="E38" i="1"/>
  <c r="E39" i="1"/>
  <c r="E40" i="1"/>
  <c r="E41" i="1"/>
  <c r="E42" i="1"/>
  <c r="E43" i="1"/>
  <c r="E44" i="1"/>
  <c r="E45" i="1"/>
  <c r="E46" i="1"/>
  <c r="E47" i="1"/>
  <c r="E48" i="1"/>
  <c r="E49" i="1"/>
  <c r="E50" i="1"/>
  <c r="E51" i="1"/>
  <c r="E52" i="1"/>
  <c r="E53" i="1"/>
  <c r="E54" i="1"/>
  <c r="E55" i="1"/>
  <c r="E56" i="1"/>
  <c r="E57" i="1"/>
  <c r="E58" i="1"/>
  <c r="E59" i="1"/>
  <c r="E60" i="1"/>
  <c r="E61" i="1"/>
  <c r="E62" i="1"/>
  <c r="E63" i="1"/>
  <c r="E64" i="1"/>
  <c r="E65" i="1"/>
  <c r="E66" i="1"/>
  <c r="E67" i="1"/>
  <c r="E68" i="1"/>
  <c r="E69" i="1"/>
  <c r="E70" i="1"/>
  <c r="E71" i="1"/>
  <c r="E72" i="1"/>
  <c r="E73" i="1"/>
  <c r="E74" i="1"/>
  <c r="E75" i="1"/>
  <c r="E76" i="1"/>
  <c r="E77" i="1"/>
  <c r="E78" i="1"/>
  <c r="E79" i="1"/>
  <c r="E80" i="1"/>
  <c r="E81" i="1"/>
  <c r="E82" i="1"/>
  <c r="E83" i="1"/>
  <c r="E84" i="1"/>
  <c r="E85" i="1"/>
  <c r="E86" i="1"/>
  <c r="E87" i="1"/>
  <c r="E88" i="1"/>
  <c r="E89" i="1"/>
  <c r="E90" i="1"/>
  <c r="E91" i="1"/>
  <c r="E92" i="1"/>
  <c r="E93" i="1"/>
  <c r="E94" i="1"/>
  <c r="E95" i="1"/>
  <c r="E96" i="1"/>
  <c r="E97" i="1"/>
  <c r="E98" i="1"/>
  <c r="E99" i="1"/>
  <c r="E100" i="1"/>
  <c r="E101" i="1"/>
  <c r="E102" i="1"/>
  <c r="E103" i="1"/>
  <c r="E104" i="1"/>
  <c r="E105" i="1"/>
  <c r="E106" i="1"/>
  <c r="E107" i="1"/>
  <c r="E108" i="1"/>
  <c r="E109" i="1"/>
  <c r="E110" i="1"/>
  <c r="E111" i="1"/>
  <c r="E112" i="1"/>
  <c r="E113" i="1"/>
  <c r="E114" i="1"/>
  <c r="E115" i="1"/>
  <c r="E116" i="1"/>
  <c r="E117" i="1"/>
  <c r="E118" i="1"/>
  <c r="E119" i="1"/>
  <c r="E120" i="1"/>
  <c r="E121" i="1"/>
  <c r="E122" i="1"/>
  <c r="E123" i="1"/>
  <c r="E124" i="1"/>
  <c r="E125" i="1"/>
  <c r="E126" i="1"/>
  <c r="E127" i="1"/>
  <c r="E128" i="1"/>
  <c r="E129" i="1"/>
  <c r="E130" i="1"/>
  <c r="E131" i="1"/>
  <c r="E132" i="1"/>
  <c r="E133" i="1"/>
  <c r="E134" i="1"/>
  <c r="E135" i="1"/>
  <c r="E136" i="1"/>
  <c r="E137" i="1"/>
  <c r="E138" i="1"/>
  <c r="E139" i="1"/>
  <c r="E140" i="1"/>
  <c r="E141" i="1"/>
  <c r="E142" i="1"/>
  <c r="E143" i="1"/>
  <c r="E144" i="1"/>
  <c r="E145" i="1"/>
  <c r="E146" i="1"/>
  <c r="E147" i="1"/>
  <c r="E148" i="1"/>
  <c r="E149" i="1"/>
  <c r="E150" i="1"/>
  <c r="E151" i="1"/>
  <c r="E152" i="1"/>
  <c r="E153" i="1"/>
  <c r="E154" i="1"/>
  <c r="E155" i="1"/>
  <c r="E156" i="1"/>
  <c r="E157" i="1"/>
  <c r="E158" i="1"/>
  <c r="E159" i="1"/>
  <c r="E160" i="1"/>
  <c r="E161" i="1"/>
  <c r="E162" i="1"/>
  <c r="E163" i="1"/>
  <c r="E164" i="1"/>
  <c r="E165" i="1"/>
  <c r="E166" i="1"/>
  <c r="E167" i="1"/>
  <c r="E168" i="1"/>
  <c r="E169" i="1"/>
  <c r="E170" i="1"/>
  <c r="E171" i="1"/>
  <c r="E172" i="1"/>
  <c r="E173" i="1"/>
  <c r="E174" i="1"/>
  <c r="E175" i="1"/>
  <c r="E176" i="1"/>
  <c r="E177" i="1"/>
  <c r="E178" i="1"/>
  <c r="E179" i="1"/>
  <c r="E180" i="1"/>
  <c r="E181" i="1"/>
  <c r="E182" i="1"/>
  <c r="E183" i="1"/>
  <c r="E184" i="1"/>
  <c r="E185" i="1"/>
  <c r="E186" i="1"/>
  <c r="E187" i="1"/>
  <c r="E188" i="1"/>
  <c r="E189" i="1"/>
  <c r="E190" i="1"/>
  <c r="E191" i="1"/>
  <c r="E192" i="1"/>
  <c r="E193" i="1"/>
  <c r="E194" i="1"/>
  <c r="E195" i="1"/>
  <c r="E196" i="1"/>
  <c r="E197" i="1"/>
  <c r="E198" i="1"/>
  <c r="E199" i="1"/>
  <c r="E200" i="1"/>
  <c r="E201" i="1"/>
  <c r="E202" i="1"/>
  <c r="E203" i="1"/>
  <c r="E204" i="1"/>
  <c r="E205" i="1"/>
  <c r="E206" i="1"/>
  <c r="E207" i="1"/>
  <c r="E208" i="1"/>
  <c r="E209" i="1"/>
  <c r="E210" i="1"/>
  <c r="E211" i="1"/>
  <c r="E212" i="1"/>
  <c r="E213" i="1"/>
  <c r="E214" i="1"/>
  <c r="E7" i="1"/>
  <c r="M214" i="1" l="1"/>
  <c r="M213" i="1"/>
  <c r="M212" i="1"/>
  <c r="M211" i="1"/>
  <c r="M209" i="1"/>
  <c r="M210" i="1"/>
  <c r="M208" i="1"/>
  <c r="M207" i="1"/>
  <c r="M203" i="1"/>
  <c r="M204" i="1"/>
  <c r="M205" i="1"/>
  <c r="M206" i="1"/>
  <c r="M200" i="1"/>
  <c r="M201" i="1"/>
  <c r="M202" i="1"/>
  <c r="M197" i="1"/>
  <c r="M198" i="1"/>
  <c r="M199" i="1"/>
  <c r="M196" i="1"/>
  <c r="M193" i="1"/>
  <c r="M192" i="1"/>
  <c r="M191" i="1"/>
  <c r="M94" i="1"/>
  <c r="M95" i="1"/>
  <c r="M96" i="1"/>
  <c r="M97" i="1"/>
  <c r="M98" i="1"/>
  <c r="M195" i="1" l="1"/>
  <c r="M194" i="1"/>
  <c r="M190" i="1"/>
  <c r="M189" i="1"/>
  <c r="M188" i="1"/>
  <c r="M187" i="1"/>
  <c r="M186" i="1"/>
  <c r="M185" i="1"/>
  <c r="M184" i="1"/>
  <c r="M183" i="1"/>
  <c r="M182" i="1"/>
  <c r="M181" i="1"/>
  <c r="M180" i="1"/>
  <c r="M179" i="1"/>
  <c r="M178" i="1"/>
  <c r="M177" i="1"/>
  <c r="M176" i="1"/>
  <c r="M175" i="1"/>
  <c r="M174" i="1"/>
  <c r="M173" i="1"/>
  <c r="M172" i="1"/>
  <c r="M171" i="1"/>
  <c r="M170" i="1"/>
  <c r="M169" i="1"/>
  <c r="M168" i="1"/>
  <c r="M167" i="1"/>
  <c r="M166" i="1"/>
  <c r="M165" i="1"/>
  <c r="M164" i="1"/>
  <c r="M163" i="1"/>
  <c r="M162" i="1"/>
  <c r="M161" i="1"/>
  <c r="M160" i="1"/>
  <c r="M159" i="1"/>
  <c r="M158" i="1"/>
  <c r="M157" i="1"/>
  <c r="M156" i="1"/>
  <c r="M155" i="1"/>
  <c r="M154" i="1"/>
  <c r="M153" i="1"/>
  <c r="M152" i="1"/>
  <c r="M151" i="1"/>
  <c r="M150" i="1"/>
  <c r="M146" i="1"/>
  <c r="M145" i="1"/>
  <c r="M144" i="1"/>
  <c r="M143" i="1"/>
  <c r="M116" i="1"/>
  <c r="M115" i="1"/>
  <c r="M114" i="1"/>
  <c r="M113" i="1"/>
  <c r="M112" i="1"/>
  <c r="M111" i="1"/>
  <c r="M110" i="1"/>
  <c r="M109" i="1"/>
  <c r="M108" i="1"/>
  <c r="M107" i="1"/>
  <c r="M106" i="1"/>
  <c r="M105" i="1"/>
  <c r="M104" i="1"/>
  <c r="M103" i="1"/>
  <c r="M102" i="1"/>
  <c r="M101" i="1"/>
  <c r="M100" i="1"/>
  <c r="M99" i="1"/>
  <c r="M93" i="1"/>
  <c r="M92" i="1"/>
  <c r="M91" i="1"/>
  <c r="M90" i="1"/>
  <c r="M89" i="1"/>
  <c r="M88" i="1"/>
  <c r="M87" i="1"/>
  <c r="M86" i="1"/>
  <c r="M85" i="1"/>
  <c r="M84" i="1"/>
  <c r="M83" i="1"/>
  <c r="M82" i="1"/>
  <c r="M81" i="1"/>
  <c r="M80" i="1"/>
  <c r="M79" i="1"/>
  <c r="M78" i="1"/>
  <c r="M77" i="1"/>
  <c r="M76" i="1"/>
  <c r="M75" i="1"/>
  <c r="M74" i="1"/>
  <c r="M73" i="1"/>
  <c r="M72" i="1"/>
  <c r="M71" i="1"/>
  <c r="M70" i="1"/>
  <c r="M69" i="1"/>
  <c r="M68" i="1"/>
  <c r="M67" i="1"/>
  <c r="M66" i="1"/>
  <c r="M65" i="1"/>
  <c r="M64" i="1"/>
  <c r="M63" i="1"/>
  <c r="M62" i="1"/>
  <c r="M61" i="1"/>
  <c r="M60" i="1"/>
  <c r="M59" i="1"/>
  <c r="M58" i="1"/>
  <c r="M57" i="1"/>
  <c r="M56" i="1"/>
  <c r="M55" i="1"/>
  <c r="M54" i="1"/>
  <c r="M53" i="1"/>
  <c r="M52" i="1"/>
  <c r="M51" i="1"/>
  <c r="M50" i="1"/>
  <c r="M49" i="1"/>
  <c r="M48" i="1"/>
  <c r="M47" i="1"/>
  <c r="M46" i="1"/>
  <c r="M45" i="1"/>
  <c r="M44" i="1"/>
  <c r="M43" i="1"/>
  <c r="M42" i="1"/>
  <c r="M41" i="1"/>
  <c r="M40" i="1"/>
  <c r="M39" i="1"/>
  <c r="M38" i="1"/>
  <c r="M37" i="1"/>
  <c r="M36" i="1"/>
  <c r="M35" i="1"/>
  <c r="M34" i="1"/>
  <c r="M33" i="1"/>
  <c r="M32" i="1"/>
  <c r="M31" i="1"/>
  <c r="M30" i="1"/>
  <c r="M29" i="1"/>
  <c r="M28" i="1"/>
  <c r="M27" i="1"/>
  <c r="M26" i="1"/>
  <c r="M25" i="1"/>
  <c r="M24" i="1"/>
  <c r="M23" i="1"/>
  <c r="M22" i="1"/>
  <c r="M21" i="1"/>
  <c r="M20" i="1"/>
  <c r="M19" i="1"/>
  <c r="M18" i="1"/>
  <c r="M17" i="1"/>
  <c r="M16" i="1"/>
  <c r="M15" i="1"/>
  <c r="M14" i="1"/>
  <c r="M13" i="1"/>
  <c r="M12" i="1"/>
  <c r="M11" i="1"/>
  <c r="M10" i="1"/>
  <c r="M9" i="1"/>
  <c r="M8" i="1"/>
  <c r="M7" i="1"/>
  <c r="M117" i="1"/>
  <c r="M118" i="1"/>
  <c r="M119" i="1"/>
  <c r="M120" i="1"/>
  <c r="M121" i="1"/>
  <c r="M122" i="1"/>
  <c r="M123" i="1"/>
  <c r="M124" i="1"/>
  <c r="M125" i="1"/>
  <c r="M126" i="1"/>
  <c r="M127" i="1"/>
  <c r="M128" i="1"/>
  <c r="M129" i="1"/>
  <c r="M130" i="1"/>
  <c r="M131" i="1"/>
  <c r="M132" i="1"/>
  <c r="M133" i="1"/>
  <c r="M134" i="1"/>
  <c r="M135" i="1"/>
  <c r="M136" i="1"/>
  <c r="M137" i="1"/>
  <c r="M138" i="1"/>
  <c r="M139" i="1"/>
  <c r="M140" i="1"/>
  <c r="M141" i="1"/>
  <c r="M142" i="1"/>
</calcChain>
</file>

<file path=xl/sharedStrings.xml><?xml version="1.0" encoding="utf-8"?>
<sst xmlns="http://schemas.openxmlformats.org/spreadsheetml/2006/main" count="4643" uniqueCount="1252">
  <si>
    <t xml:space="preserve"> Odbor financovania programov | Sekcia riadenia Programu Slovensko a koordinácie fondov EÚ</t>
  </si>
  <si>
    <t>Prehľad uhradených platieb za Program Slovensko 2021-2027</t>
  </si>
  <si>
    <t xml:space="preserve">*PP - platobný príkaz </t>
  </si>
  <si>
    <t xml:space="preserve">Kód ŽoP </t>
  </si>
  <si>
    <t>Prijímateľ</t>
  </si>
  <si>
    <t>Kód prvku v RIS</t>
  </si>
  <si>
    <t>Poskytovateľ (RO/SO)</t>
  </si>
  <si>
    <t xml:space="preserve">Typ platby </t>
  </si>
  <si>
    <t>Kód zdroja EÚ</t>
  </si>
  <si>
    <t>Suma  EÚ</t>
  </si>
  <si>
    <t>Kód zdroja ŠR</t>
  </si>
  <si>
    <t>Suma ŠR</t>
  </si>
  <si>
    <t>Kód zdroja Pro-rata</t>
  </si>
  <si>
    <t>Suma  Pro-rata</t>
  </si>
  <si>
    <t>Spolu</t>
  </si>
  <si>
    <t>Dátum úhrady</t>
  </si>
  <si>
    <t>*Forma platby</t>
  </si>
  <si>
    <t>401406DLT3500301</t>
  </si>
  <si>
    <t>Obec Nižný Žipov</t>
  </si>
  <si>
    <t>0DV0M03</t>
  </si>
  <si>
    <t>3BB1</t>
  </si>
  <si>
    <t>3BB2</t>
  </si>
  <si>
    <t>PP</t>
  </si>
  <si>
    <t>401406DKQ1500401</t>
  </si>
  <si>
    <t>Mesto Veľký Šariš</t>
  </si>
  <si>
    <t>401406DJC9500601</t>
  </si>
  <si>
    <t>Obec Novosad </t>
  </si>
  <si>
    <t>401101FQV5100101</t>
  </si>
  <si>
    <t>Trnavská univerzita v Trnave</t>
  </si>
  <si>
    <t>0DV0M01</t>
  </si>
  <si>
    <t>3BA1</t>
  </si>
  <si>
    <t>3BA2</t>
  </si>
  <si>
    <t>401702DXZ3500201</t>
  </si>
  <si>
    <t>Ministerstvo dopravy Slovenskej republiky</t>
  </si>
  <si>
    <t>3BC1</t>
  </si>
  <si>
    <t>3BC2</t>
  </si>
  <si>
    <t>ELÚR</t>
  </si>
  <si>
    <t>401406DLB9500501</t>
  </si>
  <si>
    <t>Obec Čirč</t>
  </si>
  <si>
    <t>401406DJJ9500801</t>
  </si>
  <si>
    <t>Mesto Krompachy</t>
  </si>
  <si>
    <t>401406DJT2500501</t>
  </si>
  <si>
    <t xml:space="preserve">Obec Bačkov </t>
  </si>
  <si>
    <t>401406DKZ8100301</t>
  </si>
  <si>
    <t>Obec Frička</t>
  </si>
  <si>
    <t>401406DLQ8100201</t>
  </si>
  <si>
    <t>Mesto Modrý Kameň</t>
  </si>
  <si>
    <t>401406DIW8100201</t>
  </si>
  <si>
    <t>Obec Bušince</t>
  </si>
  <si>
    <t>401406DKF4100201</t>
  </si>
  <si>
    <t>Obec Šindliar</t>
  </si>
  <si>
    <t>401406DJR7100201</t>
  </si>
  <si>
    <t>Obec Drienovec</t>
  </si>
  <si>
    <t>401406DJF5100201</t>
  </si>
  <si>
    <t xml:space="preserve">Obec Rimavská Baňa </t>
  </si>
  <si>
    <t>401406DKK1100301</t>
  </si>
  <si>
    <t xml:space="preserve">Obec Husiná </t>
  </si>
  <si>
    <t>401406DJD8500401</t>
  </si>
  <si>
    <t>Obec Rozhanovce</t>
  </si>
  <si>
    <t>401406DVL2500901</t>
  </si>
  <si>
    <t xml:space="preserve">Obec Nižná Olšava </t>
  </si>
  <si>
    <t>401406DKD1500501</t>
  </si>
  <si>
    <t xml:space="preserve">Obec Fričovce </t>
  </si>
  <si>
    <t>401701A664500101</t>
  </si>
  <si>
    <t>Ministerstvo financií Slovenskej republiky</t>
  </si>
  <si>
    <t>1BA3</t>
  </si>
  <si>
    <t>401406DKV9501301</t>
  </si>
  <si>
    <t>Obec Krivany</t>
  </si>
  <si>
    <t>401701FHA3500101</t>
  </si>
  <si>
    <t>Ministerstvo investícií, regionálneho rozvoja a informatizácie SR</t>
  </si>
  <si>
    <t>401406DLC2500901</t>
  </si>
  <si>
    <t>Obec Rožkovany</t>
  </si>
  <si>
    <t>401406DKF5100201</t>
  </si>
  <si>
    <t>Obec Muráň</t>
  </si>
  <si>
    <t>401406DJD8500501</t>
  </si>
  <si>
    <t>401406DLD3100201</t>
  </si>
  <si>
    <t>Obec Martinová</t>
  </si>
  <si>
    <t>401406DIV2500301</t>
  </si>
  <si>
    <t>Obec Vechec</t>
  </si>
  <si>
    <t>401406DJR6100201</t>
  </si>
  <si>
    <t>Mesto Medzev</t>
  </si>
  <si>
    <t>401406DLU6500101</t>
  </si>
  <si>
    <t>Mesto Nitra</t>
  </si>
  <si>
    <t>401101DMM2500101</t>
  </si>
  <si>
    <t>401406DKH6100201</t>
  </si>
  <si>
    <t>Mesto Hurbanovo</t>
  </si>
  <si>
    <t>401406DJN7500301</t>
  </si>
  <si>
    <t>Mesto Partizánske</t>
  </si>
  <si>
    <t>401406DIU8501001</t>
  </si>
  <si>
    <t>Mesto Medzilaborce</t>
  </si>
  <si>
    <t>401406DLW8100201</t>
  </si>
  <si>
    <t>Obec Vieska nad Blhom</t>
  </si>
  <si>
    <t>401701FNP3500201</t>
  </si>
  <si>
    <t>Úrad pre verejné obstarávanie</t>
  </si>
  <si>
    <t>401406DKB5100301</t>
  </si>
  <si>
    <t>obec Veľké Dravce</t>
  </si>
  <si>
    <t>401406DJB6500401</t>
  </si>
  <si>
    <t>Obec Lascov</t>
  </si>
  <si>
    <t>401406DJY8501101</t>
  </si>
  <si>
    <t>Obec Raslavice</t>
  </si>
  <si>
    <t>401406DIV6100201</t>
  </si>
  <si>
    <t>Obec Šarišské Jastrabie</t>
  </si>
  <si>
    <t>401701FNU5500101</t>
  </si>
  <si>
    <t>Ministerstvo práce, sociálnych vecí a rodiny Slovenskej republiky</t>
  </si>
  <si>
    <t>401406DLF9500401</t>
  </si>
  <si>
    <t>Obec Ožďany</t>
  </si>
  <si>
    <t>401406DKA1500901</t>
  </si>
  <si>
    <t>Obec Dlhé Stráže</t>
  </si>
  <si>
    <t>401406DJN8500501</t>
  </si>
  <si>
    <t>Obec Vojany</t>
  </si>
  <si>
    <t>401406DLA5500801</t>
  </si>
  <si>
    <t>Mesto Vrútky</t>
  </si>
  <si>
    <t>401406DJB6500301</t>
  </si>
  <si>
    <t>401406DKC5500301</t>
  </si>
  <si>
    <t>Obec Hermanovce</t>
  </si>
  <si>
    <t>401406DJD3500401</t>
  </si>
  <si>
    <t>Obec Veľký Horeš</t>
  </si>
  <si>
    <t>401701FBG9500101</t>
  </si>
  <si>
    <t>Ministerstvo investícií, regionálneho rozvoja a informatizácie Slovenskej republiky</t>
  </si>
  <si>
    <t>401406DKR9500901</t>
  </si>
  <si>
    <t>Obec Vtáčkovce</t>
  </si>
  <si>
    <t>401406DJA1500301</t>
  </si>
  <si>
    <t>Obec Biskupice</t>
  </si>
  <si>
    <t>401406DKT2500301</t>
  </si>
  <si>
    <t>Obec Obid</t>
  </si>
  <si>
    <t>401701DTS7500401</t>
  </si>
  <si>
    <t>Ministerstvo vnútra Slovenskej republiky</t>
  </si>
  <si>
    <t>401406DJN6100301</t>
  </si>
  <si>
    <t>Obec Bačkovík</t>
  </si>
  <si>
    <t>401406DJF2501101</t>
  </si>
  <si>
    <t>Obec Košické Oľšany</t>
  </si>
  <si>
    <t>401406DLQ5100201</t>
  </si>
  <si>
    <t>Obec Heľpa</t>
  </si>
  <si>
    <t>401406DJB8500401</t>
  </si>
  <si>
    <t>Obec Pavlovce nad Uhom</t>
  </si>
  <si>
    <t>401406DJK5100201</t>
  </si>
  <si>
    <t>Obec Gemer</t>
  </si>
  <si>
    <t>401406DUU5501001</t>
  </si>
  <si>
    <t>Obec Včelince</t>
  </si>
  <si>
    <t>401406DKM8500301</t>
  </si>
  <si>
    <t>Obec Čierny Balog</t>
  </si>
  <si>
    <t>401406DJS2500201</t>
  </si>
  <si>
    <t>Obec Žalobín</t>
  </si>
  <si>
    <t>401406DKF3100501</t>
  </si>
  <si>
    <t>Obec Lemešany</t>
  </si>
  <si>
    <t>401406DKW6500101</t>
  </si>
  <si>
    <t>Obec Lovinobaňa</t>
  </si>
  <si>
    <t>401406DJJ9500901</t>
  </si>
  <si>
    <t>401406DKP2501001</t>
  </si>
  <si>
    <t>Obec Iňačovce</t>
  </si>
  <si>
    <t>401406DMF2500301</t>
  </si>
  <si>
    <t>Obec Seňa</t>
  </si>
  <si>
    <t>401406DMB4100301</t>
  </si>
  <si>
    <t>Obec Kesovce</t>
  </si>
  <si>
    <t>401406DLF6500301</t>
  </si>
  <si>
    <t>Mesto Komárno</t>
  </si>
  <si>
    <t>401406DJT1100201</t>
  </si>
  <si>
    <t>Obec Vojčice</t>
  </si>
  <si>
    <t>401406DJK7501101</t>
  </si>
  <si>
    <t>Obec Kostoľany nad Hornádom</t>
  </si>
  <si>
    <t>401406DJW9501101</t>
  </si>
  <si>
    <t>Obec Slavošovce</t>
  </si>
  <si>
    <t>401406DLW3501101</t>
  </si>
  <si>
    <t>Obec Kurov</t>
  </si>
  <si>
    <t>401406DLY8501001</t>
  </si>
  <si>
    <t>Obec Slovenská Volová</t>
  </si>
  <si>
    <t>401406DJD1100301</t>
  </si>
  <si>
    <t>Obec Bracovce</t>
  </si>
  <si>
    <t>401406DLW3501001</t>
  </si>
  <si>
    <t>401406DLY8500901</t>
  </si>
  <si>
    <t>401501DXA1300301</t>
  </si>
  <si>
    <t>Mesto Trenčín</t>
  </si>
  <si>
    <t>401406DVN6500101</t>
  </si>
  <si>
    <t>Obec Leles</t>
  </si>
  <si>
    <t>401406DJW9501201</t>
  </si>
  <si>
    <t>401101FLY9100101</t>
  </si>
  <si>
    <t>Trenčianska univerzita Alexandra Dubčeka v Trenčíne</t>
  </si>
  <si>
    <t>401406DKL7500501</t>
  </si>
  <si>
    <t>Mesto Prešov</t>
  </si>
  <si>
    <t>401406DVN6500201</t>
  </si>
  <si>
    <t xml:space="preserve">
Obec Leles </t>
  </si>
  <si>
    <t>401406DKM2500501</t>
  </si>
  <si>
    <t>Obec Zemplínska Teplica</t>
  </si>
  <si>
    <t>401406DIW7100201</t>
  </si>
  <si>
    <t>Mesto Ružomberok</t>
  </si>
  <si>
    <t>401406DJK8501101</t>
  </si>
  <si>
    <t>Obec Pečovská Nová Ves</t>
  </si>
  <si>
    <t>401406DJC2100201</t>
  </si>
  <si>
    <t>Obec Ložín</t>
  </si>
  <si>
    <t>401406DJK3501101</t>
  </si>
  <si>
    <t>Obec Holumnica</t>
  </si>
  <si>
    <t>401406DJQ5100201</t>
  </si>
  <si>
    <t>Obec Sečovská Polianka</t>
  </si>
  <si>
    <t>401701A692500101</t>
  </si>
  <si>
    <t>401406DVN6500301</t>
  </si>
  <si>
    <t>401801DQS1100101</t>
  </si>
  <si>
    <t>SOŠ automobilová Košice</t>
  </si>
  <si>
    <t>3BE1</t>
  </si>
  <si>
    <t>3BE2</t>
  </si>
  <si>
    <t>401701FNP3500301</t>
  </si>
  <si>
    <t xml:space="preserve">Úrad pre verejné obstarávanie </t>
  </si>
  <si>
    <t>401801DQS1100201</t>
  </si>
  <si>
    <t>401406DJA8501001</t>
  </si>
  <si>
    <t>Obec Hrabušice</t>
  </si>
  <si>
    <t>401406DMA3100401</t>
  </si>
  <si>
    <t>Obec Spišský Štvrtok</t>
  </si>
  <si>
    <t>401406DMH9500701</t>
  </si>
  <si>
    <t>Obec Mengusovce</t>
  </si>
  <si>
    <t>401406DJP6500501</t>
  </si>
  <si>
    <t>Mesto Bánovce nad Bebravou</t>
  </si>
  <si>
    <t>401406DIX4500401</t>
  </si>
  <si>
    <t>Obec Jakubany</t>
  </si>
  <si>
    <t>401101DWS9500201</t>
  </si>
  <si>
    <t>401406DIU8501101</t>
  </si>
  <si>
    <t>401406DIX9100301</t>
  </si>
  <si>
    <t>Mesto Trebišov</t>
  </si>
  <si>
    <t>401406DJW7500301</t>
  </si>
  <si>
    <t>Obec Mníšek nad Hnilcom</t>
  </si>
  <si>
    <t>401406DKF7500501</t>
  </si>
  <si>
    <t xml:space="preserve">Obec Muránska Dlhá Lúka </t>
  </si>
  <si>
    <t>401406DKW5500901</t>
  </si>
  <si>
    <t xml:space="preserve">Obec Olejníkov </t>
  </si>
  <si>
    <t>401406DJA8500901</t>
  </si>
  <si>
    <t>401701FNU5500201</t>
  </si>
  <si>
    <t>1BB3</t>
  </si>
  <si>
    <t>401406DLL1501101</t>
  </si>
  <si>
    <t>Obec Spišský Hrhov</t>
  </si>
  <si>
    <t>401406DMH9500801</t>
  </si>
  <si>
    <t>401406DJV3501101</t>
  </si>
  <si>
    <t>Obec Mučín</t>
  </si>
  <si>
    <t>401406DKV8500801</t>
  </si>
  <si>
    <t xml:space="preserve">Obec Chrasť nad Hornádom </t>
  </si>
  <si>
    <t>401406DLD2500701</t>
  </si>
  <si>
    <t>Obec Letanovce</t>
  </si>
  <si>
    <t>401406DJH9501201</t>
  </si>
  <si>
    <t xml:space="preserve">Obec Huncovce </t>
  </si>
  <si>
    <t>401406DKJ7500301</t>
  </si>
  <si>
    <t>Mesto Podolínec</t>
  </si>
  <si>
    <t>401406DLB7500501</t>
  </si>
  <si>
    <t>Obec Rudňany</t>
  </si>
  <si>
    <t>401406DKG3100201</t>
  </si>
  <si>
    <t>Obec Lastovce</t>
  </si>
  <si>
    <t>401406DJT9501101</t>
  </si>
  <si>
    <t>Obec Ľubica</t>
  </si>
  <si>
    <t>401701FNU5500301</t>
  </si>
  <si>
    <t>401406DKR3100201</t>
  </si>
  <si>
    <t>Obec Marhaň</t>
  </si>
  <si>
    <t>401406DLT4500501</t>
  </si>
  <si>
    <t xml:space="preserve">Obec Markušovce </t>
  </si>
  <si>
    <t>401406DLI1501001</t>
  </si>
  <si>
    <t xml:space="preserve">Obec Arnutovce </t>
  </si>
  <si>
    <t>401406DUN6100201</t>
  </si>
  <si>
    <t>Mesto Martin</t>
  </si>
  <si>
    <t>401405A036100201</t>
  </si>
  <si>
    <t>MZ SR</t>
  </si>
  <si>
    <t>0DV0M02</t>
  </si>
  <si>
    <t>1BB1</t>
  </si>
  <si>
    <t>1BB2</t>
  </si>
  <si>
    <t>401701B843500101</t>
  </si>
  <si>
    <t xml:space="preserve">DataCentrum </t>
  </si>
  <si>
    <t>401406DJF2501201</t>
  </si>
  <si>
    <t>401406DJJ7500901</t>
  </si>
  <si>
    <t>Obec Batizovce</t>
  </si>
  <si>
    <t>401101FKU1100101</t>
  </si>
  <si>
    <t>Mesto Štúrovo</t>
  </si>
  <si>
    <t>401406DLB1500801</t>
  </si>
  <si>
    <t>Obec Rokycany</t>
  </si>
  <si>
    <t>401406DLH2100201</t>
  </si>
  <si>
    <t>Obec Štós</t>
  </si>
  <si>
    <t>401405A137100201</t>
  </si>
  <si>
    <t>Ministerstvo zdravotníctva Slovenskej republiky</t>
  </si>
  <si>
    <t>401406DKK2100201</t>
  </si>
  <si>
    <t>Obec Sačurov</t>
  </si>
  <si>
    <t>401406DJX1500801</t>
  </si>
  <si>
    <t xml:space="preserve">Mesto Sečovce </t>
  </si>
  <si>
    <t>401801DSF7100101</t>
  </si>
  <si>
    <t>Banskobystrický samosprávny kraj</t>
  </si>
  <si>
    <t>401406DJC9500701</t>
  </si>
  <si>
    <t>Obec Novosad</t>
  </si>
  <si>
    <t>401701FHA2500401</t>
  </si>
  <si>
    <t>401406DKA6500601</t>
  </si>
  <si>
    <t>Mesto Spišské Vlachy</t>
  </si>
  <si>
    <t>401406DIV8100301</t>
  </si>
  <si>
    <t xml:space="preserve">Obec Vítkovce </t>
  </si>
  <si>
    <t>401406DJY6500401</t>
  </si>
  <si>
    <t xml:space="preserve">Obec Bajč </t>
  </si>
  <si>
    <t>401406DJN2501101</t>
  </si>
  <si>
    <t>Mesto Veľké Kapušany</t>
  </si>
  <si>
    <t>401406DIY8100201</t>
  </si>
  <si>
    <t>Mesto Brezno</t>
  </si>
  <si>
    <t>401406DLJ9100201</t>
  </si>
  <si>
    <t>Obec Belina</t>
  </si>
  <si>
    <t>401406DLD7500401</t>
  </si>
  <si>
    <t>Obec Kobeliarovo</t>
  </si>
  <si>
    <t>401701A018500101</t>
  </si>
  <si>
    <t>401406DKF9500501</t>
  </si>
  <si>
    <t>Obec Sirník</t>
  </si>
  <si>
    <t> </t>
  </si>
  <si>
    <t>401406DLV9500401</t>
  </si>
  <si>
    <t>Obec Polomka</t>
  </si>
  <si>
    <t>401406DJB5500701</t>
  </si>
  <si>
    <t>Mesto Rožňava</t>
  </si>
  <si>
    <t>401406DJL4501001</t>
  </si>
  <si>
    <t>Obec Parchovany</t>
  </si>
  <si>
    <t>401406DIT1100201</t>
  </si>
  <si>
    <t xml:space="preserve">Mesto Fiľakovo </t>
  </si>
  <si>
    <t>401406DKR9501101</t>
  </si>
  <si>
    <t>401406DJJ3500401</t>
  </si>
  <si>
    <t>Mesto Zvolen</t>
  </si>
  <si>
    <t>401406DKR9501001</t>
  </si>
  <si>
    <t>401406DJI2501101</t>
  </si>
  <si>
    <t>Obec Košická Polianka</t>
  </si>
  <si>
    <t>401201DYS7300101</t>
  </si>
  <si>
    <t>Obec Gemerský Sad</t>
  </si>
  <si>
    <t>0DV0M0B</t>
  </si>
  <si>
    <t>1BA1</t>
  </si>
  <si>
    <t>1BA2</t>
  </si>
  <si>
    <t>401406DNH8100201</t>
  </si>
  <si>
    <t>Obec Cinobaňa</t>
  </si>
  <si>
    <t>401406DLV9500501</t>
  </si>
  <si>
    <t>401406DIZ4100301</t>
  </si>
  <si>
    <t>Mesto Sabinov</t>
  </si>
  <si>
    <t>401405DUQ8100701</t>
  </si>
  <si>
    <t>Zdravé regióny</t>
  </si>
  <si>
    <t>401406DMW7500701</t>
  </si>
  <si>
    <t xml:space="preserve">Obec Kolbovce </t>
  </si>
  <si>
    <t>401406DMW7500801</t>
  </si>
  <si>
    <t>401406DIY3500401</t>
  </si>
  <si>
    <t>Obec Toporec</t>
  </si>
  <si>
    <t>401202A355100201</t>
  </si>
  <si>
    <t>Obec Ondavské Matiašovce</t>
  </si>
  <si>
    <t>401405DUQ8100801</t>
  </si>
  <si>
    <t>401406A438100101</t>
  </si>
  <si>
    <t>401406DJS6500501</t>
  </si>
  <si>
    <t>Obec Prakovce</t>
  </si>
  <si>
    <t>401406DIW5501001</t>
  </si>
  <si>
    <t>Mesto Humenné</t>
  </si>
  <si>
    <t>401406DLI1501101</t>
  </si>
  <si>
    <t>401406DJK3501201</t>
  </si>
  <si>
    <t>401406DKQ4100201</t>
  </si>
  <si>
    <t>Obec Čičarovce</t>
  </si>
  <si>
    <t>401406DKU9500901</t>
  </si>
  <si>
    <t>Obec Betlanovce</t>
  </si>
  <si>
    <t>401406DLB1500901</t>
  </si>
  <si>
    <t>401406DMF9500301</t>
  </si>
  <si>
    <t>Obec Teplička</t>
  </si>
  <si>
    <t>401406DKD7500601</t>
  </si>
  <si>
    <t>Obec Buzica</t>
  </si>
  <si>
    <t>401406DJM6500501</t>
  </si>
  <si>
    <t>Obec Valaliky</t>
  </si>
  <si>
    <t>401406DJM2100201</t>
  </si>
  <si>
    <t xml:space="preserve">Mesto Hanušovce nad Topľou </t>
  </si>
  <si>
    <t>401406DJT2500601</t>
  </si>
  <si>
    <t>Obec Bačkov</t>
  </si>
  <si>
    <t>401406DKU9501001</t>
  </si>
  <si>
    <t xml:space="preserve">Obec Betlanovce </t>
  </si>
  <si>
    <t>401406DKI1100201</t>
  </si>
  <si>
    <t>Mesto Levoča</t>
  </si>
  <si>
    <t>401101A127100101</t>
  </si>
  <si>
    <t>Univerzitná nemocnica Martin</t>
  </si>
  <si>
    <t>401406DKP7100201</t>
  </si>
  <si>
    <t>Obec Veľký Blh</t>
  </si>
  <si>
    <t>401406DJT6100201</t>
  </si>
  <si>
    <t>Obec Hraň</t>
  </si>
  <si>
    <t>401406DUU5501101</t>
  </si>
  <si>
    <t>401801DPU5100101</t>
  </si>
  <si>
    <t>401406DLA3501001</t>
  </si>
  <si>
    <t>Obec Nižný Lánec</t>
  </si>
  <si>
    <t>401406DKM3500401</t>
  </si>
  <si>
    <t>Obec Lenartovce</t>
  </si>
  <si>
    <t>401406DJI2501001</t>
  </si>
  <si>
    <t>401406DJS8100301</t>
  </si>
  <si>
    <t>Obec Jánovce</t>
  </si>
  <si>
    <t>401406DLH8500401</t>
  </si>
  <si>
    <t>Obec Radzovce</t>
  </si>
  <si>
    <t>401801DUR3100101</t>
  </si>
  <si>
    <t>401406DLT7500901</t>
  </si>
  <si>
    <t>Obec Liptovská Teplička</t>
  </si>
  <si>
    <t>401406DKV9501401</t>
  </si>
  <si>
    <t>401406DJJ7501001</t>
  </si>
  <si>
    <t>401406DLZ4100201</t>
  </si>
  <si>
    <t>Obec Ražňany</t>
  </si>
  <si>
    <t>401406DLC2501001</t>
  </si>
  <si>
    <t>401406DUL4500701</t>
  </si>
  <si>
    <t>Obec Zvolenská Slatina</t>
  </si>
  <si>
    <t>401406DUL4500801</t>
  </si>
  <si>
    <t>401406DIX5500901</t>
  </si>
  <si>
    <t>Obec Abranovce</t>
  </si>
  <si>
    <t>401406DJU4501001</t>
  </si>
  <si>
    <t>Obec Blažice</t>
  </si>
  <si>
    <t>401702A117500101</t>
  </si>
  <si>
    <t>401406FQU8500101</t>
  </si>
  <si>
    <t>401406DLD2500801</t>
  </si>
  <si>
    <t>401201C024700101</t>
  </si>
  <si>
    <t xml:space="preserve">Slovak Investment Holding, a. s. </t>
  </si>
  <si>
    <t>401701FBG9500201</t>
  </si>
  <si>
    <t>401406DLL1501201</t>
  </si>
  <si>
    <t xml:space="preserve">Obec Spišský Hrhov </t>
  </si>
  <si>
    <t>401406DMA4500201</t>
  </si>
  <si>
    <t>Obec Smižany</t>
  </si>
  <si>
    <t>401406DKA1501001</t>
  </si>
  <si>
    <t>401406DKL2100201</t>
  </si>
  <si>
    <t>Obec Tuhrina</t>
  </si>
  <si>
    <t>401406DQM9500401</t>
  </si>
  <si>
    <t>Mesto Myjava</t>
  </si>
  <si>
    <t>401201DZK3500101</t>
  </si>
  <si>
    <t xml:space="preserve">Obec Hrušov </t>
  </si>
  <si>
    <t>401406DIT9500601</t>
  </si>
  <si>
    <t xml:space="preserve">Obec Širkovce </t>
  </si>
  <si>
    <t>401406DLL6500801</t>
  </si>
  <si>
    <t>Obec Gerlachov</t>
  </si>
  <si>
    <t>401101DMM2500201</t>
  </si>
  <si>
    <t>401406FPH6300101</t>
  </si>
  <si>
    <t xml:space="preserve">Obec Jasov </t>
  </si>
  <si>
    <t>401406DLT4500601</t>
  </si>
  <si>
    <t>Obec Markušovce</t>
  </si>
  <si>
    <t>401201FDA5500101</t>
  </si>
  <si>
    <t>Obec Lednické Rovne</t>
  </si>
  <si>
    <t>401201FDB4500101</t>
  </si>
  <si>
    <t>Obec Bohdanovce</t>
  </si>
  <si>
    <t>401406DJL1100301</t>
  </si>
  <si>
    <t>Obec Palín</t>
  </si>
  <si>
    <t>401801DXQ6100101</t>
  </si>
  <si>
    <t xml:space="preserve">Banskobystrický samosprávny kraj </t>
  </si>
  <si>
    <t>401406DKP2501101</t>
  </si>
  <si>
    <t>401406DLS9100201</t>
  </si>
  <si>
    <t>Mesto Lipany</t>
  </si>
  <si>
    <t>401406DVM3100201</t>
  </si>
  <si>
    <t>Obec Varhaňovce</t>
  </si>
  <si>
    <t>401406DJF4501101</t>
  </si>
  <si>
    <t>Obec Veľká Ida</t>
  </si>
  <si>
    <t>401801FQK3100101</t>
  </si>
  <si>
    <t>401406DLC7100301</t>
  </si>
  <si>
    <t xml:space="preserve">Obec Radnovce </t>
  </si>
  <si>
    <t>401406DJK7501201</t>
  </si>
  <si>
    <t>401406DJC7501101</t>
  </si>
  <si>
    <t>Obec Michaľany</t>
  </si>
  <si>
    <t>401406DIT7500501</t>
  </si>
  <si>
    <t>Obec Lukov</t>
  </si>
  <si>
    <t>401406DJI4500401</t>
  </si>
  <si>
    <t>Obec Jelka</t>
  </si>
  <si>
    <t>401406DJR4501001</t>
  </si>
  <si>
    <t>Obec Rimavské Janovce</t>
  </si>
  <si>
    <t>401406DJY8501201</t>
  </si>
  <si>
    <t>401406DLS1100201</t>
  </si>
  <si>
    <t>Obec Torysa</t>
  </si>
  <si>
    <t>401406DJC7501001</t>
  </si>
  <si>
    <t>401406DKD7500701</t>
  </si>
  <si>
    <t xml:space="preserve">Obec Buzica </t>
  </si>
  <si>
    <t>401406DKZ5500901</t>
  </si>
  <si>
    <t>Obec Lučivná</t>
  </si>
  <si>
    <t>401701DZX3500801</t>
  </si>
  <si>
    <t>401406DJJ9501001</t>
  </si>
  <si>
    <t>401406DVL2501101</t>
  </si>
  <si>
    <t>Obec Nižná Olšava</t>
  </si>
  <si>
    <t>401406DMG9100201</t>
  </si>
  <si>
    <t>Obec Hostišovce</t>
  </si>
  <si>
    <t>401701A880500101</t>
  </si>
  <si>
    <t>401701DZX3500901</t>
  </si>
  <si>
    <t>401406DJK8501201</t>
  </si>
  <si>
    <t>401406DKT3500501</t>
  </si>
  <si>
    <t>Mesto Rimavská Sobota</t>
  </si>
  <si>
    <t>401406DKR5500501</t>
  </si>
  <si>
    <t>Obec Slovenská Ves</t>
  </si>
  <si>
    <t>401406DLC6500301</t>
  </si>
  <si>
    <t>Obec Veľká Lomnica</t>
  </si>
  <si>
    <t>401701A880500201</t>
  </si>
  <si>
    <t>401101A160100101</t>
  </si>
  <si>
    <t>Záchranná zdravotná služba Bratislava</t>
  </si>
  <si>
    <t>401406DJJ1100401</t>
  </si>
  <si>
    <t>Obec Trenč</t>
  </si>
  <si>
    <t>401406DLQ7500301</t>
  </si>
  <si>
    <t>Mesto Žiar nad Hronom</t>
  </si>
  <si>
    <t>401406DIX6500401</t>
  </si>
  <si>
    <t>Obec Rapovce</t>
  </si>
  <si>
    <t>401406A075100201</t>
  </si>
  <si>
    <t>Obec Vyšný Mirošov</t>
  </si>
  <si>
    <t>401406DJI6501101</t>
  </si>
  <si>
    <t>Obec Málinec</t>
  </si>
  <si>
    <t>401406DLA5501001</t>
  </si>
  <si>
    <t>401406DJI6501201</t>
  </si>
  <si>
    <t>401406DJY7100201</t>
  </si>
  <si>
    <t>Obec Úbrež</t>
  </si>
  <si>
    <t>401201DZU2500101</t>
  </si>
  <si>
    <t>Obec Malé Kršteňany</t>
  </si>
  <si>
    <t>401406DLA5500901</t>
  </si>
  <si>
    <t>401406DKV9501501</t>
  </si>
  <si>
    <t>401701A692500201</t>
  </si>
  <si>
    <t>401406DKW5501001</t>
  </si>
  <si>
    <t>401406DJH9501301</t>
  </si>
  <si>
    <t>Obec Huncovce</t>
  </si>
  <si>
    <t>401406DJT9501201</t>
  </si>
  <si>
    <t>401406DIS9100301</t>
  </si>
  <si>
    <t>Obec Malčice</t>
  </si>
  <si>
    <t>401406DVL2501001</t>
  </si>
  <si>
    <t>401701A664500201</t>
  </si>
  <si>
    <t>401406FQP4300101</t>
  </si>
  <si>
    <t>Obec Stráne pod Tatrami</t>
  </si>
  <si>
    <t>401406DLU7100201</t>
  </si>
  <si>
    <t>Obec Janice</t>
  </si>
  <si>
    <t>401406DJG2100301</t>
  </si>
  <si>
    <t>Obec Gemerská Hôrka</t>
  </si>
  <si>
    <t>401406DJV3501201</t>
  </si>
  <si>
    <t>401701DVS2500501</t>
  </si>
  <si>
    <t>Úrad vlády Slovenskej republiky</t>
  </si>
  <si>
    <t>401406DKL8100201</t>
  </si>
  <si>
    <t>Obec Barca</t>
  </si>
  <si>
    <t>401406A348100101</t>
  </si>
  <si>
    <t>401704B579500101</t>
  </si>
  <si>
    <t>Slovenská inovačná a energetická agentúra</t>
  </si>
  <si>
    <t>401406DLT4500701</t>
  </si>
  <si>
    <t>401406DJG7501301</t>
  </si>
  <si>
    <t>Obec Vyšná Olšava</t>
  </si>
  <si>
    <t>401406DIW5500901</t>
  </si>
  <si>
    <t xml:space="preserve">
Mesto Humenné</t>
  </si>
  <si>
    <t>401406DJB5500801</t>
  </si>
  <si>
    <t>401406DIT4100201</t>
  </si>
  <si>
    <t xml:space="preserve">Obec Vojka </t>
  </si>
  <si>
    <t>401201DZJ9300101</t>
  </si>
  <si>
    <t xml:space="preserve">Obec Oreské </t>
  </si>
  <si>
    <t>401201FFL5500101</t>
  </si>
  <si>
    <t>Obec Rejdová</t>
  </si>
  <si>
    <t>401406DJC6100201</t>
  </si>
  <si>
    <t xml:space="preserve">Obec Drahňov </t>
  </si>
  <si>
    <t>401406DJG7501401</t>
  </si>
  <si>
    <t>401406DJC9500801</t>
  </si>
  <si>
    <t>401406DJW1500501</t>
  </si>
  <si>
    <t>Mesto Gelnica</t>
  </si>
  <si>
    <t>401406DLB8100201</t>
  </si>
  <si>
    <t>Obec Holiša</t>
  </si>
  <si>
    <t>401406DKG2100201</t>
  </si>
  <si>
    <t>Obec Sady nad Torysou</t>
  </si>
  <si>
    <t>401406DUY1100301</t>
  </si>
  <si>
    <t>Obec Ladomirová</t>
  </si>
  <si>
    <t>401201DZY7500101</t>
  </si>
  <si>
    <t>Obec Kazimír</t>
  </si>
  <si>
    <t>401406DJX1500901</t>
  </si>
  <si>
    <t>Mesto Sečovce</t>
  </si>
  <si>
    <t>401406DLI5100201</t>
  </si>
  <si>
    <t>Mesto Dobšiná</t>
  </si>
  <si>
    <t>401406DJA2100201</t>
  </si>
  <si>
    <t>Obec Stretava</t>
  </si>
  <si>
    <t>401406DLH5100401</t>
  </si>
  <si>
    <t xml:space="preserve">Obec Doľany </t>
  </si>
  <si>
    <t>401406DJH7500501</t>
  </si>
  <si>
    <t>Obec Vaľkovňa</t>
  </si>
  <si>
    <t>401406DJG1501101</t>
  </si>
  <si>
    <t>Obec Šumiac</t>
  </si>
  <si>
    <t>401406DMD1100301</t>
  </si>
  <si>
    <t>Obec Víťaz</t>
  </si>
  <si>
    <t>401406DJG1501001</t>
  </si>
  <si>
    <t>401701DYI1500101</t>
  </si>
  <si>
    <t>Ministerstvo hospodárstva Slovenskej republiky</t>
  </si>
  <si>
    <t>401406DLD8500501</t>
  </si>
  <si>
    <t>Obec Gemerská Poloma</t>
  </si>
  <si>
    <t>401406DNI5100401</t>
  </si>
  <si>
    <t>401406DLV6100201</t>
  </si>
  <si>
    <t>Mesto Spišská Nová Ves</t>
  </si>
  <si>
    <t>401406DKB3100201</t>
  </si>
  <si>
    <t xml:space="preserve">Mesto Lučenec </t>
  </si>
  <si>
    <t>401406DJF8500301</t>
  </si>
  <si>
    <t>Obec Žehňa</t>
  </si>
  <si>
    <t>401406DVI2100201</t>
  </si>
  <si>
    <t>Obec Ďurďoš</t>
  </si>
  <si>
    <t>401406DKR2100401</t>
  </si>
  <si>
    <t>Obec Gemerský Jablonec</t>
  </si>
  <si>
    <t>401406DNY4100301</t>
  </si>
  <si>
    <t>Obec Drňa</t>
  </si>
  <si>
    <t>401406DIU9100201</t>
  </si>
  <si>
    <t xml:space="preserve">Obec Ihľany </t>
  </si>
  <si>
    <t>401701B268500101</t>
  </si>
  <si>
    <t>401406DKD9500401</t>
  </si>
  <si>
    <t>Obec Štítnik</t>
  </si>
  <si>
    <t>401406DIU5501101</t>
  </si>
  <si>
    <t>Mesto Michalovce</t>
  </si>
  <si>
    <t>401201DXP8500101</t>
  </si>
  <si>
    <t>Obec Kurimka</t>
  </si>
  <si>
    <t>401406DJB5500901</t>
  </si>
  <si>
    <t>401406DIU5501201</t>
  </si>
  <si>
    <t>401406DKV1500401</t>
  </si>
  <si>
    <t>Mesto Kolárovo</t>
  </si>
  <si>
    <t>401406DJD8500601</t>
  </si>
  <si>
    <t>401801DYF8100101</t>
  </si>
  <si>
    <t>401201FFL5300101</t>
  </si>
  <si>
    <t>401406DLU6500201</t>
  </si>
  <si>
    <t>401406DKA2100201</t>
  </si>
  <si>
    <t>Obec Slovenské Nové Mesto</t>
  </si>
  <si>
    <t>401406DJU4501101</t>
  </si>
  <si>
    <t>401701A738500401</t>
  </si>
  <si>
    <t>Úrad vládneho auditu</t>
  </si>
  <si>
    <t>401201B265100101</t>
  </si>
  <si>
    <t>401406DKA6500701</t>
  </si>
  <si>
    <t>401406DJZ2100301</t>
  </si>
  <si>
    <t>Mesto Detva</t>
  </si>
  <si>
    <t>401406DKA4100601</t>
  </si>
  <si>
    <t xml:space="preserve">Obec Konrádovce </t>
  </si>
  <si>
    <t>401406DJV1500401</t>
  </si>
  <si>
    <t>Obec Helcmanovce</t>
  </si>
  <si>
    <t>401201DXF6100301</t>
  </si>
  <si>
    <t>401202FIR4300101</t>
  </si>
  <si>
    <t>Mesto Púchov</t>
  </si>
  <si>
    <t>401406DJS6500601</t>
  </si>
  <si>
    <t>401201DZG7300101</t>
  </si>
  <si>
    <t>Obec Hajná Nová Ves</t>
  </si>
  <si>
    <t>401406DKA1501101</t>
  </si>
  <si>
    <t>401406DKF6100301</t>
  </si>
  <si>
    <t>Obec Richnava</t>
  </si>
  <si>
    <t>401406DKR1500701</t>
  </si>
  <si>
    <t>Obec Jesenské</t>
  </si>
  <si>
    <t>401406DKJ5500901</t>
  </si>
  <si>
    <t xml:space="preserve">Obec Svinia </t>
  </si>
  <si>
    <t>401406DJT5500401</t>
  </si>
  <si>
    <t>Obec Bijacovce</t>
  </si>
  <si>
    <t>401406DLI7500601</t>
  </si>
  <si>
    <t>Obec Kokava nad Rimavicou</t>
  </si>
  <si>
    <t>401406DIT3100201</t>
  </si>
  <si>
    <t xml:space="preserve">Obec Kapušianske Kľačany </t>
  </si>
  <si>
    <t>401406DKL7500601</t>
  </si>
  <si>
    <t>401201A513500101</t>
  </si>
  <si>
    <t>Obec Tomášov</t>
  </si>
  <si>
    <t>401406DJN8500601</t>
  </si>
  <si>
    <t>401406DLA3501101</t>
  </si>
  <si>
    <t>401406DJM9100201</t>
  </si>
  <si>
    <t>Obec Poša</t>
  </si>
  <si>
    <t>401406DIV3500601</t>
  </si>
  <si>
    <t>Obec Jastrabie nad Topľou</t>
  </si>
  <si>
    <t>401406DLL6500901</t>
  </si>
  <si>
    <t>401406DKL7500701</t>
  </si>
  <si>
    <t>401406DIX5501001</t>
  </si>
  <si>
    <t>401406DJA1500401</t>
  </si>
  <si>
    <t>401406DLY9100301</t>
  </si>
  <si>
    <t>Obec Rovné</t>
  </si>
  <si>
    <t>401406DKA6500801</t>
  </si>
  <si>
    <t>401406DLL4500601</t>
  </si>
  <si>
    <t>Obec Kechnec</t>
  </si>
  <si>
    <t>401406DMA9500301</t>
  </si>
  <si>
    <t>Mestská časť Košice - Krásna</t>
  </si>
  <si>
    <t>401406DMB4100401</t>
  </si>
  <si>
    <t>401406DLQ1100201</t>
  </si>
  <si>
    <t>Obec Cakov</t>
  </si>
  <si>
    <t>401406DIT2100201</t>
  </si>
  <si>
    <t>Mesto Kráľovský Chlmec</t>
  </si>
  <si>
    <t>401406DIT5500501</t>
  </si>
  <si>
    <t>Mesto Jelšava</t>
  </si>
  <si>
    <t>401406DLG5100201</t>
  </si>
  <si>
    <t>Obec Pôtor</t>
  </si>
  <si>
    <t>401406DJM8100201</t>
  </si>
  <si>
    <t>Obec Sedliská</t>
  </si>
  <si>
    <t>401702DXZ3500401</t>
  </si>
  <si>
    <t>Ministerstvo dopravy SR</t>
  </si>
  <si>
    <t>401702DXZ3500501</t>
  </si>
  <si>
    <t>401406DJS7501001</t>
  </si>
  <si>
    <t>Obec Zborov</t>
  </si>
  <si>
    <t>401406DJL8100201</t>
  </si>
  <si>
    <t>Obec Prosačov</t>
  </si>
  <si>
    <t>401406DMD2500601</t>
  </si>
  <si>
    <t xml:space="preserve">Obec Bukovce </t>
  </si>
  <si>
    <t>401702DXZ3500301</t>
  </si>
  <si>
    <t xml:space="preserve">Ministerstvo dopravy Slovenskej republiky </t>
  </si>
  <si>
    <t>401406DJZ3500701</t>
  </si>
  <si>
    <t>Obec Hodejov</t>
  </si>
  <si>
    <t>401703A495500401</t>
  </si>
  <si>
    <t>401101DTG5500401</t>
  </si>
  <si>
    <t>401501DXA1300401</t>
  </si>
  <si>
    <t>401406DLP8100301</t>
  </si>
  <si>
    <t>Obec Nižný Komárnik</t>
  </si>
  <si>
    <t>401701DTS7500501</t>
  </si>
  <si>
    <t xml:space="preserve">	3BA1</t>
  </si>
  <si>
    <t>401701A692500301</t>
  </si>
  <si>
    <t xml:space="preserve">
Ministerstvo financií Slovenskej republiky </t>
  </si>
  <si>
    <t>401701A018500201</t>
  </si>
  <si>
    <t>401701A880500401</t>
  </si>
  <si>
    <t>401406DJT8100301</t>
  </si>
  <si>
    <t>Obec Rankovce</t>
  </si>
  <si>
    <t>401406DJF4501201</t>
  </si>
  <si>
    <t>401406DLR1100301</t>
  </si>
  <si>
    <t>Obec Varadka</t>
  </si>
  <si>
    <t>401201FDC4500201</t>
  </si>
  <si>
    <t>Obec Preseľany</t>
  </si>
  <si>
    <t>401701FHA3500201</t>
  </si>
  <si>
    <t>401406DJM7100201</t>
  </si>
  <si>
    <t>Obec Kučín</t>
  </si>
  <si>
    <t>401406DKW5501101</t>
  </si>
  <si>
    <t>Obec Olejníkov</t>
  </si>
  <si>
    <t>401406DPU9100401</t>
  </si>
  <si>
    <t>401406DLI1501201</t>
  </si>
  <si>
    <t>Obec Arnutovce</t>
  </si>
  <si>
    <t>401406DJT2500701</t>
  </si>
  <si>
    <t>401406DKA1501201</t>
  </si>
  <si>
    <t>401406DKV8500901</t>
  </si>
  <si>
    <t>Obec Chrasť nad Hornádom</t>
  </si>
  <si>
    <t>401406DKG4100301</t>
  </si>
  <si>
    <t>Obec Telgárt</t>
  </si>
  <si>
    <t>401406DUL4500901</t>
  </si>
  <si>
    <t>401406DKM4100301</t>
  </si>
  <si>
    <t>Mesto Poltár</t>
  </si>
  <si>
    <t>401406DLG1100201</t>
  </si>
  <si>
    <t>Obec Kunova Teplica</t>
  </si>
  <si>
    <t>401406DJS7501101</t>
  </si>
  <si>
    <t>401406DJX1501001</t>
  </si>
  <si>
    <t>401406DJK1100201</t>
  </si>
  <si>
    <t>Obec Sirk</t>
  </si>
  <si>
    <t>401406DJF2501301</t>
  </si>
  <si>
    <t>401406DJC9500901</t>
  </si>
  <si>
    <t>401406DIX3500601</t>
  </si>
  <si>
    <t>Mesto Svidník</t>
  </si>
  <si>
    <t>401406DKS5100201</t>
  </si>
  <si>
    <t>Obec Liptovská Porúbka</t>
  </si>
  <si>
    <t>401406DKW5501201</t>
  </si>
  <si>
    <t>401406DIW3100501</t>
  </si>
  <si>
    <t>401406DKV4100201</t>
  </si>
  <si>
    <t>Obec Poľany</t>
  </si>
  <si>
    <t>401201FGC8300101</t>
  </si>
  <si>
    <t>Obec Streda nad Bodrogom</t>
  </si>
  <si>
    <t>401704B579500201</t>
  </si>
  <si>
    <t xml:space="preserve">Slovenská inovačná a energetická agentúra </t>
  </si>
  <si>
    <t>401406DJN8500701</t>
  </si>
  <si>
    <t>401406DMH9500901</t>
  </si>
  <si>
    <t>401406DKD1500601</t>
  </si>
  <si>
    <t>Obec Fričovce</t>
  </si>
  <si>
    <t>401406DLK4100201</t>
  </si>
  <si>
    <t>Obec Markovce</t>
  </si>
  <si>
    <t>401406A450100101</t>
  </si>
  <si>
    <t>Obec Červenica</t>
  </si>
  <si>
    <t>401406DJA3500401</t>
  </si>
  <si>
    <t>Obec Veľké Lovce</t>
  </si>
  <si>
    <t>401406DLU8100401</t>
  </si>
  <si>
    <t>Obec Šíd</t>
  </si>
  <si>
    <t>401406DJX1501101</t>
  </si>
  <si>
    <t>401406DJG3100201</t>
  </si>
  <si>
    <t>Mesto Stará Ľubovňa</t>
  </si>
  <si>
    <t>401701A880500301</t>
  </si>
  <si>
    <t>401406DUL4501001</t>
  </si>
  <si>
    <t>401406DJU4501201</t>
  </si>
  <si>
    <t>401701A099500101</t>
  </si>
  <si>
    <t>MIRRI SR</t>
  </si>
  <si>
    <t>401701A587500101</t>
  </si>
  <si>
    <t>Úrad pre vererejné obstarávanie</t>
  </si>
  <si>
    <t>401406DIY3100301</t>
  </si>
  <si>
    <t>401406DKH5100301</t>
  </si>
  <si>
    <t>Obec Kyjov</t>
  </si>
  <si>
    <t>401406DIU8501201</t>
  </si>
  <si>
    <t>401406DJI7100201</t>
  </si>
  <si>
    <t>Mesto Zbehňov</t>
  </si>
  <si>
    <t>401406DLD5100201</t>
  </si>
  <si>
    <t>Obec Trhovište</t>
  </si>
  <si>
    <t>401406DKP4100201</t>
  </si>
  <si>
    <t>Obec Moravany</t>
  </si>
  <si>
    <t>401406DKR7100301</t>
  </si>
  <si>
    <t>Obec Kráľ</t>
  </si>
  <si>
    <t>401701A692500401</t>
  </si>
  <si>
    <t>401406DJQ8100201</t>
  </si>
  <si>
    <t>Mestská časť Košice - Šaca</t>
  </si>
  <si>
    <t>401406DKW5501301</t>
  </si>
  <si>
    <t>401406DJY8501301</t>
  </si>
  <si>
    <t>401101FHT4500101</t>
  </si>
  <si>
    <t>Univerzita Pavla Jozefa Šafárika v Košiciach</t>
  </si>
  <si>
    <t>401406DJZ9100201</t>
  </si>
  <si>
    <t>Obec Cernina</t>
  </si>
  <si>
    <t>401406DMH9501001</t>
  </si>
  <si>
    <t>401406DJR4501101</t>
  </si>
  <si>
    <t>401201DZM2300101</t>
  </si>
  <si>
    <t xml:space="preserve">Obec Poľany </t>
  </si>
  <si>
    <t>401406DJA4500501</t>
  </si>
  <si>
    <t>Obec Nižný Slavkov</t>
  </si>
  <si>
    <t>401406DLI3500301</t>
  </si>
  <si>
    <t>Obec Pohronská Polhora</t>
  </si>
  <si>
    <t>401406A434100201</t>
  </si>
  <si>
    <t xml:space="preserve">Obec Kolačkov </t>
  </si>
  <si>
    <t>401406DNC5100301</t>
  </si>
  <si>
    <t>401703FPV8500401</t>
  </si>
  <si>
    <t>401406DKA6500901</t>
  </si>
  <si>
    <t>401406DJV3501301</t>
  </si>
  <si>
    <t>401406DKP2501201</t>
  </si>
  <si>
    <t>401406DJN1100301</t>
  </si>
  <si>
    <t>Obec Benkovce</t>
  </si>
  <si>
    <t>401406DUL4501101</t>
  </si>
  <si>
    <t>401406DKZ5501001</t>
  </si>
  <si>
    <t>401407A100500101</t>
  </si>
  <si>
    <t>401406DLB1501001</t>
  </si>
  <si>
    <t>401406DMH9501101</t>
  </si>
  <si>
    <t>401406DJL3100201</t>
  </si>
  <si>
    <t xml:space="preserve">
Obec Čaklov</t>
  </si>
  <si>
    <t>401406A354100101</t>
  </si>
  <si>
    <t>Obec Šarišská Poruba</t>
  </si>
  <si>
    <t>401406DKD6100201</t>
  </si>
  <si>
    <t>Obec Malcov</t>
  </si>
  <si>
    <t>401406DJU1100201</t>
  </si>
  <si>
    <t>401406DKJ3100201</t>
  </si>
  <si>
    <t>Obec Svätý Peter</t>
  </si>
  <si>
    <t>401406DJH9501401</t>
  </si>
  <si>
    <t>401406DJN2501201</t>
  </si>
  <si>
    <t>401406A866100101</t>
  </si>
  <si>
    <t>401406DJK7501301</t>
  </si>
  <si>
    <t>401406DJU2100201</t>
  </si>
  <si>
    <t>Obec Rudlov</t>
  </si>
  <si>
    <t>401406DLB9500601</t>
  </si>
  <si>
    <t>401201FDF7300101</t>
  </si>
  <si>
    <t>Obec Kurima</t>
  </si>
  <si>
    <t>401406DJK3501301</t>
  </si>
  <si>
    <t>401406DJT2500801</t>
  </si>
  <si>
    <t>401406DJL5500401</t>
  </si>
  <si>
    <t>Obec Bystré</t>
  </si>
  <si>
    <t>401406DKP9500401</t>
  </si>
  <si>
    <t>Obec Hlinné</t>
  </si>
  <si>
    <t>401406DJN2501301</t>
  </si>
  <si>
    <t>401406DVL2501201</t>
  </si>
  <si>
    <t>401201FFJ9500101</t>
  </si>
  <si>
    <t>Prešovská univerzita v Prešove</t>
  </si>
  <si>
    <t>401701A294500101</t>
  </si>
  <si>
    <t>401406DMG1500501</t>
  </si>
  <si>
    <t>Obec Žakarovce</t>
  </si>
  <si>
    <t>401406DJI6501401</t>
  </si>
  <si>
    <t>401406DJM3100201</t>
  </si>
  <si>
    <t>Obec Vyšný Žipov</t>
  </si>
  <si>
    <t>401406DKJ5501001</t>
  </si>
  <si>
    <t>Obec Svinia</t>
  </si>
  <si>
    <t>401406DKP9500301</t>
  </si>
  <si>
    <t>401406DJI6501301</t>
  </si>
  <si>
    <t>401406DIU6500501</t>
  </si>
  <si>
    <t>Obec Kamenín</t>
  </si>
  <si>
    <t>401701A116500201</t>
  </si>
  <si>
    <t>MIRRI (za viac subjektov)</t>
  </si>
  <si>
    <t>401701A664500301</t>
  </si>
  <si>
    <t>401406DKD3500601</t>
  </si>
  <si>
    <t>401701A116500301</t>
  </si>
  <si>
    <t>401406DJB5501001</t>
  </si>
  <si>
    <t>401406DKF8100201</t>
  </si>
  <si>
    <t>Obec Lubeník</t>
  </si>
  <si>
    <t>401406DJJ7501101</t>
  </si>
  <si>
    <t xml:space="preserve">Obec Batizovce </t>
  </si>
  <si>
    <t>401406DIV3500701</t>
  </si>
  <si>
    <t>401406DUU5501201</t>
  </si>
  <si>
    <t>401201DXZ8500101</t>
  </si>
  <si>
    <t>Obec Dolná Mičiná</t>
  </si>
  <si>
    <t>401406FRB3100101</t>
  </si>
  <si>
    <t xml:space="preserve">
Obec Varhaňovce</t>
  </si>
  <si>
    <t>401406DKZ5501101</t>
  </si>
  <si>
    <t>401406DLA5501101</t>
  </si>
  <si>
    <t>401201FDD5300101</t>
  </si>
  <si>
    <t>Obec Vojňany</t>
  </si>
  <si>
    <t>401701A880500501</t>
  </si>
  <si>
    <t>MIRRI (za Nitriansky samosprávny kraj)</t>
  </si>
  <si>
    <t>401701A116500401</t>
  </si>
  <si>
    <t>401201FDW4300101</t>
  </si>
  <si>
    <t xml:space="preserve">Obec Zbehňov </t>
  </si>
  <si>
    <t>401406DMI2500401</t>
  </si>
  <si>
    <t>Mesto Spišská Stará Ves</t>
  </si>
  <si>
    <t>401406DLW3501201</t>
  </si>
  <si>
    <t>401406DLA3501201</t>
  </si>
  <si>
    <t>401406DJU4501301</t>
  </si>
  <si>
    <t>401701A839500401</t>
  </si>
  <si>
    <t>401406DKA6501001</t>
  </si>
  <si>
    <t>401406DJT9501301</t>
  </si>
  <si>
    <t>401406DLC2501101</t>
  </si>
  <si>
    <t>401406DJG6500701</t>
  </si>
  <si>
    <t>Obec Čakanovce</t>
  </si>
  <si>
    <t>401406DIX5501101</t>
  </si>
  <si>
    <t>401701FNU5500401</t>
  </si>
  <si>
    <t>401406DJF4501301</t>
  </si>
  <si>
    <t>401406DIU8501301</t>
  </si>
  <si>
    <t>401701A692500501</t>
  </si>
  <si>
    <t>401406DJD2100201</t>
  </si>
  <si>
    <t>Obec Dvory nad Žitavou</t>
  </si>
  <si>
    <t>401406DJG6500601</t>
  </si>
  <si>
    <t>401406DLL1501301</t>
  </si>
  <si>
    <t>401406DJP6500601</t>
  </si>
  <si>
    <t>401406DJK8501301</t>
  </si>
  <si>
    <t>401406DLF5100201</t>
  </si>
  <si>
    <t>Mestská časť Košice-Nad Jazerom</t>
  </si>
  <si>
    <t>401201FFL5300201</t>
  </si>
  <si>
    <t>401101FKG8300101</t>
  </si>
  <si>
    <t xml:space="preserve">Mesto Žilina </t>
  </si>
  <si>
    <t>401406DJD3500501</t>
  </si>
  <si>
    <t xml:space="preserve">Obec Veľký Horeš </t>
  </si>
  <si>
    <t>401406DJB9500601</t>
  </si>
  <si>
    <t>Mesto Giraltovce</t>
  </si>
  <si>
    <t>401406DKF1500701</t>
  </si>
  <si>
    <t>Obec Roštár</t>
  </si>
  <si>
    <t>401406DKA5100201</t>
  </si>
  <si>
    <t>Obec Závadka</t>
  </si>
  <si>
    <t>401406DMH1500301</t>
  </si>
  <si>
    <t>Mesto Čierna nad Tisou</t>
  </si>
  <si>
    <t>401406DJC7501201</t>
  </si>
  <si>
    <t>401701FHA3500301</t>
  </si>
  <si>
    <t>401702A117500201</t>
  </si>
  <si>
    <t>401202FIR4300201</t>
  </si>
  <si>
    <t>401406DJF2501401</t>
  </si>
  <si>
    <t>401501DXA1300501</t>
  </si>
  <si>
    <t>401406DKV9501601</t>
  </si>
  <si>
    <t>401406DMR7100301</t>
  </si>
  <si>
    <t>Obec Cabaj - Čápor</t>
  </si>
  <si>
    <t>401406DJI2501201</t>
  </si>
  <si>
    <t>401406DJX1501201</t>
  </si>
  <si>
    <t>401406DMW7500901</t>
  </si>
  <si>
    <t>Obec Kolbovce</t>
  </si>
  <si>
    <t>401406DLT7501101</t>
  </si>
  <si>
    <t>401406DIV2500401</t>
  </si>
  <si>
    <t>401406DJI2501301</t>
  </si>
  <si>
    <t>401406DLT7501001</t>
  </si>
  <si>
    <t>401406FQU8300101</t>
  </si>
  <si>
    <t xml:space="preserve">Obec Toporec </t>
  </si>
  <si>
    <t>401702A117500301</t>
  </si>
  <si>
    <t>401406DJW9501301</t>
  </si>
  <si>
    <t xml:space="preserve"> Obec Slavošovce</t>
  </si>
  <si>
    <t>401701A116500501</t>
  </si>
  <si>
    <t>401406DKU9501201</t>
  </si>
  <si>
    <t>401406DJW9501401</t>
  </si>
  <si>
    <t xml:space="preserve">Obec Slavošovce </t>
  </si>
  <si>
    <t>401406DMW7501001</t>
  </si>
  <si>
    <t>401801FHJ4100101</t>
  </si>
  <si>
    <t xml:space="preserve">401201DZZ4500301 </t>
  </si>
  <si>
    <t>Obec Dulova Ves</t>
  </si>
  <si>
    <t>401406DIY2100301</t>
  </si>
  <si>
    <t>Obec Nižná Slaná</t>
  </si>
  <si>
    <t>401406DLH2100301</t>
  </si>
  <si>
    <t>401406DJI1500201</t>
  </si>
  <si>
    <t>Mesto Poprad</t>
  </si>
  <si>
    <t>401406DMQ3100201</t>
  </si>
  <si>
    <t>Obec Kečkovce</t>
  </si>
  <si>
    <t>401406DLM5500401</t>
  </si>
  <si>
    <t>Obec Licince</t>
  </si>
  <si>
    <t>401406DLC9500101</t>
  </si>
  <si>
    <t>Obec Nová Bašta</t>
  </si>
  <si>
    <t>401406DQP4100201</t>
  </si>
  <si>
    <t>Obec Bulhary</t>
  </si>
  <si>
    <t>401406DKC5500401</t>
  </si>
  <si>
    <t>401406A522100101</t>
  </si>
  <si>
    <t>Mesto Stropkov</t>
  </si>
  <si>
    <t>401406DKU9501101</t>
  </si>
  <si>
    <t>401406DLL1501401</t>
  </si>
  <si>
    <t>401406DIU5501301</t>
  </si>
  <si>
    <t>401406DKD1500701</t>
  </si>
  <si>
    <t>401406DUU5501301</t>
  </si>
  <si>
    <t xml:space="preserve">Obec Včelince </t>
  </si>
  <si>
    <t>401406DJN7500401</t>
  </si>
  <si>
    <t>401406DLM5500501</t>
  </si>
  <si>
    <t>401406DLA5501201</t>
  </si>
  <si>
    <t>401406A470100101</t>
  </si>
  <si>
    <t>Obec Hrabské</t>
  </si>
  <si>
    <t>401406DJZ6100201</t>
  </si>
  <si>
    <t>Obec Stredné Plachtince</t>
  </si>
  <si>
    <t>401101B482100101</t>
  </si>
  <si>
    <t>InoVia</t>
  </si>
  <si>
    <t>401406DJY8501401</t>
  </si>
  <si>
    <t>401406DJS8100401</t>
  </si>
  <si>
    <t>401701C282100101</t>
  </si>
  <si>
    <t>401701A880500601</t>
  </si>
  <si>
    <t>Priebežná platba</t>
  </si>
  <si>
    <t>401406DKQ3100201</t>
  </si>
  <si>
    <t>401406DKF9500601</t>
  </si>
  <si>
    <t>401406DLT6500301</t>
  </si>
  <si>
    <t>Obec Valaská</t>
  </si>
  <si>
    <t>401406DLB4100301</t>
  </si>
  <si>
    <t>Obec Vikartovce</t>
  </si>
  <si>
    <t xml:space="preserve">PP </t>
  </si>
  <si>
    <t>401406DMR1500301</t>
  </si>
  <si>
    <t>Obec Šarovce</t>
  </si>
  <si>
    <t>401701B551500101</t>
  </si>
  <si>
    <t>401406DKF3100601</t>
  </si>
  <si>
    <t>401406DJK3501401</t>
  </si>
  <si>
    <t>401202FQB3100101</t>
  </si>
  <si>
    <t xml:space="preserve">Obec Družstevná pri Hornáde </t>
  </si>
  <si>
    <t>401406DLI4100201</t>
  </si>
  <si>
    <t>Obec Nitra nad Ipľom</t>
  </si>
  <si>
    <t>401406DKR5500601</t>
  </si>
  <si>
    <t>401406DLD2500901</t>
  </si>
  <si>
    <t>401406DKU9501301</t>
  </si>
  <si>
    <t>401406DLT3500401</t>
  </si>
  <si>
    <t>401406DIT8100301</t>
  </si>
  <si>
    <t>Obec Ruská</t>
  </si>
  <si>
    <t>401406DIV5100201</t>
  </si>
  <si>
    <t>Obec Ochtiná</t>
  </si>
  <si>
    <t>401406DLI4500201</t>
  </si>
  <si>
    <t>401406C032100101</t>
  </si>
  <si>
    <t>Úrad vlády SR</t>
  </si>
  <si>
    <t>401406DIV7100401</t>
  </si>
  <si>
    <t>Obec Podhorany</t>
  </si>
  <si>
    <t>401201FDV1500101</t>
  </si>
  <si>
    <t>Obec Veľké Kršteňany</t>
  </si>
  <si>
    <t>401406DJT2500901</t>
  </si>
  <si>
    <t>401701A738500501</t>
  </si>
  <si>
    <t>3BA3</t>
  </si>
  <si>
    <t>401101DYK7500101</t>
  </si>
  <si>
    <t>401406DJG7501601</t>
  </si>
  <si>
    <t>401406DJB4100301</t>
  </si>
  <si>
    <t>Obec Zámutov</t>
  </si>
  <si>
    <t>401406DKD8100201</t>
  </si>
  <si>
    <t>Mesto Liptovský Mikuláš</t>
  </si>
  <si>
    <t>401406DLY8501201</t>
  </si>
  <si>
    <t>401701DTS7500601</t>
  </si>
  <si>
    <t>401406DIU5501401</t>
  </si>
  <si>
    <t>401101FPX3100101</t>
  </si>
  <si>
    <t>401406DMF2100101</t>
  </si>
  <si>
    <t>401406DJC9501001</t>
  </si>
  <si>
    <t>401406DLI1501301</t>
  </si>
  <si>
    <t>401406DJH9501501</t>
  </si>
  <si>
    <t>401406DKK5100201</t>
  </si>
  <si>
    <t>Obec Važec</t>
  </si>
  <si>
    <t>401406DLY8501101</t>
  </si>
  <si>
    <t>401406DLL6501001</t>
  </si>
  <si>
    <t>401406DJJ9501101</t>
  </si>
  <si>
    <t>401406DJS2500501</t>
  </si>
  <si>
    <t>401406DJS2500301</t>
  </si>
  <si>
    <t>401406DJS2500401</t>
  </si>
  <si>
    <t>401406DJP8100201</t>
  </si>
  <si>
    <t>Mesto Levice</t>
  </si>
  <si>
    <t>401406DLL6501201</t>
  </si>
  <si>
    <t>401101B583100101</t>
  </si>
  <si>
    <t>Inovačné partnerské centrum, Prešov</t>
  </si>
  <si>
    <t>401406DLW1500201</t>
  </si>
  <si>
    <t xml:space="preserve">Obec Svinica </t>
  </si>
  <si>
    <t>401406DJG8500501</t>
  </si>
  <si>
    <t>Mestská časť Bratislava - Podunajské Biskupice</t>
  </si>
  <si>
    <t>401406DKV7100301</t>
  </si>
  <si>
    <t>Obec Dubovec</t>
  </si>
  <si>
    <t>401406DKA1501401</t>
  </si>
  <si>
    <t>401406DJJ9501201</t>
  </si>
  <si>
    <t xml:space="preserve"> Mesto Krompachy</t>
  </si>
  <si>
    <t>401406B910100101</t>
  </si>
  <si>
    <t>Obec Švedlár</t>
  </si>
  <si>
    <t>401406DLL6501101</t>
  </si>
  <si>
    <t>401406DKA6501101</t>
  </si>
  <si>
    <t>401406DLZ9100301</t>
  </si>
  <si>
    <t>Obec Lastomír</t>
  </si>
  <si>
    <t>401701DTS7500701</t>
  </si>
  <si>
    <t>MV SR</t>
  </si>
  <si>
    <t>401406DRI9100201</t>
  </si>
  <si>
    <t>Mesto Hnúšťa</t>
  </si>
  <si>
    <t>401701A880500801</t>
  </si>
  <si>
    <t>MIRRI SR (za partnera: Bratislavský SK)</t>
  </si>
  <si>
    <t>401406DJK8501401</t>
  </si>
  <si>
    <t>401701A880500701</t>
  </si>
  <si>
    <t>401406DKK3100301</t>
  </si>
  <si>
    <t>Obec Dulovce</t>
  </si>
  <si>
    <t>401703B210500101</t>
  </si>
  <si>
    <t>3BB3</t>
  </si>
  <si>
    <t>401701A664500401</t>
  </si>
  <si>
    <t>Ministerstvo financíí SR</t>
  </si>
  <si>
    <t>401701A839500501</t>
  </si>
  <si>
    <t xml:space="preserve">MIRRI SR </t>
  </si>
  <si>
    <t>401703A955500201</t>
  </si>
  <si>
    <t>Ministerstvo školstva, výskumu, vývoja a mládeže Slovenskej republiky</t>
  </si>
  <si>
    <t>401701DTS7500801</t>
  </si>
  <si>
    <t>401406DIW4100301</t>
  </si>
  <si>
    <t xml:space="preserve">Obec Bystrany </t>
  </si>
  <si>
    <t>401202FIR4300301</t>
  </si>
  <si>
    <t>401101B599100101</t>
  </si>
  <si>
    <t>Business Košice, n.o.</t>
  </si>
  <si>
    <t>401406DJJ7501201</t>
  </si>
  <si>
    <t>401406DKJ7500401</t>
  </si>
  <si>
    <t>401406DJM4100201</t>
  </si>
  <si>
    <t>Obec Skrabské</t>
  </si>
  <si>
    <t>401406DJX1501301</t>
  </si>
  <si>
    <t>401406DNC5100401</t>
  </si>
  <si>
    <t>401406DJN8500901</t>
  </si>
  <si>
    <t>401406DJN8500801</t>
  </si>
  <si>
    <t>401406DLH8500501</t>
  </si>
  <si>
    <t>401406DJQ4100301</t>
  </si>
  <si>
    <t>Obec Vyšný Medzev</t>
  </si>
  <si>
    <t>401406DLT4500801</t>
  </si>
  <si>
    <t>401406DKR9501201</t>
  </si>
  <si>
    <t>401101FQA3100101</t>
  </si>
  <si>
    <t xml:space="preserve">Univerzita Mateja Bela v Banskej Bystrici </t>
  </si>
  <si>
    <t>401101DWS8100101</t>
  </si>
  <si>
    <t>Národné centrum zdravotníckych informácií</t>
  </si>
  <si>
    <t>401406DKM8500401</t>
  </si>
  <si>
    <t>401406DKQ9500201</t>
  </si>
  <si>
    <t>Mesto Šaštín-Stráže</t>
  </si>
  <si>
    <t>401406DJT9501401</t>
  </si>
  <si>
    <t>401702DXZ3500601</t>
  </si>
  <si>
    <t>401406DJC7501301</t>
  </si>
  <si>
    <t>401406B927100101</t>
  </si>
  <si>
    <t>Obec Pašková</t>
  </si>
  <si>
    <t>401406DLW8100301</t>
  </si>
  <si>
    <t>401701A587500201</t>
  </si>
  <si>
    <t>401801DSF7500101</t>
  </si>
  <si>
    <t>401406C095100101</t>
  </si>
  <si>
    <t>401406DJA8501201</t>
  </si>
  <si>
    <t>401406DJR2500601</t>
  </si>
  <si>
    <t>Obec Družstevná pri Hornáde</t>
  </si>
  <si>
    <t>401406DMA6100301</t>
  </si>
  <si>
    <t>Obec Breznica</t>
  </si>
  <si>
    <t>401406DLG9100201</t>
  </si>
  <si>
    <t>Obec Mojmírovce</t>
  </si>
  <si>
    <t>401201FFL5300301</t>
  </si>
  <si>
    <t>401406DIT9500701</t>
  </si>
  <si>
    <t>Obec Širkovce</t>
  </si>
  <si>
    <t>401406DJA8501101</t>
  </si>
  <si>
    <t>401406DLI2100201</t>
  </si>
  <si>
    <t xml:space="preserve">Mesto Veľký Krtíš </t>
  </si>
  <si>
    <t>401406DJX4100301</t>
  </si>
  <si>
    <t>Obec Spišská Teplica</t>
  </si>
  <si>
    <t>401406DKK4500501</t>
  </si>
  <si>
    <t>Obec Kamenný Most</t>
  </si>
  <si>
    <t>401406DJD8500701</t>
  </si>
  <si>
    <t>401406DKB2100401</t>
  </si>
  <si>
    <t>Obec Hajnáčka</t>
  </si>
  <si>
    <t>401406DLT5100301</t>
  </si>
  <si>
    <t>Obec Vrbnica</t>
  </si>
  <si>
    <t>401406DKB1100301</t>
  </si>
  <si>
    <t>Obec Veľká nad Ipľom</t>
  </si>
  <si>
    <t>401406DJX8100201</t>
  </si>
  <si>
    <t xml:space="preserve">Mestská časť Košice - Juh </t>
  </si>
  <si>
    <t>401406DIT7500601</t>
  </si>
  <si>
    <t>401406DKQ8100201</t>
  </si>
  <si>
    <t xml:space="preserve">Obec Gánovce </t>
  </si>
  <si>
    <t>401406DKF7500601</t>
  </si>
  <si>
    <t>Obec Muránska Dlhá Lúka</t>
  </si>
  <si>
    <t>401406C058100101</t>
  </si>
  <si>
    <t>Obec Žíp</t>
  </si>
  <si>
    <t>401406DLM6100201</t>
  </si>
  <si>
    <t>Obec Hontianske Tesáre</t>
  </si>
  <si>
    <t>401406DKJ5501201</t>
  </si>
  <si>
    <t>401201DZZ2500101</t>
  </si>
  <si>
    <t>401406DJB5501101</t>
  </si>
  <si>
    <t>401406DVN6100201</t>
  </si>
  <si>
    <t>401701A880500901</t>
  </si>
  <si>
    <t>MIRRI SR (za partnera: Nitriansky samosprávny kraj)</t>
  </si>
  <si>
    <t>401406DIX4500501</t>
  </si>
  <si>
    <t>401406DMA1100301</t>
  </si>
  <si>
    <t>Obec Petrovce nad Laborcom</t>
  </si>
  <si>
    <t>401406DKJ5501101</t>
  </si>
  <si>
    <t>401406DMF9500401</t>
  </si>
  <si>
    <t>401406DJG7501501</t>
  </si>
  <si>
    <t>401406DKL6100201</t>
  </si>
  <si>
    <t>Obec Beladice</t>
  </si>
  <si>
    <t>401406DJA6100301</t>
  </si>
  <si>
    <t>Obec Roztoky</t>
  </si>
  <si>
    <t>401406DIW5501101</t>
  </si>
  <si>
    <t>401406DKN9100301</t>
  </si>
  <si>
    <t xml:space="preserve">Obec Chrámec </t>
  </si>
  <si>
    <t>401406DIV1100301</t>
  </si>
  <si>
    <t>Obec Banské</t>
  </si>
  <si>
    <t>401701DZW8500201</t>
  </si>
  <si>
    <t>401703A955500101</t>
  </si>
  <si>
    <t xml:space="preserve">Ministerstvo školstva, výskumu, vývoja a mládeže Slovenskej republiky </t>
  </si>
  <si>
    <t>401406DIW5501301</t>
  </si>
  <si>
    <t>401406DJX5100401</t>
  </si>
  <si>
    <t>Obec Terany</t>
  </si>
  <si>
    <t>401406DIW5501201</t>
  </si>
  <si>
    <t>401406DIU8501401</t>
  </si>
  <si>
    <t>401406DJM6500601</t>
  </si>
  <si>
    <t>401406DLF9500501</t>
  </si>
  <si>
    <t>401406DJP6500701</t>
  </si>
  <si>
    <t>401406DLI9100301</t>
  </si>
  <si>
    <t>Obec Krásnohorské Podhradie</t>
  </si>
  <si>
    <t>401301A350100101</t>
  </si>
  <si>
    <t>401406DKS2100401</t>
  </si>
  <si>
    <t>Obec Šimonovce</t>
  </si>
  <si>
    <t>401406DLV9500601</t>
  </si>
  <si>
    <t>401406DLD7500501</t>
  </si>
  <si>
    <t>401406DJF4501401</t>
  </si>
  <si>
    <t>401406DJQ7500901</t>
  </si>
  <si>
    <t xml:space="preserve">Obec Kendice </t>
  </si>
  <si>
    <t>401406DJS7501201</t>
  </si>
  <si>
    <t>401701A880501001</t>
  </si>
  <si>
    <t>MIRRI SR (za partnera: Prešovský samosprávny kraj)</t>
  </si>
  <si>
    <t>401406DJQ7500701</t>
  </si>
  <si>
    <t>Obec Kendice</t>
  </si>
  <si>
    <t>401406DLL4500701</t>
  </si>
  <si>
    <t>401406DJY6500501</t>
  </si>
  <si>
    <t>Obec Bajč</t>
  </si>
  <si>
    <t xml:space="preserve">401406DKR8100401
</t>
  </si>
  <si>
    <t>Obec Plavecký Štvrtok</t>
  </si>
  <si>
    <t>401406DKK8100201</t>
  </si>
  <si>
    <t>Mestská časť Košice-Luník IX</t>
  </si>
  <si>
    <t>401406DMG7100201</t>
  </si>
  <si>
    <t>Obec Vyškovce nad Ipľom</t>
  </si>
  <si>
    <t>401406DJQ7500801</t>
  </si>
  <si>
    <t>401101FKG8300201</t>
  </si>
  <si>
    <t>Mesto Žilina</t>
  </si>
  <si>
    <t>401406DKG7100301</t>
  </si>
  <si>
    <t>Obec Kozárovce</t>
  </si>
  <si>
    <t>401202FDU6500101</t>
  </si>
  <si>
    <t>Hlavné mesto Slovenskej republiky Bratislava</t>
  </si>
  <si>
    <t>401406DIX5501201</t>
  </si>
  <si>
    <t>401406DJB5501201</t>
  </si>
  <si>
    <t>401406DKP2501301</t>
  </si>
  <si>
    <t>401406DJV3501401</t>
  </si>
  <si>
    <t>401406DKV8501001</t>
  </si>
  <si>
    <t>401406DKU2100301</t>
  </si>
  <si>
    <t>Obec Nižný Mirošov</t>
  </si>
  <si>
    <t>401406DKM3500501</t>
  </si>
  <si>
    <t>401406DKZ5501201</t>
  </si>
  <si>
    <t>401406DVL2501301</t>
  </si>
  <si>
    <t>401406DJR4501301</t>
  </si>
  <si>
    <t>401406DKV1500501</t>
  </si>
  <si>
    <t>401406DLL1501501</t>
  </si>
  <si>
    <t>401406DMH6100301</t>
  </si>
  <si>
    <t>Obec Blatné Remety</t>
  </si>
  <si>
    <t>401406DKN4100301</t>
  </si>
  <si>
    <t>Obec Krajná Bystrá</t>
  </si>
  <si>
    <t>401406DJF9100201</t>
  </si>
  <si>
    <t>Obec Bidovce</t>
  </si>
  <si>
    <t>401101FMY1500201</t>
  </si>
  <si>
    <t>Žilinská univerzita v Žiline</t>
  </si>
  <si>
    <t>401801C657100401</t>
  </si>
  <si>
    <t>1BE1</t>
  </si>
  <si>
    <t>1BE2</t>
  </si>
  <si>
    <t>401701FLU6100301</t>
  </si>
  <si>
    <t>Mesto Prievidza</t>
  </si>
  <si>
    <t>401701FHA5500101</t>
  </si>
  <si>
    <t>401701A046500101</t>
  </si>
  <si>
    <t>Trenčiansky samosprávny kraj</t>
  </si>
  <si>
    <t>401701A540500101</t>
  </si>
  <si>
    <t xml:space="preserve">Žilinský samosprávny kraj </t>
  </si>
  <si>
    <t>401701A271500101</t>
  </si>
  <si>
    <t xml:space="preserve">Hlavné mesto Slovenskej republiky Bratislava </t>
  </si>
  <si>
    <t>401406DKL7500801</t>
  </si>
  <si>
    <t xml:space="preserve">Mesto Prešov </t>
  </si>
  <si>
    <t>401701FLX2500101</t>
  </si>
  <si>
    <t>401406DIW6100301</t>
  </si>
  <si>
    <t xml:space="preserve">Obec Soľ </t>
  </si>
  <si>
    <t>401406DLB1501101</t>
  </si>
  <si>
    <t>401406DLI7500701</t>
  </si>
  <si>
    <t xml:space="preserve">Obec Kokava nad Rimavicou </t>
  </si>
  <si>
    <t>401406DJN2501401</t>
  </si>
  <si>
    <t>401406DKH9100301</t>
  </si>
  <si>
    <t>Obec Kojatice</t>
  </si>
  <si>
    <t>401406DJA1500501</t>
  </si>
  <si>
    <t>401406DKT4100301</t>
  </si>
  <si>
    <t>Obec Šávoľ</t>
  </si>
  <si>
    <t>401406DJV6500401</t>
  </si>
  <si>
    <t>Obec Ďurkov</t>
  </si>
  <si>
    <t>401406DKL7500901</t>
  </si>
  <si>
    <t>401701B551500201</t>
  </si>
  <si>
    <t>Zálohová platba</t>
  </si>
  <si>
    <t>Ministerstvo zdravotníctva SR</t>
  </si>
  <si>
    <t>Zúčtovanie ZP</t>
  </si>
  <si>
    <t>Predfinancovanie</t>
  </si>
  <si>
    <t>0DV0M04</t>
  </si>
  <si>
    <t>IRR SK-CZ</t>
  </si>
  <si>
    <t>Zúčtovanie PF</t>
  </si>
  <si>
    <t>0DV0M05</t>
  </si>
  <si>
    <t>IRR SK-AT</t>
  </si>
  <si>
    <t>0DV0M06</t>
  </si>
  <si>
    <t>Interreg VI HU-SK</t>
  </si>
  <si>
    <t>Finančné nástroje/Tranža</t>
  </si>
  <si>
    <t>0DV0M07</t>
  </si>
  <si>
    <t>Interreg VI PL-SK</t>
  </si>
  <si>
    <t>0DV0M08</t>
  </si>
  <si>
    <t>Interreg NEXT</t>
  </si>
  <si>
    <t>0EC0201</t>
  </si>
  <si>
    <t>Program spolupráce Stredná Európa 2021-2027</t>
  </si>
  <si>
    <t>0EC0202</t>
  </si>
  <si>
    <t>Dunajský nadnárodný program 2021-2027</t>
  </si>
  <si>
    <t>p.č.</t>
  </si>
  <si>
    <t>číslo PD</t>
  </si>
  <si>
    <t>názov PD</t>
  </si>
  <si>
    <t>Program SK</t>
  </si>
  <si>
    <t xml:space="preserve">Program SK-SIEA            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</si>
</sst>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1"/>
      <color theme="1"/>
      <name val="Calibri"/>
      <family val="2"/>
      <charset val="238"/>
      <scheme val="minor"/>
    </font>
    <font>
      <sz val="11"/>
      <color rgb="FF000000"/>
      <name val="Calibri"/>
      <family val="2"/>
      <charset val="238"/>
    </font>
    <font>
      <i/>
      <sz val="11"/>
      <color rgb="FF000000"/>
      <name val="Calibri"/>
      <family val="2"/>
      <charset val="238"/>
    </font>
    <font>
      <b/>
      <sz val="14"/>
      <color rgb="FF44546A"/>
      <name val="Calibri"/>
      <family val="2"/>
      <charset val="238"/>
    </font>
    <font>
      <b/>
      <sz val="12"/>
      <color rgb="FF44546A"/>
      <name val="Calibri"/>
      <family val="2"/>
      <charset val="238"/>
    </font>
    <font>
      <i/>
      <sz val="8"/>
      <color rgb="FF000000"/>
      <name val="Calibri"/>
      <family val="2"/>
      <charset val="238"/>
    </font>
    <font>
      <sz val="10"/>
      <color rgb="FF000000"/>
      <name val="Calibri"/>
      <family val="2"/>
      <charset val="238"/>
    </font>
    <font>
      <b/>
      <sz val="10"/>
      <color rgb="FF000000"/>
      <name val="Calibri"/>
      <family val="2"/>
      <charset val="238"/>
    </font>
    <font>
      <b/>
      <sz val="10"/>
      <name val="Calibri"/>
      <family val="2"/>
      <charset val="238"/>
    </font>
    <font>
      <sz val="10"/>
      <color theme="1"/>
      <name val="Calibri"/>
      <family val="2"/>
      <charset val="238"/>
      <scheme val="minor"/>
    </font>
    <font>
      <sz val="10"/>
      <color theme="1"/>
      <name val="Arial Narrow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sz val="10"/>
      <color rgb="FF000000"/>
      <name val="Calibri"/>
      <family val="2"/>
      <charset val="238"/>
      <scheme val="minor"/>
    </font>
    <font>
      <sz val="10"/>
      <color rgb="FF000000"/>
      <name val="Calibri"/>
      <scheme val="minor"/>
    </font>
    <font>
      <sz val="10"/>
      <color rgb="FF000000"/>
      <name val="Calibri"/>
    </font>
    <font>
      <sz val="10"/>
      <color theme="1"/>
      <name val="Calibri"/>
      <scheme val="minor"/>
    </font>
  </fonts>
  <fills count="11">
    <fill>
      <patternFill patternType="none"/>
    </fill>
    <fill>
      <patternFill patternType="gray125"/>
    </fill>
    <fill>
      <patternFill patternType="solid">
        <fgColor indexed="65"/>
        <bgColor rgb="FF000000"/>
      </patternFill>
    </fill>
    <fill>
      <patternFill patternType="solid">
        <fgColor rgb="FFD9D9D9"/>
        <bgColor rgb="FF000000"/>
      </patternFill>
    </fill>
    <fill>
      <patternFill patternType="solid">
        <fgColor rgb="FFD0CECE"/>
        <bgColor rgb="FF000000"/>
      </patternFill>
    </fill>
    <fill>
      <patternFill patternType="solid">
        <fgColor rgb="FFEDEDED"/>
        <bgColor rgb="FF000000"/>
      </patternFill>
    </fill>
    <fill>
      <patternFill patternType="solid">
        <fgColor rgb="FFE2EFDA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/>
      <right style="thin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indexed="64"/>
      </bottom>
      <diagonal/>
    </border>
  </borders>
  <cellStyleXfs count="1">
    <xf numFmtId="0" fontId="0" fillId="0" borderId="0"/>
  </cellStyleXfs>
  <cellXfs count="208">
    <xf numFmtId="0" fontId="0" fillId="0" borderId="0" xfId="0"/>
    <xf numFmtId="0" fontId="1" fillId="2" borderId="0" xfId="0" applyFont="1" applyFill="1"/>
    <xf numFmtId="0" fontId="1" fillId="0" borderId="0" xfId="0" applyFont="1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2" fillId="2" borderId="0" xfId="0" applyFont="1" applyFill="1" applyAlignment="1">
      <alignment horizontal="center"/>
    </xf>
    <xf numFmtId="0" fontId="4" fillId="2" borderId="0" xfId="0" applyFont="1" applyFill="1"/>
    <xf numFmtId="0" fontId="4" fillId="2" borderId="0" xfId="0" applyFont="1" applyFill="1" applyAlignment="1">
      <alignment horizontal="center"/>
    </xf>
    <xf numFmtId="0" fontId="5" fillId="2" borderId="0" xfId="0" applyFont="1" applyFill="1" applyAlignment="1">
      <alignment horizontal="center"/>
    </xf>
    <xf numFmtId="0" fontId="8" fillId="3" borderId="2" xfId="0" applyFont="1" applyFill="1" applyBorder="1" applyAlignment="1">
      <alignment horizontal="center" wrapText="1"/>
    </xf>
    <xf numFmtId="0" fontId="7" fillId="5" borderId="2" xfId="0" applyFont="1" applyFill="1" applyBorder="1" applyAlignment="1">
      <alignment horizontal="center" wrapText="1"/>
    </xf>
    <xf numFmtId="0" fontId="8" fillId="3" borderId="3" xfId="0" applyFont="1" applyFill="1" applyBorder="1" applyAlignment="1">
      <alignment horizontal="center" wrapText="1"/>
    </xf>
    <xf numFmtId="0" fontId="9" fillId="0" borderId="0" xfId="0" applyFont="1"/>
    <xf numFmtId="0" fontId="6" fillId="0" borderId="7" xfId="0" applyFont="1" applyBorder="1" applyAlignment="1">
      <alignment horizontal="center"/>
    </xf>
    <xf numFmtId="0" fontId="6" fillId="8" borderId="8" xfId="0" applyFont="1" applyFill="1" applyBorder="1" applyAlignment="1">
      <alignment horizontal="center"/>
    </xf>
    <xf numFmtId="0" fontId="6" fillId="7" borderId="5" xfId="0" applyFont="1" applyFill="1" applyBorder="1" applyAlignment="1">
      <alignment horizontal="center" wrapText="1"/>
    </xf>
    <xf numFmtId="0" fontId="9" fillId="0" borderId="5" xfId="0" applyFont="1" applyBorder="1"/>
    <xf numFmtId="4" fontId="9" fillId="0" borderId="5" xfId="0" applyNumberFormat="1" applyFont="1" applyBorder="1" applyAlignment="1">
      <alignment horizontal="center"/>
    </xf>
    <xf numFmtId="0" fontId="9" fillId="0" borderId="5" xfId="0" applyFont="1" applyBorder="1" applyAlignment="1">
      <alignment wrapText="1"/>
    </xf>
    <xf numFmtId="0" fontId="9" fillId="0" borderId="5" xfId="0" applyFont="1" applyBorder="1" applyAlignment="1">
      <alignment horizontal="center"/>
    </xf>
    <xf numFmtId="0" fontId="9" fillId="0" borderId="8" xfId="0" applyFont="1" applyBorder="1"/>
    <xf numFmtId="0" fontId="6" fillId="7" borderId="8" xfId="0" applyFont="1" applyFill="1" applyBorder="1" applyAlignment="1">
      <alignment horizontal="center" wrapText="1"/>
    </xf>
    <xf numFmtId="0" fontId="9" fillId="0" borderId="8" xfId="0" applyFont="1" applyBorder="1" applyAlignment="1">
      <alignment horizontal="center"/>
    </xf>
    <xf numFmtId="4" fontId="9" fillId="0" borderId="8" xfId="0" applyNumberFormat="1" applyFont="1" applyBorder="1" applyAlignment="1">
      <alignment horizontal="center"/>
    </xf>
    <xf numFmtId="0" fontId="9" fillId="0" borderId="4" xfId="0" applyFont="1" applyBorder="1"/>
    <xf numFmtId="0" fontId="6" fillId="0" borderId="4" xfId="0" applyFont="1" applyBorder="1" applyAlignment="1">
      <alignment horizontal="center" wrapText="1"/>
    </xf>
    <xf numFmtId="0" fontId="9" fillId="0" borderId="4" xfId="0" applyFont="1" applyBorder="1" applyAlignment="1">
      <alignment horizontal="center"/>
    </xf>
    <xf numFmtId="4" fontId="9" fillId="0" borderId="4" xfId="0" applyNumberFormat="1" applyFont="1" applyBorder="1" applyAlignment="1">
      <alignment horizontal="center"/>
    </xf>
    <xf numFmtId="0" fontId="9" fillId="0" borderId="8" xfId="0" applyFont="1" applyBorder="1" applyAlignment="1">
      <alignment wrapText="1"/>
    </xf>
    <xf numFmtId="4" fontId="9" fillId="0" borderId="5" xfId="0" applyNumberFormat="1" applyFont="1" applyBorder="1" applyAlignment="1">
      <alignment horizontal="right"/>
    </xf>
    <xf numFmtId="0" fontId="9" fillId="0" borderId="10" xfId="0" applyFont="1" applyBorder="1"/>
    <xf numFmtId="0" fontId="9" fillId="0" borderId="12" xfId="0" applyFont="1" applyBorder="1"/>
    <xf numFmtId="0" fontId="9" fillId="0" borderId="12" xfId="0" applyFont="1" applyBorder="1" applyAlignment="1">
      <alignment horizontal="center"/>
    </xf>
    <xf numFmtId="4" fontId="9" fillId="0" borderId="11" xfId="0" applyNumberFormat="1" applyFont="1" applyBorder="1" applyAlignment="1">
      <alignment horizontal="center"/>
    </xf>
    <xf numFmtId="0" fontId="9" fillId="0" borderId="10" xfId="0" applyFont="1" applyBorder="1" applyAlignment="1">
      <alignment horizontal="center"/>
    </xf>
    <xf numFmtId="14" fontId="9" fillId="0" borderId="5" xfId="0" applyNumberFormat="1" applyFont="1" applyBorder="1" applyAlignment="1">
      <alignment horizontal="center"/>
    </xf>
    <xf numFmtId="0" fontId="11" fillId="0" borderId="0" xfId="0" applyFont="1" applyAlignment="1">
      <alignment wrapText="1"/>
    </xf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0" fontId="12" fillId="0" borderId="0" xfId="0" applyFont="1"/>
    <xf numFmtId="0" fontId="6" fillId="0" borderId="8" xfId="0" applyFont="1" applyBorder="1" applyAlignment="1">
      <alignment horizontal="center"/>
    </xf>
    <xf numFmtId="0" fontId="9" fillId="0" borderId="15" xfId="0" applyFont="1" applyBorder="1"/>
    <xf numFmtId="4" fontId="6" fillId="0" borderId="8" xfId="0" applyNumberFormat="1" applyFont="1" applyBorder="1" applyAlignment="1">
      <alignment wrapText="1"/>
    </xf>
    <xf numFmtId="4" fontId="6" fillId="0" borderId="5" xfId="0" applyNumberFormat="1" applyFont="1" applyBorder="1" applyAlignment="1">
      <alignment wrapText="1"/>
    </xf>
    <xf numFmtId="0" fontId="9" fillId="0" borderId="15" xfId="0" applyFont="1" applyBorder="1" applyAlignment="1">
      <alignment horizontal="center"/>
    </xf>
    <xf numFmtId="4" fontId="9" fillId="0" borderId="15" xfId="0" applyNumberFormat="1" applyFont="1" applyBorder="1" applyAlignment="1">
      <alignment horizontal="center"/>
    </xf>
    <xf numFmtId="4" fontId="6" fillId="0" borderId="15" xfId="0" applyNumberFormat="1" applyFont="1" applyBorder="1" applyAlignment="1">
      <alignment wrapText="1"/>
    </xf>
    <xf numFmtId="0" fontId="7" fillId="4" borderId="1" xfId="0" applyFont="1" applyFill="1" applyBorder="1" applyAlignment="1">
      <alignment horizontal="center" wrapText="1"/>
    </xf>
    <xf numFmtId="4" fontId="9" fillId="0" borderId="8" xfId="0" applyNumberFormat="1" applyFont="1" applyBorder="1" applyAlignment="1">
      <alignment wrapText="1"/>
    </xf>
    <xf numFmtId="0" fontId="9" fillId="0" borderId="15" xfId="0" applyFont="1" applyBorder="1" applyAlignment="1">
      <alignment wrapText="1"/>
    </xf>
    <xf numFmtId="0" fontId="6" fillId="8" borderId="15" xfId="0" applyFont="1" applyFill="1" applyBorder="1" applyAlignment="1">
      <alignment horizontal="center"/>
    </xf>
    <xf numFmtId="0" fontId="13" fillId="0" borderId="8" xfId="0" applyFont="1" applyBorder="1"/>
    <xf numFmtId="0" fontId="14" fillId="0" borderId="5" xfId="0" applyFont="1" applyBorder="1" applyAlignment="1">
      <alignment wrapText="1"/>
    </xf>
    <xf numFmtId="0" fontId="13" fillId="0" borderId="8" xfId="0" applyFont="1" applyBorder="1" applyAlignment="1">
      <alignment horizontal="center"/>
    </xf>
    <xf numFmtId="0" fontId="14" fillId="0" borderId="8" xfId="0" applyFont="1" applyBorder="1" applyAlignment="1">
      <alignment wrapText="1"/>
    </xf>
    <xf numFmtId="0" fontId="13" fillId="0" borderId="5" xfId="0" applyFont="1" applyBorder="1"/>
    <xf numFmtId="0" fontId="13" fillId="0" borderId="5" xfId="0" applyFont="1" applyBorder="1" applyAlignment="1">
      <alignment horizontal="center"/>
    </xf>
    <xf numFmtId="0" fontId="13" fillId="8" borderId="8" xfId="0" applyFont="1" applyFill="1" applyBorder="1" applyAlignment="1">
      <alignment horizontal="center"/>
    </xf>
    <xf numFmtId="0" fontId="1" fillId="2" borderId="0" xfId="0" applyFont="1" applyFill="1" applyAlignment="1">
      <alignment wrapText="1"/>
    </xf>
    <xf numFmtId="0" fontId="4" fillId="2" borderId="0" xfId="0" applyFont="1" applyFill="1" applyAlignment="1">
      <alignment wrapText="1"/>
    </xf>
    <xf numFmtId="0" fontId="9" fillId="0" borderId="4" xfId="0" applyFont="1" applyBorder="1" applyAlignment="1">
      <alignment wrapText="1"/>
    </xf>
    <xf numFmtId="0" fontId="6" fillId="7" borderId="4" xfId="0" applyFont="1" applyFill="1" applyBorder="1" applyAlignment="1">
      <alignment horizontal="center" wrapText="1"/>
    </xf>
    <xf numFmtId="4" fontId="6" fillId="0" borderId="4" xfId="0" applyNumberFormat="1" applyFont="1" applyBorder="1" applyAlignment="1">
      <alignment wrapText="1"/>
    </xf>
    <xf numFmtId="0" fontId="6" fillId="0" borderId="4" xfId="0" applyFont="1" applyBorder="1" applyAlignment="1">
      <alignment horizontal="center"/>
    </xf>
    <xf numFmtId="0" fontId="9" fillId="0" borderId="12" xfId="0" applyFont="1" applyBorder="1" applyAlignment="1">
      <alignment wrapText="1"/>
    </xf>
    <xf numFmtId="0" fontId="6" fillId="7" borderId="12" xfId="0" applyFont="1" applyFill="1" applyBorder="1" applyAlignment="1">
      <alignment horizontal="center" wrapText="1"/>
    </xf>
    <xf numFmtId="0" fontId="9" fillId="0" borderId="10" xfId="0" applyFont="1" applyBorder="1" applyAlignment="1">
      <alignment wrapText="1"/>
    </xf>
    <xf numFmtId="0" fontId="6" fillId="0" borderId="5" xfId="0" applyFont="1" applyBorder="1" applyAlignment="1">
      <alignment horizontal="center"/>
    </xf>
    <xf numFmtId="4" fontId="6" fillId="0" borderId="9" xfId="0" applyNumberFormat="1" applyFont="1" applyBorder="1" applyAlignment="1">
      <alignment wrapText="1"/>
    </xf>
    <xf numFmtId="4" fontId="6" fillId="0" borderId="14" xfId="0" applyNumberFormat="1" applyFont="1" applyBorder="1" applyAlignment="1">
      <alignment wrapText="1"/>
    </xf>
    <xf numFmtId="4" fontId="6" fillId="0" borderId="13" xfId="0" applyNumberFormat="1" applyFont="1" applyBorder="1" applyAlignment="1">
      <alignment wrapText="1"/>
    </xf>
    <xf numFmtId="0" fontId="9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7" fillId="3" borderId="1" xfId="0" applyFont="1" applyFill="1" applyBorder="1" applyAlignment="1">
      <alignment horizontal="center" wrapText="1"/>
    </xf>
    <xf numFmtId="0" fontId="7" fillId="4" borderId="16" xfId="0" applyFont="1" applyFill="1" applyBorder="1" applyAlignment="1">
      <alignment horizontal="center" wrapText="1"/>
    </xf>
    <xf numFmtId="0" fontId="9" fillId="0" borderId="17" xfId="0" applyFont="1" applyBorder="1" applyAlignment="1">
      <alignment horizontal="center"/>
    </xf>
    <xf numFmtId="4" fontId="9" fillId="0" borderId="17" xfId="0" applyNumberFormat="1" applyFont="1" applyBorder="1" applyAlignment="1">
      <alignment horizontal="center"/>
    </xf>
    <xf numFmtId="0" fontId="9" fillId="0" borderId="17" xfId="0" applyFont="1" applyBorder="1"/>
    <xf numFmtId="0" fontId="9" fillId="0" borderId="17" xfId="0" applyFont="1" applyBorder="1" applyAlignment="1">
      <alignment wrapText="1"/>
    </xf>
    <xf numFmtId="0" fontId="9" fillId="0" borderId="18" xfId="0" applyFont="1" applyBorder="1" applyAlignment="1">
      <alignment horizontal="center"/>
    </xf>
    <xf numFmtId="0" fontId="6" fillId="0" borderId="15" xfId="0" applyFont="1" applyBorder="1"/>
    <xf numFmtId="0" fontId="6" fillId="0" borderId="20" xfId="0" applyFont="1" applyBorder="1"/>
    <xf numFmtId="0" fontId="6" fillId="0" borderId="15" xfId="0" applyFont="1" applyBorder="1" applyAlignment="1">
      <alignment wrapText="1"/>
    </xf>
    <xf numFmtId="4" fontId="6" fillId="0" borderId="21" xfId="0" applyNumberFormat="1" applyFont="1" applyBorder="1"/>
    <xf numFmtId="14" fontId="6" fillId="0" borderId="21" xfId="0" applyNumberFormat="1" applyFont="1" applyBorder="1"/>
    <xf numFmtId="0" fontId="6" fillId="0" borderId="20" xfId="0" applyFont="1" applyBorder="1" applyAlignment="1">
      <alignment wrapText="1"/>
    </xf>
    <xf numFmtId="4" fontId="6" fillId="0" borderId="22" xfId="0" applyNumberFormat="1" applyFont="1" applyBorder="1"/>
    <xf numFmtId="14" fontId="6" fillId="0" borderId="22" xfId="0" applyNumberFormat="1" applyFont="1" applyBorder="1"/>
    <xf numFmtId="4" fontId="2" fillId="2" borderId="0" xfId="0" applyNumberFormat="1" applyFont="1" applyFill="1"/>
    <xf numFmtId="4" fontId="4" fillId="2" borderId="0" xfId="0" applyNumberFormat="1" applyFont="1" applyFill="1"/>
    <xf numFmtId="4" fontId="9" fillId="0" borderId="4" xfId="0" applyNumberFormat="1" applyFont="1" applyBorder="1"/>
    <xf numFmtId="14" fontId="9" fillId="0" borderId="4" xfId="0" applyNumberFormat="1" applyFont="1" applyBorder="1"/>
    <xf numFmtId="4" fontId="9" fillId="0" borderId="8" xfId="0" applyNumberFormat="1" applyFont="1" applyBorder="1"/>
    <xf numFmtId="14" fontId="9" fillId="0" borderId="5" xfId="0" applyNumberFormat="1" applyFont="1" applyBorder="1"/>
    <xf numFmtId="4" fontId="9" fillId="0" borderId="5" xfId="0" applyNumberFormat="1" applyFont="1" applyBorder="1"/>
    <xf numFmtId="14" fontId="9" fillId="0" borderId="13" xfId="0" applyNumberFormat="1" applyFont="1" applyBorder="1"/>
    <xf numFmtId="14" fontId="9" fillId="0" borderId="8" xfId="0" applyNumberFormat="1" applyFont="1" applyBorder="1"/>
    <xf numFmtId="4" fontId="9" fillId="0" borderId="11" xfId="0" applyNumberFormat="1" applyFont="1" applyBorder="1"/>
    <xf numFmtId="4" fontId="9" fillId="0" borderId="12" xfId="0" applyNumberFormat="1" applyFont="1" applyBorder="1"/>
    <xf numFmtId="14" fontId="9" fillId="0" borderId="11" xfId="0" applyNumberFormat="1" applyFont="1" applyBorder="1"/>
    <xf numFmtId="4" fontId="9" fillId="0" borderId="10" xfId="0" applyNumberFormat="1" applyFont="1" applyBorder="1"/>
    <xf numFmtId="4" fontId="10" fillId="0" borderId="8" xfId="0" applyNumberFormat="1" applyFont="1" applyBorder="1"/>
    <xf numFmtId="4" fontId="9" fillId="0" borderId="15" xfId="0" applyNumberFormat="1" applyFont="1" applyBorder="1"/>
    <xf numFmtId="14" fontId="9" fillId="0" borderId="15" xfId="0" applyNumberFormat="1" applyFont="1" applyBorder="1"/>
    <xf numFmtId="4" fontId="13" fillId="0" borderId="5" xfId="0" applyNumberFormat="1" applyFont="1" applyBorder="1"/>
    <xf numFmtId="14" fontId="13" fillId="0" borderId="5" xfId="0" applyNumberFormat="1" applyFont="1" applyBorder="1"/>
    <xf numFmtId="4" fontId="13" fillId="0" borderId="8" xfId="0" applyNumberFormat="1" applyFont="1" applyBorder="1"/>
    <xf numFmtId="14" fontId="13" fillId="0" borderId="8" xfId="0" applyNumberFormat="1" applyFont="1" applyBorder="1"/>
    <xf numFmtId="4" fontId="13" fillId="0" borderId="11" xfId="0" applyNumberFormat="1" applyFont="1" applyBorder="1"/>
    <xf numFmtId="14" fontId="13" fillId="0" borderId="12" xfId="0" applyNumberFormat="1" applyFont="1" applyBorder="1"/>
    <xf numFmtId="4" fontId="9" fillId="0" borderId="17" xfId="0" applyNumberFormat="1" applyFont="1" applyBorder="1"/>
    <xf numFmtId="4" fontId="9" fillId="0" borderId="19" xfId="0" applyNumberFormat="1" applyFont="1" applyBorder="1"/>
    <xf numFmtId="4" fontId="0" fillId="0" borderId="0" xfId="0" applyNumberFormat="1"/>
    <xf numFmtId="0" fontId="6" fillId="0" borderId="21" xfId="0" applyFont="1" applyBorder="1" applyAlignment="1">
      <alignment horizontal="center"/>
    </xf>
    <xf numFmtId="0" fontId="6" fillId="0" borderId="22" xfId="0" applyFont="1" applyBorder="1" applyAlignment="1">
      <alignment horizontal="center"/>
    </xf>
    <xf numFmtId="0" fontId="6" fillId="0" borderId="11" xfId="0" applyFont="1" applyBorder="1" applyAlignment="1">
      <alignment horizontal="center"/>
    </xf>
    <xf numFmtId="4" fontId="2" fillId="2" borderId="0" xfId="0" applyNumberFormat="1" applyFont="1" applyFill="1" applyAlignment="1">
      <alignment horizontal="right"/>
    </xf>
    <xf numFmtId="4" fontId="4" fillId="2" borderId="0" xfId="0" applyNumberFormat="1" applyFont="1" applyFill="1" applyAlignment="1">
      <alignment horizontal="right"/>
    </xf>
    <xf numFmtId="4" fontId="9" fillId="0" borderId="6" xfId="0" applyNumberFormat="1" applyFont="1" applyBorder="1" applyAlignment="1">
      <alignment horizontal="right"/>
    </xf>
    <xf numFmtId="4" fontId="9" fillId="0" borderId="8" xfId="0" applyNumberFormat="1" applyFont="1" applyBorder="1" applyAlignment="1">
      <alignment horizontal="right"/>
    </xf>
    <xf numFmtId="4" fontId="9" fillId="0" borderId="5" xfId="0" applyNumberFormat="1" applyFont="1" applyBorder="1" applyAlignment="1">
      <alignment horizontal="right" wrapText="1"/>
    </xf>
    <xf numFmtId="4" fontId="9" fillId="0" borderId="12" xfId="0" applyNumberFormat="1" applyFont="1" applyBorder="1" applyAlignment="1">
      <alignment horizontal="right"/>
    </xf>
    <xf numFmtId="4" fontId="9" fillId="0" borderId="15" xfId="0" applyNumberFormat="1" applyFont="1" applyBorder="1" applyAlignment="1">
      <alignment horizontal="right"/>
    </xf>
    <xf numFmtId="4" fontId="13" fillId="0" borderId="5" xfId="0" applyNumberFormat="1" applyFont="1" applyBorder="1" applyAlignment="1">
      <alignment horizontal="right"/>
    </xf>
    <xf numFmtId="4" fontId="6" fillId="0" borderId="21" xfId="0" applyNumberFormat="1" applyFont="1" applyBorder="1" applyAlignment="1">
      <alignment horizontal="right"/>
    </xf>
    <xf numFmtId="4" fontId="6" fillId="0" borderId="22" xfId="0" applyNumberFormat="1" applyFont="1" applyBorder="1" applyAlignment="1">
      <alignment horizontal="right"/>
    </xf>
    <xf numFmtId="4" fontId="13" fillId="0" borderId="8" xfId="0" applyNumberFormat="1" applyFont="1" applyBorder="1" applyAlignment="1">
      <alignment horizontal="right"/>
    </xf>
    <xf numFmtId="4" fontId="9" fillId="0" borderId="17" xfId="0" applyNumberFormat="1" applyFont="1" applyBorder="1" applyAlignment="1">
      <alignment horizontal="right"/>
    </xf>
    <xf numFmtId="4" fontId="0" fillId="0" borderId="0" xfId="0" applyNumberFormat="1" applyAlignment="1">
      <alignment horizontal="right"/>
    </xf>
    <xf numFmtId="0" fontId="6" fillId="0" borderId="19" xfId="0" applyFont="1" applyBorder="1" applyAlignment="1">
      <alignment horizontal="center"/>
    </xf>
    <xf numFmtId="4" fontId="0" fillId="0" borderId="5" xfId="0" applyNumberFormat="1" applyBorder="1" applyAlignment="1">
      <alignment horizontal="center"/>
    </xf>
    <xf numFmtId="0" fontId="6" fillId="8" borderId="17" xfId="0" applyFont="1" applyFill="1" applyBorder="1" applyAlignment="1">
      <alignment horizontal="center"/>
    </xf>
    <xf numFmtId="4" fontId="0" fillId="0" borderId="8" xfId="0" applyNumberFormat="1" applyBorder="1" applyAlignment="1">
      <alignment horizontal="center"/>
    </xf>
    <xf numFmtId="0" fontId="6" fillId="0" borderId="6" xfId="0" applyFont="1" applyBorder="1" applyAlignment="1">
      <alignment horizontal="center" wrapText="1"/>
    </xf>
    <xf numFmtId="0" fontId="6" fillId="7" borderId="6" xfId="0" applyFont="1" applyFill="1" applyBorder="1" applyAlignment="1">
      <alignment horizontal="center" wrapText="1"/>
    </xf>
    <xf numFmtId="0" fontId="6" fillId="0" borderId="8" xfId="0" applyFont="1" applyBorder="1" applyAlignment="1">
      <alignment horizontal="center" wrapText="1"/>
    </xf>
    <xf numFmtId="4" fontId="9" fillId="0" borderId="5" xfId="0" applyNumberFormat="1" applyFont="1" applyBorder="1" applyAlignment="1">
      <alignment wrapText="1"/>
    </xf>
    <xf numFmtId="4" fontId="8" fillId="6" borderId="2" xfId="0" applyNumberFormat="1" applyFont="1" applyFill="1" applyBorder="1" applyAlignment="1">
      <alignment horizontal="center" wrapText="1"/>
    </xf>
    <xf numFmtId="0" fontId="6" fillId="0" borderId="5" xfId="0" applyFont="1" applyBorder="1" applyAlignment="1">
      <alignment horizontal="center" wrapText="1"/>
    </xf>
    <xf numFmtId="14" fontId="9" fillId="0" borderId="10" xfId="0" applyNumberFormat="1" applyFont="1" applyBorder="1"/>
    <xf numFmtId="14" fontId="9" fillId="0" borderId="8" xfId="0" applyNumberFormat="1" applyFont="1" applyBorder="1" applyAlignment="1">
      <alignment horizontal="center"/>
    </xf>
    <xf numFmtId="0" fontId="15" fillId="0" borderId="5" xfId="0" applyFont="1" applyBorder="1" applyAlignment="1">
      <alignment horizontal="center" wrapText="1"/>
    </xf>
    <xf numFmtId="0" fontId="6" fillId="9" borderId="8" xfId="0" applyFont="1" applyFill="1" applyBorder="1" applyAlignment="1">
      <alignment horizontal="center"/>
    </xf>
    <xf numFmtId="0" fontId="9" fillId="9" borderId="8" xfId="0" applyFont="1" applyFill="1" applyBorder="1" applyAlignment="1">
      <alignment horizontal="center"/>
    </xf>
    <xf numFmtId="4" fontId="14" fillId="0" borderId="21" xfId="0" applyNumberFormat="1" applyFont="1" applyBorder="1"/>
    <xf numFmtId="4" fontId="6" fillId="0" borderId="8" xfId="0" applyNumberFormat="1" applyFont="1" applyBorder="1"/>
    <xf numFmtId="4" fontId="6" fillId="0" borderId="11" xfId="0" applyNumberFormat="1" applyFont="1" applyBorder="1"/>
    <xf numFmtId="2" fontId="0" fillId="0" borderId="0" xfId="0" applyNumberFormat="1"/>
    <xf numFmtId="4" fontId="9" fillId="0" borderId="0" xfId="0" applyNumberFormat="1" applyFont="1" applyAlignment="1">
      <alignment horizontal="right"/>
    </xf>
    <xf numFmtId="0" fontId="15" fillId="7" borderId="5" xfId="0" applyFont="1" applyFill="1" applyBorder="1" applyAlignment="1">
      <alignment horizontal="center" wrapText="1"/>
    </xf>
    <xf numFmtId="14" fontId="9" fillId="10" borderId="8" xfId="0" applyNumberFormat="1" applyFont="1" applyFill="1" applyBorder="1"/>
    <xf numFmtId="0" fontId="15" fillId="0" borderId="8" xfId="0" applyFont="1" applyBorder="1" applyAlignment="1">
      <alignment horizontal="center" wrapText="1"/>
    </xf>
    <xf numFmtId="0" fontId="15" fillId="7" borderId="8" xfId="0" applyFont="1" applyFill="1" applyBorder="1" applyAlignment="1">
      <alignment horizontal="center" wrapText="1"/>
    </xf>
    <xf numFmtId="0" fontId="9" fillId="9" borderId="9" xfId="0" applyFont="1" applyFill="1" applyBorder="1" applyAlignment="1">
      <alignment horizontal="center"/>
    </xf>
    <xf numFmtId="0" fontId="0" fillId="0" borderId="5" xfId="0" applyBorder="1" applyAlignment="1">
      <alignment horizontal="center"/>
    </xf>
    <xf numFmtId="0" fontId="9" fillId="9" borderId="5" xfId="0" applyFont="1" applyFill="1" applyBorder="1" applyAlignment="1">
      <alignment horizontal="center"/>
    </xf>
    <xf numFmtId="14" fontId="9" fillId="0" borderId="12" xfId="0" applyNumberFormat="1" applyFont="1" applyBorder="1"/>
    <xf numFmtId="0" fontId="15" fillId="7" borderId="10" xfId="0" applyFont="1" applyFill="1" applyBorder="1" applyAlignment="1">
      <alignment horizontal="center" wrapText="1"/>
    </xf>
    <xf numFmtId="4" fontId="9" fillId="0" borderId="9" xfId="0" applyNumberFormat="1" applyFont="1" applyBorder="1"/>
    <xf numFmtId="0" fontId="15" fillId="7" borderId="12" xfId="0" applyFont="1" applyFill="1" applyBorder="1" applyAlignment="1">
      <alignment horizontal="center" wrapText="1"/>
    </xf>
    <xf numFmtId="4" fontId="9" fillId="0" borderId="8" xfId="0" applyNumberFormat="1" applyFont="1" applyBorder="1" applyAlignment="1">
      <alignment horizontal="right" wrapText="1"/>
    </xf>
    <xf numFmtId="0" fontId="9" fillId="0" borderId="6" xfId="0" applyFont="1" applyBorder="1" applyAlignment="1">
      <alignment horizontal="center"/>
    </xf>
    <xf numFmtId="4" fontId="6" fillId="0" borderId="21" xfId="0" applyNumberFormat="1" applyFont="1" applyBorder="1" applyAlignment="1">
      <alignment wrapText="1"/>
    </xf>
    <xf numFmtId="0" fontId="6" fillId="0" borderId="5" xfId="0" applyFont="1" applyBorder="1"/>
    <xf numFmtId="0" fontId="6" fillId="0" borderId="9" xfId="0" applyFont="1" applyBorder="1" applyAlignment="1">
      <alignment wrapText="1"/>
    </xf>
    <xf numFmtId="4" fontId="6" fillId="0" borderId="0" xfId="0" applyNumberFormat="1" applyFont="1"/>
    <xf numFmtId="4" fontId="6" fillId="0" borderId="9" xfId="0" applyNumberFormat="1" applyFont="1" applyBorder="1"/>
    <xf numFmtId="14" fontId="6" fillId="0" borderId="11" xfId="0" applyNumberFormat="1" applyFont="1" applyBorder="1"/>
    <xf numFmtId="0" fontId="6" fillId="0" borderId="9" xfId="0" applyFont="1" applyBorder="1" applyAlignment="1">
      <alignment horizontal="center"/>
    </xf>
    <xf numFmtId="0" fontId="15" fillId="0" borderId="9" xfId="0" applyFont="1" applyBorder="1" applyAlignment="1">
      <alignment horizontal="center" wrapText="1"/>
    </xf>
    <xf numFmtId="0" fontId="15" fillId="7" borderId="9" xfId="0" applyFont="1" applyFill="1" applyBorder="1" applyAlignment="1">
      <alignment horizontal="center" wrapText="1"/>
    </xf>
    <xf numFmtId="0" fontId="6" fillId="8" borderId="11" xfId="0" applyFont="1" applyFill="1" applyBorder="1" applyAlignment="1">
      <alignment horizontal="center"/>
    </xf>
    <xf numFmtId="4" fontId="9" fillId="0" borderId="13" xfId="0" applyNumberFormat="1" applyFont="1" applyBorder="1" applyAlignment="1">
      <alignment horizontal="right"/>
    </xf>
    <xf numFmtId="4" fontId="0" fillId="0" borderId="12" xfId="0" applyNumberFormat="1" applyBorder="1" applyAlignment="1">
      <alignment horizontal="center"/>
    </xf>
    <xf numFmtId="4" fontId="0" fillId="0" borderId="4" xfId="0" applyNumberFormat="1" applyBorder="1" applyAlignment="1">
      <alignment horizontal="center"/>
    </xf>
    <xf numFmtId="4" fontId="9" fillId="0" borderId="6" xfId="0" applyNumberFormat="1" applyFont="1" applyBorder="1"/>
    <xf numFmtId="4" fontId="9" fillId="0" borderId="23" xfId="0" applyNumberFormat="1" applyFont="1" applyBorder="1"/>
    <xf numFmtId="0" fontId="9" fillId="0" borderId="11" xfId="0" applyFont="1" applyBorder="1" applyAlignment="1">
      <alignment horizontal="center"/>
    </xf>
    <xf numFmtId="0" fontId="9" fillId="0" borderId="9" xfId="0" applyFont="1" applyBorder="1" applyAlignment="1">
      <alignment horizontal="center"/>
    </xf>
    <xf numFmtId="4" fontId="0" fillId="0" borderId="10" xfId="0" applyNumberFormat="1" applyBorder="1" applyAlignment="1">
      <alignment horizontal="center"/>
    </xf>
    <xf numFmtId="4" fontId="0" fillId="0" borderId="24" xfId="0" applyNumberFormat="1" applyBorder="1" applyAlignment="1">
      <alignment horizontal="center"/>
    </xf>
    <xf numFmtId="14" fontId="9" fillId="0" borderId="9" xfId="0" applyNumberFormat="1" applyFont="1" applyBorder="1"/>
    <xf numFmtId="0" fontId="9" fillId="0" borderId="5" xfId="0" applyFont="1" applyBorder="1" applyAlignment="1">
      <alignment horizontal="right"/>
    </xf>
    <xf numFmtId="4" fontId="0" fillId="0" borderId="8" xfId="0" applyNumberFormat="1" applyBorder="1"/>
    <xf numFmtId="0" fontId="9" fillId="0" borderId="11" xfId="0" applyFont="1" applyBorder="1" applyAlignment="1">
      <alignment wrapText="1"/>
    </xf>
    <xf numFmtId="0" fontId="9" fillId="0" borderId="6" xfId="0" applyFont="1" applyBorder="1"/>
    <xf numFmtId="4" fontId="16" fillId="0" borderId="5" xfId="0" applyNumberFormat="1" applyFont="1" applyBorder="1"/>
    <xf numFmtId="4" fontId="9" fillId="0" borderId="8" xfId="0" applyNumberFormat="1" applyFont="1" applyBorder="1" applyAlignment="1"/>
    <xf numFmtId="0" fontId="9" fillId="0" borderId="5" xfId="0" applyFont="1" applyBorder="1" applyAlignment="1"/>
    <xf numFmtId="0" fontId="15" fillId="7" borderId="11" xfId="0" applyFont="1" applyFill="1" applyBorder="1" applyAlignment="1">
      <alignment horizontal="center" wrapText="1"/>
    </xf>
    <xf numFmtId="14" fontId="9" fillId="0" borderId="8" xfId="0" applyNumberFormat="1" applyFont="1" applyBorder="1" applyAlignment="1"/>
    <xf numFmtId="0" fontId="9" fillId="0" borderId="25" xfId="0" applyFont="1" applyBorder="1" applyAlignment="1">
      <alignment horizontal="center"/>
    </xf>
    <xf numFmtId="0" fontId="6" fillId="0" borderId="25" xfId="0" applyFont="1" applyBorder="1" applyAlignment="1">
      <alignment horizontal="center" wrapText="1"/>
    </xf>
    <xf numFmtId="0" fontId="6" fillId="7" borderId="25" xfId="0" applyFont="1" applyFill="1" applyBorder="1" applyAlignment="1">
      <alignment horizontal="center" wrapText="1"/>
    </xf>
    <xf numFmtId="4" fontId="9" fillId="10" borderId="8" xfId="0" applyNumberFormat="1" applyFont="1" applyFill="1" applyBorder="1" applyAlignment="1">
      <alignment horizontal="right"/>
    </xf>
    <xf numFmtId="4" fontId="9" fillId="10" borderId="8" xfId="0" applyNumberFormat="1" applyFont="1" applyFill="1" applyBorder="1"/>
    <xf numFmtId="4" fontId="0" fillId="10" borderId="5" xfId="0" applyNumberFormat="1" applyFill="1" applyBorder="1" applyAlignment="1">
      <alignment horizontal="center"/>
    </xf>
    <xf numFmtId="4" fontId="9" fillId="10" borderId="5" xfId="0" applyNumberFormat="1" applyFont="1" applyFill="1" applyBorder="1"/>
    <xf numFmtId="0" fontId="9" fillId="0" borderId="25" xfId="0" applyFont="1" applyBorder="1" applyAlignment="1">
      <alignment wrapText="1"/>
    </xf>
    <xf numFmtId="0" fontId="15" fillId="0" borderId="25" xfId="0" applyFont="1" applyBorder="1" applyAlignment="1">
      <alignment horizontal="center" wrapText="1"/>
    </xf>
    <xf numFmtId="0" fontId="15" fillId="7" borderId="26" xfId="0" applyFont="1" applyFill="1" applyBorder="1" applyAlignment="1">
      <alignment horizontal="center" wrapText="1"/>
    </xf>
    <xf numFmtId="0" fontId="9" fillId="0" borderId="26" xfId="0" applyFont="1" applyBorder="1" applyAlignment="1">
      <alignment horizontal="center"/>
    </xf>
    <xf numFmtId="4" fontId="9" fillId="0" borderId="25" xfId="0" applyNumberFormat="1" applyFont="1" applyBorder="1"/>
    <xf numFmtId="14" fontId="9" fillId="0" borderId="25" xfId="0" applyNumberFormat="1" applyFont="1" applyBorder="1" applyAlignment="1"/>
    <xf numFmtId="0" fontId="9" fillId="9" borderId="25" xfId="0" applyFont="1" applyFill="1" applyBorder="1" applyAlignment="1">
      <alignment horizontal="center"/>
    </xf>
    <xf numFmtId="0" fontId="2" fillId="2" borderId="0" xfId="0" applyFont="1" applyFill="1" applyAlignment="1"/>
    <xf numFmtId="0" fontId="2" fillId="2" borderId="0" xfId="0" applyFont="1" applyFill="1" applyAlignment="1">
      <alignment horizontal="right"/>
    </xf>
    <xf numFmtId="0" fontId="3" fillId="2" borderId="0" xfId="0" applyFont="1" applyFill="1" applyAlignment="1">
      <alignment horizontal="center"/>
    </xf>
  </cellXfs>
  <cellStyles count="1"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133350</xdr:rowOff>
    </xdr:from>
    <xdr:to>
      <xdr:col>1</xdr:col>
      <xdr:colOff>1200150</xdr:colOff>
      <xdr:row>1</xdr:row>
      <xdr:rowOff>295275</xdr:rowOff>
    </xdr:to>
    <xdr:pic>
      <xdr:nvPicPr>
        <xdr:cNvPr id="2" name="Obrázok 1">
          <a:extLst>
            <a:ext uri="{FF2B5EF4-FFF2-40B4-BE49-F238E27FC236}">
              <a16:creationId xmlns:a16="http://schemas.microsoft.com/office/drawing/2014/main" id="{4F367CA7-9D86-4832-A81F-657DA8E9EC3F}"/>
            </a:ext>
            <a:ext uri="{147F2762-F138-4A5C-976F-8EAC2B608ADB}">
              <a16:predDERef xmlns:a16="http://schemas.microsoft.com/office/drawing/2014/main" pred="{0898C072-6435-C091-94DA-3921BFBE1F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33350"/>
          <a:ext cx="1200150" cy="361950"/>
        </a:xfrm>
        <a:prstGeom prst="rect">
          <a:avLst/>
        </a:prstGeom>
      </xdr:spPr>
    </xdr:pic>
    <xdr:clientData/>
  </xdr:twoCellAnchor>
  <xdr:twoCellAnchor editAs="oneCell">
    <xdr:from>
      <xdr:col>2</xdr:col>
      <xdr:colOff>1428750</xdr:colOff>
      <xdr:row>0</xdr:row>
      <xdr:rowOff>133350</xdr:rowOff>
    </xdr:from>
    <xdr:to>
      <xdr:col>2</xdr:col>
      <xdr:colOff>3057525</xdr:colOff>
      <xdr:row>2</xdr:row>
      <xdr:rowOff>95250</xdr:rowOff>
    </xdr:to>
    <xdr:pic>
      <xdr:nvPicPr>
        <xdr:cNvPr id="3" name="Obrázok 2">
          <a:extLst>
            <a:ext uri="{FF2B5EF4-FFF2-40B4-BE49-F238E27FC236}">
              <a16:creationId xmlns:a16="http://schemas.microsoft.com/office/drawing/2014/main" id="{56C359DF-4889-4D0F-AAB6-BA8301234F5D}"/>
            </a:ext>
            <a:ext uri="{147F2762-F138-4A5C-976F-8EAC2B608ADB}">
              <a16:predDERef xmlns:a16="http://schemas.microsoft.com/office/drawing/2014/main" pred="{4F367CA7-9D86-4832-A81F-657DA8E9EC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438525" y="133350"/>
          <a:ext cx="1628775" cy="476250"/>
        </a:xfrm>
        <a:prstGeom prst="rect">
          <a:avLst/>
        </a:prstGeom>
      </xdr:spPr>
    </xdr:pic>
    <xdr:clientData/>
  </xdr:twoCellAnchor>
  <xdr:twoCellAnchor editAs="oneCell">
    <xdr:from>
      <xdr:col>1</xdr:col>
      <xdr:colOff>1247775</xdr:colOff>
      <xdr:row>0</xdr:row>
      <xdr:rowOff>76200</xdr:rowOff>
    </xdr:from>
    <xdr:to>
      <xdr:col>2</xdr:col>
      <xdr:colOff>1295400</xdr:colOff>
      <xdr:row>2</xdr:row>
      <xdr:rowOff>66675</xdr:rowOff>
    </xdr:to>
    <xdr:pic>
      <xdr:nvPicPr>
        <xdr:cNvPr id="4" name="Obrázok 3">
          <a:extLst>
            <a:ext uri="{FF2B5EF4-FFF2-40B4-BE49-F238E27FC236}">
              <a16:creationId xmlns:a16="http://schemas.microsoft.com/office/drawing/2014/main" id="{B1B444FC-24E0-3541-5801-0DB316FBDA35}"/>
            </a:ext>
            <a:ext uri="{147F2762-F138-4A5C-976F-8EAC2B608ADB}">
              <a16:predDERef xmlns:a16="http://schemas.microsoft.com/office/drawing/2014/main" pred="{56C359DF-4889-4D0F-AAB6-BA8301234F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857375" y="76200"/>
          <a:ext cx="1447800" cy="5048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Q753"/>
  <sheetViews>
    <sheetView tabSelected="1" topLeftCell="C724" zoomScaleNormal="100" workbookViewId="0">
      <selection activeCell="D2" sqref="D2"/>
    </sheetView>
  </sheetViews>
  <sheetFormatPr defaultRowHeight="15" x14ac:dyDescent="0.25"/>
  <cols>
    <col min="2" max="2" width="21" customWidth="1"/>
    <col min="3" max="3" width="49.140625" style="36" customWidth="1"/>
    <col min="4" max="4" width="15.5703125" style="37" bestFit="1" customWidth="1"/>
    <col min="5" max="5" width="30" style="37" customWidth="1"/>
    <col min="6" max="6" width="20.85546875" style="37" customWidth="1"/>
    <col min="7" max="7" width="12.7109375" style="37" customWidth="1"/>
    <col min="8" max="8" width="14.42578125" style="128" customWidth="1"/>
    <col min="9" max="9" width="15.7109375" style="37" customWidth="1"/>
    <col min="10" max="10" width="13.140625" style="112" customWidth="1"/>
    <col min="11" max="11" width="13.5703125" style="38" customWidth="1"/>
    <col min="12" max="12" width="12.28515625" style="112" customWidth="1"/>
    <col min="13" max="13" width="18" style="112" customWidth="1"/>
    <col min="14" max="14" width="15.140625" customWidth="1"/>
    <col min="15" max="15" width="14.140625" style="37" customWidth="1"/>
    <col min="17" max="17" width="10.42578125" bestFit="1" customWidth="1"/>
  </cols>
  <sheetData>
    <row r="1" spans="1:17" ht="15.75" customHeight="1" x14ac:dyDescent="0.25">
      <c r="A1" s="1"/>
      <c r="B1" s="2"/>
      <c r="C1" s="58"/>
      <c r="D1" s="3"/>
      <c r="E1" s="3"/>
      <c r="F1" s="3"/>
      <c r="G1" s="205"/>
      <c r="H1" s="205"/>
      <c r="I1" s="205"/>
      <c r="J1" s="205"/>
      <c r="K1" s="205"/>
      <c r="L1" s="205"/>
      <c r="M1" s="205"/>
      <c r="N1" s="205"/>
      <c r="O1" s="205"/>
      <c r="P1" s="4"/>
      <c r="Q1" s="1"/>
    </row>
    <row r="2" spans="1:17" ht="24.75" customHeight="1" x14ac:dyDescent="0.25">
      <c r="A2" s="1"/>
      <c r="B2" s="2"/>
      <c r="C2" s="58"/>
      <c r="D2" s="3"/>
      <c r="E2" s="3"/>
      <c r="F2" s="206" t="s">
        <v>0</v>
      </c>
      <c r="G2" s="206"/>
      <c r="H2" s="206"/>
      <c r="I2" s="206"/>
      <c r="J2" s="206"/>
      <c r="K2" s="206"/>
      <c r="L2" s="206"/>
      <c r="M2" s="206"/>
      <c r="N2" s="206"/>
      <c r="O2" s="206"/>
      <c r="P2" s="1"/>
      <c r="Q2" s="1"/>
    </row>
    <row r="3" spans="1:17" x14ac:dyDescent="0.25">
      <c r="A3" s="1"/>
      <c r="B3" s="2"/>
      <c r="C3" s="58"/>
      <c r="D3" s="3"/>
      <c r="E3" s="3"/>
      <c r="F3" s="5"/>
      <c r="G3" s="5"/>
      <c r="H3" s="116"/>
      <c r="I3" s="5"/>
      <c r="J3" s="88"/>
      <c r="K3" s="5"/>
      <c r="L3" s="88"/>
      <c r="M3" s="88"/>
      <c r="N3" s="4"/>
      <c r="O3" s="5"/>
      <c r="P3" s="1"/>
      <c r="Q3" s="1"/>
    </row>
    <row r="4" spans="1:17" ht="18.75" customHeight="1" x14ac:dyDescent="0.3">
      <c r="A4" s="1"/>
      <c r="B4" s="207" t="s">
        <v>1</v>
      </c>
      <c r="C4" s="207"/>
      <c r="D4" s="207"/>
      <c r="E4" s="207"/>
      <c r="F4" s="207"/>
      <c r="G4" s="207"/>
      <c r="H4" s="207"/>
      <c r="I4" s="207"/>
      <c r="J4" s="207"/>
      <c r="K4" s="207"/>
      <c r="L4" s="207"/>
      <c r="M4" s="207"/>
      <c r="N4" s="207"/>
      <c r="O4" s="207"/>
      <c r="P4" s="6"/>
      <c r="Q4" s="6"/>
    </row>
    <row r="5" spans="1:17" ht="16.5" thickBot="1" x14ac:dyDescent="0.3">
      <c r="A5" s="1"/>
      <c r="B5" s="6"/>
      <c r="C5" s="59"/>
      <c r="D5" s="7"/>
      <c r="E5" s="7"/>
      <c r="F5" s="7"/>
      <c r="G5" s="7"/>
      <c r="H5" s="117"/>
      <c r="I5" s="7"/>
      <c r="J5" s="89"/>
      <c r="K5" s="7"/>
      <c r="L5" s="89"/>
      <c r="M5" s="89"/>
      <c r="N5" s="6"/>
      <c r="O5" s="8" t="s">
        <v>2</v>
      </c>
      <c r="P5" s="1"/>
      <c r="Q5" s="1"/>
    </row>
    <row r="6" spans="1:17" s="71" customFormat="1" ht="27.75" customHeight="1" thickBot="1" x14ac:dyDescent="0.25">
      <c r="A6" s="72"/>
      <c r="B6" s="73" t="s">
        <v>3</v>
      </c>
      <c r="C6" s="74" t="s">
        <v>4</v>
      </c>
      <c r="D6" s="47" t="s">
        <v>5</v>
      </c>
      <c r="E6" s="9" t="s">
        <v>6</v>
      </c>
      <c r="F6" s="9" t="s">
        <v>7</v>
      </c>
      <c r="G6" s="10" t="s">
        <v>8</v>
      </c>
      <c r="H6" s="137" t="s">
        <v>9</v>
      </c>
      <c r="I6" s="10" t="s">
        <v>10</v>
      </c>
      <c r="J6" s="137" t="s">
        <v>11</v>
      </c>
      <c r="K6" s="10" t="s">
        <v>12</v>
      </c>
      <c r="L6" s="137" t="s">
        <v>13</v>
      </c>
      <c r="M6" s="137" t="s">
        <v>14</v>
      </c>
      <c r="N6" s="9" t="s">
        <v>15</v>
      </c>
      <c r="O6" s="11" t="s">
        <v>16</v>
      </c>
      <c r="P6" s="72"/>
      <c r="Q6" s="72"/>
    </row>
    <row r="7" spans="1:17" s="12" customFormat="1" ht="12.75" x14ac:dyDescent="0.2">
      <c r="B7" s="24" t="s">
        <v>17</v>
      </c>
      <c r="C7" s="60" t="s">
        <v>18</v>
      </c>
      <c r="D7" s="61" t="s">
        <v>19</v>
      </c>
      <c r="E7" s="25" t="str">
        <f>VLOOKUP(D7,'pomocna tabulka'!$B$2:$D$12,3,0)</f>
        <v>Úrad vlády SR</v>
      </c>
      <c r="F7" s="61" t="str">
        <f>+IFERROR(VLOOKUP(VALUE(MID($B7,11,1)),'pomocna tabulka'!$F$2:$G$7,2,0),"")</f>
        <v>Priebežná platba</v>
      </c>
      <c r="G7" s="26" t="s">
        <v>20</v>
      </c>
      <c r="H7" s="118">
        <v>13383.41</v>
      </c>
      <c r="I7" s="26" t="s">
        <v>21</v>
      </c>
      <c r="J7" s="90">
        <v>2361.7800000000002</v>
      </c>
      <c r="K7" s="27"/>
      <c r="L7" s="90">
        <v>0</v>
      </c>
      <c r="M7" s="62">
        <f t="shared" ref="M7:M25" si="0">SUM(H7+J7+L7)</f>
        <v>15745.19</v>
      </c>
      <c r="N7" s="91">
        <v>45672</v>
      </c>
      <c r="O7" s="63" t="s">
        <v>22</v>
      </c>
    </row>
    <row r="8" spans="1:17" s="12" customFormat="1" ht="12.75" x14ac:dyDescent="0.2">
      <c r="B8" s="20" t="s">
        <v>23</v>
      </c>
      <c r="C8" s="28" t="s">
        <v>24</v>
      </c>
      <c r="D8" s="21" t="s">
        <v>19</v>
      </c>
      <c r="E8" s="25" t="str">
        <f>VLOOKUP(D8,'pomocna tabulka'!$B$2:$D$12,3,0)</f>
        <v>Úrad vlády SR</v>
      </c>
      <c r="F8" s="61" t="str">
        <f>+IFERROR(VLOOKUP(VALUE(MID($B8,11,1)),'pomocna tabulka'!$F$2:$G$7,2,0),"")</f>
        <v>Priebežná platba</v>
      </c>
      <c r="G8" s="22" t="s">
        <v>20</v>
      </c>
      <c r="H8" s="119">
        <v>9013.43</v>
      </c>
      <c r="I8" s="22" t="s">
        <v>21</v>
      </c>
      <c r="J8" s="92">
        <v>1590.61</v>
      </c>
      <c r="K8" s="23"/>
      <c r="L8" s="92">
        <v>0</v>
      </c>
      <c r="M8" s="42">
        <f t="shared" si="0"/>
        <v>10604.04</v>
      </c>
      <c r="N8" s="93">
        <v>45672</v>
      </c>
      <c r="O8" s="40" t="s">
        <v>22</v>
      </c>
    </row>
    <row r="9" spans="1:17" s="12" customFormat="1" ht="12.75" x14ac:dyDescent="0.2">
      <c r="B9" s="20" t="s">
        <v>25</v>
      </c>
      <c r="C9" s="64" t="s">
        <v>26</v>
      </c>
      <c r="D9" s="15" t="s">
        <v>19</v>
      </c>
      <c r="E9" s="25" t="str">
        <f>VLOOKUP(D9,'pomocna tabulka'!$B$2:$D$12,3,0)</f>
        <v>Úrad vlády SR</v>
      </c>
      <c r="F9" s="61" t="str">
        <f>+IFERROR(VLOOKUP(VALUE(MID($B9,11,1)),'pomocna tabulka'!$F$2:$G$7,2,0),"")</f>
        <v>Priebežná platba</v>
      </c>
      <c r="G9" s="22" t="s">
        <v>20</v>
      </c>
      <c r="H9" s="119">
        <v>4415.55</v>
      </c>
      <c r="I9" s="22" t="s">
        <v>21</v>
      </c>
      <c r="J9" s="92">
        <v>779.22</v>
      </c>
      <c r="K9" s="17"/>
      <c r="L9" s="92">
        <v>0</v>
      </c>
      <c r="M9" s="42">
        <f t="shared" si="0"/>
        <v>5194.7700000000004</v>
      </c>
      <c r="N9" s="93">
        <v>45672</v>
      </c>
      <c r="O9" s="40" t="s">
        <v>22</v>
      </c>
    </row>
    <row r="10" spans="1:17" s="12" customFormat="1" ht="12.75" x14ac:dyDescent="0.2">
      <c r="B10" s="20" t="s">
        <v>27</v>
      </c>
      <c r="C10" s="28" t="s">
        <v>28</v>
      </c>
      <c r="D10" s="13" t="s">
        <v>29</v>
      </c>
      <c r="E10" s="25" t="str">
        <f>VLOOKUP(D10,'pomocna tabulka'!$B$2:$D$12,3,0)</f>
        <v>MIRRI SR</v>
      </c>
      <c r="F10" s="61" t="str">
        <f>+IFERROR(VLOOKUP(VALUE(MID($B10,11,1)),'pomocna tabulka'!$F$2:$G$7,2,0),"")</f>
        <v>Zálohová platba</v>
      </c>
      <c r="G10" s="22" t="s">
        <v>30</v>
      </c>
      <c r="H10" s="119">
        <v>140371.94</v>
      </c>
      <c r="I10" s="22" t="s">
        <v>31</v>
      </c>
      <c r="J10" s="92">
        <v>32479.06</v>
      </c>
      <c r="K10" s="17"/>
      <c r="L10" s="92">
        <v>0</v>
      </c>
      <c r="M10" s="42">
        <f t="shared" si="0"/>
        <v>172851</v>
      </c>
      <c r="N10" s="93">
        <v>45672</v>
      </c>
      <c r="O10" s="40" t="s">
        <v>22</v>
      </c>
    </row>
    <row r="11" spans="1:17" s="12" customFormat="1" ht="12.75" x14ac:dyDescent="0.2">
      <c r="B11" s="16" t="s">
        <v>32</v>
      </c>
      <c r="C11" s="18" t="s">
        <v>33</v>
      </c>
      <c r="D11" s="13" t="s">
        <v>29</v>
      </c>
      <c r="E11" s="25" t="str">
        <f>VLOOKUP(D11,'pomocna tabulka'!$B$2:$D$12,3,0)</f>
        <v>MIRRI SR</v>
      </c>
      <c r="F11" s="61" t="str">
        <f>+IFERROR(VLOOKUP(VALUE(MID($B11,11,1)),'pomocna tabulka'!$F$2:$G$7,2,0),"")</f>
        <v>Priebežná platba</v>
      </c>
      <c r="G11" s="22" t="s">
        <v>34</v>
      </c>
      <c r="H11" s="119">
        <v>302342.65000000002</v>
      </c>
      <c r="I11" s="22" t="s">
        <v>35</v>
      </c>
      <c r="J11" s="92">
        <v>100780.88</v>
      </c>
      <c r="K11" s="23"/>
      <c r="L11" s="92">
        <v>0</v>
      </c>
      <c r="M11" s="42">
        <f t="shared" si="0"/>
        <v>403123.53</v>
      </c>
      <c r="N11" s="93">
        <v>45671</v>
      </c>
      <c r="O11" s="14" t="s">
        <v>36</v>
      </c>
    </row>
    <row r="12" spans="1:17" s="12" customFormat="1" ht="12.75" x14ac:dyDescent="0.2">
      <c r="B12" s="20" t="s">
        <v>37</v>
      </c>
      <c r="C12" s="28" t="s">
        <v>38</v>
      </c>
      <c r="D12" s="65" t="s">
        <v>19</v>
      </c>
      <c r="E12" s="25" t="str">
        <f>VLOOKUP(D12,'pomocna tabulka'!$B$2:$D$12,3,0)</f>
        <v>Úrad vlády SR</v>
      </c>
      <c r="F12" s="61" t="str">
        <f>+IFERROR(VLOOKUP(VALUE(MID($B12,11,1)),'pomocna tabulka'!$F$2:$G$7,2,0),"")</f>
        <v>Priebežná platba</v>
      </c>
      <c r="G12" s="22" t="s">
        <v>20</v>
      </c>
      <c r="H12" s="119">
        <v>9071.15</v>
      </c>
      <c r="I12" s="22" t="s">
        <v>21</v>
      </c>
      <c r="J12" s="92">
        <v>1600.79</v>
      </c>
      <c r="K12" s="23"/>
      <c r="L12" s="92">
        <v>0</v>
      </c>
      <c r="M12" s="42">
        <f t="shared" si="0"/>
        <v>10671.939999999999</v>
      </c>
      <c r="N12" s="93">
        <v>45672</v>
      </c>
      <c r="O12" s="40" t="s">
        <v>22</v>
      </c>
    </row>
    <row r="13" spans="1:17" s="12" customFormat="1" ht="12.75" x14ac:dyDescent="0.2">
      <c r="B13" s="20" t="s">
        <v>39</v>
      </c>
      <c r="C13" s="28" t="s">
        <v>40</v>
      </c>
      <c r="D13" s="65" t="s">
        <v>19</v>
      </c>
      <c r="E13" s="25" t="str">
        <f>VLOOKUP(D13,'pomocna tabulka'!$B$2:$D$12,3,0)</f>
        <v>Úrad vlády SR</v>
      </c>
      <c r="F13" s="61" t="str">
        <f>+IFERROR(VLOOKUP(VALUE(MID($B13,11,1)),'pomocna tabulka'!$F$2:$G$7,2,0),"")</f>
        <v>Priebežná platba</v>
      </c>
      <c r="G13" s="22" t="s">
        <v>20</v>
      </c>
      <c r="H13" s="119">
        <v>13520.16</v>
      </c>
      <c r="I13" s="22" t="s">
        <v>21</v>
      </c>
      <c r="J13" s="92">
        <v>2385.91</v>
      </c>
      <c r="K13" s="65"/>
      <c r="L13" s="92">
        <v>0</v>
      </c>
      <c r="M13" s="42">
        <f t="shared" si="0"/>
        <v>15906.07</v>
      </c>
      <c r="N13" s="93">
        <v>45672</v>
      </c>
      <c r="O13" s="40" t="s">
        <v>22</v>
      </c>
    </row>
    <row r="14" spans="1:17" s="12" customFormat="1" ht="12.75" x14ac:dyDescent="0.2">
      <c r="B14" s="20" t="s">
        <v>41</v>
      </c>
      <c r="C14" s="28" t="s">
        <v>42</v>
      </c>
      <c r="D14" s="65" t="s">
        <v>19</v>
      </c>
      <c r="E14" s="25" t="str">
        <f>VLOOKUP(D14,'pomocna tabulka'!$B$2:$D$12,3,0)</f>
        <v>Úrad vlády SR</v>
      </c>
      <c r="F14" s="61" t="str">
        <f>+IFERROR(VLOOKUP(VALUE(MID($B14,11,1)),'pomocna tabulka'!$F$2:$G$7,2,0),"")</f>
        <v>Priebežná platba</v>
      </c>
      <c r="G14" s="22" t="s">
        <v>20</v>
      </c>
      <c r="H14" s="119">
        <v>4506.72</v>
      </c>
      <c r="I14" s="22" t="s">
        <v>21</v>
      </c>
      <c r="J14" s="92">
        <v>795.3</v>
      </c>
      <c r="K14" s="65"/>
      <c r="L14" s="92">
        <v>0</v>
      </c>
      <c r="M14" s="42">
        <f t="shared" si="0"/>
        <v>5302.02</v>
      </c>
      <c r="N14" s="93">
        <v>45672</v>
      </c>
      <c r="O14" s="40" t="s">
        <v>22</v>
      </c>
    </row>
    <row r="15" spans="1:17" s="12" customFormat="1" ht="12.75" x14ac:dyDescent="0.2">
      <c r="B15" s="20" t="s">
        <v>43</v>
      </c>
      <c r="C15" s="28" t="s">
        <v>44</v>
      </c>
      <c r="D15" s="65" t="s">
        <v>19</v>
      </c>
      <c r="E15" s="25" t="str">
        <f>VLOOKUP(D15,'pomocna tabulka'!$B$2:$D$12,3,0)</f>
        <v>Úrad vlády SR</v>
      </c>
      <c r="F15" s="61" t="str">
        <f>+IFERROR(VLOOKUP(VALUE(MID($B15,11,1)),'pomocna tabulka'!$F$2:$G$7,2,0),"")</f>
        <v>Zálohová platba</v>
      </c>
      <c r="G15" s="22" t="s">
        <v>20</v>
      </c>
      <c r="H15" s="119">
        <v>34000</v>
      </c>
      <c r="I15" s="22" t="s">
        <v>21</v>
      </c>
      <c r="J15" s="92">
        <v>6000</v>
      </c>
      <c r="K15" s="65"/>
      <c r="L15" s="92">
        <v>0</v>
      </c>
      <c r="M15" s="42">
        <f t="shared" si="0"/>
        <v>40000</v>
      </c>
      <c r="N15" s="93">
        <v>45672</v>
      </c>
      <c r="O15" s="40" t="s">
        <v>22</v>
      </c>
    </row>
    <row r="16" spans="1:17" s="12" customFormat="1" ht="12.75" x14ac:dyDescent="0.2">
      <c r="B16" s="20" t="s">
        <v>45</v>
      </c>
      <c r="C16" s="28" t="s">
        <v>46</v>
      </c>
      <c r="D16" s="65" t="s">
        <v>19</v>
      </c>
      <c r="E16" s="25" t="str">
        <f>VLOOKUP(D16,'pomocna tabulka'!$B$2:$D$12,3,0)</f>
        <v>Úrad vlády SR</v>
      </c>
      <c r="F16" s="61" t="str">
        <f>+IFERROR(VLOOKUP(VALUE(MID($B16,11,1)),'pomocna tabulka'!$F$2:$G$7,2,0),"")</f>
        <v>Zálohová platba</v>
      </c>
      <c r="G16" s="22" t="s">
        <v>20</v>
      </c>
      <c r="H16" s="119">
        <v>55156.5</v>
      </c>
      <c r="I16" s="22" t="s">
        <v>21</v>
      </c>
      <c r="J16" s="92">
        <v>9733.5</v>
      </c>
      <c r="K16" s="65"/>
      <c r="L16" s="92">
        <v>0</v>
      </c>
      <c r="M16" s="42">
        <f t="shared" si="0"/>
        <v>64890</v>
      </c>
      <c r="N16" s="93">
        <v>45672</v>
      </c>
      <c r="O16" s="40" t="s">
        <v>22</v>
      </c>
    </row>
    <row r="17" spans="2:15" s="12" customFormat="1" ht="12.75" x14ac:dyDescent="0.2">
      <c r="B17" s="20" t="s">
        <v>47</v>
      </c>
      <c r="C17" s="28" t="s">
        <v>48</v>
      </c>
      <c r="D17" s="65" t="s">
        <v>19</v>
      </c>
      <c r="E17" s="25" t="str">
        <f>VLOOKUP(D17,'pomocna tabulka'!$B$2:$D$12,3,0)</f>
        <v>Úrad vlády SR</v>
      </c>
      <c r="F17" s="61" t="str">
        <f>+IFERROR(VLOOKUP(VALUE(MID($B17,11,1)),'pomocna tabulka'!$F$2:$G$7,2,0),"")</f>
        <v>Zálohová platba</v>
      </c>
      <c r="G17" s="22" t="s">
        <v>20</v>
      </c>
      <c r="H17" s="119">
        <v>51000</v>
      </c>
      <c r="I17" s="22" t="s">
        <v>21</v>
      </c>
      <c r="J17" s="92">
        <v>9000</v>
      </c>
      <c r="K17" s="65"/>
      <c r="L17" s="92">
        <v>0</v>
      </c>
      <c r="M17" s="42">
        <f t="shared" si="0"/>
        <v>60000</v>
      </c>
      <c r="N17" s="93">
        <v>45673</v>
      </c>
      <c r="O17" s="40" t="s">
        <v>22</v>
      </c>
    </row>
    <row r="18" spans="2:15" s="12" customFormat="1" ht="12.75" x14ac:dyDescent="0.2">
      <c r="B18" s="20" t="s">
        <v>49</v>
      </c>
      <c r="C18" s="28" t="s">
        <v>50</v>
      </c>
      <c r="D18" s="65" t="s">
        <v>19</v>
      </c>
      <c r="E18" s="25" t="str">
        <f>VLOOKUP(D18,'pomocna tabulka'!$B$2:$D$12,3,0)</f>
        <v>Úrad vlády SR</v>
      </c>
      <c r="F18" s="61" t="str">
        <f>+IFERROR(VLOOKUP(VALUE(MID($B18,11,1)),'pomocna tabulka'!$F$2:$G$7,2,0),"")</f>
        <v>Zálohová platba</v>
      </c>
      <c r="G18" s="22" t="s">
        <v>20</v>
      </c>
      <c r="H18" s="119">
        <v>22950</v>
      </c>
      <c r="I18" s="22" t="s">
        <v>21</v>
      </c>
      <c r="J18" s="92">
        <v>4050</v>
      </c>
      <c r="K18" s="65"/>
      <c r="L18" s="92">
        <v>0</v>
      </c>
      <c r="M18" s="42">
        <f t="shared" si="0"/>
        <v>27000</v>
      </c>
      <c r="N18" s="93">
        <v>45673</v>
      </c>
      <c r="O18" s="40" t="s">
        <v>22</v>
      </c>
    </row>
    <row r="19" spans="2:15" s="12" customFormat="1" ht="12.75" x14ac:dyDescent="0.2">
      <c r="B19" s="20" t="s">
        <v>51</v>
      </c>
      <c r="C19" s="28" t="s">
        <v>52</v>
      </c>
      <c r="D19" s="65" t="s">
        <v>19</v>
      </c>
      <c r="E19" s="25" t="str">
        <f>VLOOKUP(D19,'pomocna tabulka'!$B$2:$D$12,3,0)</f>
        <v>Úrad vlády SR</v>
      </c>
      <c r="F19" s="61" t="str">
        <f>+IFERROR(VLOOKUP(VALUE(MID($B19,11,1)),'pomocna tabulka'!$F$2:$G$7,2,0),"")</f>
        <v>Zálohová platba</v>
      </c>
      <c r="G19" s="22" t="s">
        <v>20</v>
      </c>
      <c r="H19" s="119">
        <v>51000</v>
      </c>
      <c r="I19" s="22" t="s">
        <v>21</v>
      </c>
      <c r="J19" s="92">
        <v>9000</v>
      </c>
      <c r="K19" s="65"/>
      <c r="L19" s="92">
        <v>0</v>
      </c>
      <c r="M19" s="42">
        <f t="shared" si="0"/>
        <v>60000</v>
      </c>
      <c r="N19" s="93">
        <v>45673</v>
      </c>
      <c r="O19" s="40" t="s">
        <v>22</v>
      </c>
    </row>
    <row r="20" spans="2:15" s="12" customFormat="1" ht="12.75" x14ac:dyDescent="0.2">
      <c r="B20" s="20" t="s">
        <v>53</v>
      </c>
      <c r="C20" s="28" t="s">
        <v>54</v>
      </c>
      <c r="D20" s="65" t="s">
        <v>19</v>
      </c>
      <c r="E20" s="25" t="str">
        <f>VLOOKUP(D20,'pomocna tabulka'!$B$2:$D$12,3,0)</f>
        <v>Úrad vlády SR</v>
      </c>
      <c r="F20" s="61" t="str">
        <f>+IFERROR(VLOOKUP(VALUE(MID($B20,11,1)),'pomocna tabulka'!$F$2:$G$7,2,0),"")</f>
        <v>Zálohová platba</v>
      </c>
      <c r="G20" s="22" t="s">
        <v>20</v>
      </c>
      <c r="H20" s="119">
        <v>50460.39</v>
      </c>
      <c r="I20" s="22" t="s">
        <v>21</v>
      </c>
      <c r="J20" s="92">
        <v>8904.7800000000007</v>
      </c>
      <c r="K20" s="65"/>
      <c r="L20" s="92">
        <v>0</v>
      </c>
      <c r="M20" s="42">
        <f t="shared" si="0"/>
        <v>59365.17</v>
      </c>
      <c r="N20" s="93">
        <v>45673</v>
      </c>
      <c r="O20" s="40" t="s">
        <v>22</v>
      </c>
    </row>
    <row r="21" spans="2:15" s="12" customFormat="1" ht="12.75" x14ac:dyDescent="0.2">
      <c r="B21" s="20" t="s">
        <v>55</v>
      </c>
      <c r="C21" s="28" t="s">
        <v>56</v>
      </c>
      <c r="D21" s="65" t="s">
        <v>19</v>
      </c>
      <c r="E21" s="25" t="str">
        <f>VLOOKUP(D21,'pomocna tabulka'!$B$2:$D$12,3,0)</f>
        <v>Úrad vlády SR</v>
      </c>
      <c r="F21" s="61" t="str">
        <f>+IFERROR(VLOOKUP(VALUE(MID($B21,11,1)),'pomocna tabulka'!$F$2:$G$7,2,0),"")</f>
        <v>Zálohová platba</v>
      </c>
      <c r="G21" s="22" t="s">
        <v>20</v>
      </c>
      <c r="H21" s="119">
        <v>27200</v>
      </c>
      <c r="I21" s="22" t="s">
        <v>21</v>
      </c>
      <c r="J21" s="92">
        <v>4800</v>
      </c>
      <c r="K21" s="65"/>
      <c r="L21" s="92">
        <v>0</v>
      </c>
      <c r="M21" s="42">
        <f t="shared" si="0"/>
        <v>32000</v>
      </c>
      <c r="N21" s="93">
        <v>45673</v>
      </c>
      <c r="O21" s="40" t="s">
        <v>22</v>
      </c>
    </row>
    <row r="22" spans="2:15" s="12" customFormat="1" ht="12.75" x14ac:dyDescent="0.2">
      <c r="B22" s="20" t="s">
        <v>57</v>
      </c>
      <c r="C22" s="28" t="s">
        <v>58</v>
      </c>
      <c r="D22" s="65" t="s">
        <v>19</v>
      </c>
      <c r="E22" s="25" t="str">
        <f>VLOOKUP(D22,'pomocna tabulka'!$B$2:$D$12,3,0)</f>
        <v>Úrad vlády SR</v>
      </c>
      <c r="F22" s="61" t="str">
        <f>+IFERROR(VLOOKUP(VALUE(MID($B22,11,1)),'pomocna tabulka'!$F$2:$G$7,2,0),"")</f>
        <v>Priebežná platba</v>
      </c>
      <c r="G22" s="22" t="s">
        <v>20</v>
      </c>
      <c r="H22" s="119">
        <v>6623.34</v>
      </c>
      <c r="I22" s="22" t="s">
        <v>21</v>
      </c>
      <c r="J22" s="92">
        <v>1168.82</v>
      </c>
      <c r="K22" s="65"/>
      <c r="L22" s="92">
        <v>0</v>
      </c>
      <c r="M22" s="42">
        <f t="shared" si="0"/>
        <v>7792.16</v>
      </c>
      <c r="N22" s="93">
        <v>45674</v>
      </c>
      <c r="O22" s="40" t="s">
        <v>22</v>
      </c>
    </row>
    <row r="23" spans="2:15" s="12" customFormat="1" ht="12.75" x14ac:dyDescent="0.2">
      <c r="B23" s="20" t="s">
        <v>59</v>
      </c>
      <c r="C23" s="28" t="s">
        <v>60</v>
      </c>
      <c r="D23" s="65" t="s">
        <v>19</v>
      </c>
      <c r="E23" s="25" t="str">
        <f>VLOOKUP(D23,'pomocna tabulka'!$B$2:$D$12,3,0)</f>
        <v>Úrad vlády SR</v>
      </c>
      <c r="F23" s="61" t="str">
        <f>+IFERROR(VLOOKUP(VALUE(MID($B23,11,1)),'pomocna tabulka'!$F$2:$G$7,2,0),"")</f>
        <v>Priebežná platba</v>
      </c>
      <c r="G23" s="22" t="s">
        <v>20</v>
      </c>
      <c r="H23" s="119">
        <v>4506.75</v>
      </c>
      <c r="I23" s="22" t="s">
        <v>21</v>
      </c>
      <c r="J23" s="92">
        <v>795.31</v>
      </c>
      <c r="K23" s="65"/>
      <c r="L23" s="92">
        <v>0</v>
      </c>
      <c r="M23" s="42">
        <f>SUM(H23+J23+L23)</f>
        <v>5302.0599999999995</v>
      </c>
      <c r="N23" s="93">
        <v>45673</v>
      </c>
      <c r="O23" s="40" t="s">
        <v>22</v>
      </c>
    </row>
    <row r="24" spans="2:15" s="12" customFormat="1" ht="13.5" customHeight="1" x14ac:dyDescent="0.2">
      <c r="B24" s="28" t="s">
        <v>61</v>
      </c>
      <c r="C24" s="28" t="s">
        <v>62</v>
      </c>
      <c r="D24" s="65" t="s">
        <v>19</v>
      </c>
      <c r="E24" s="25" t="str">
        <f>VLOOKUP(D24,'pomocna tabulka'!$B$2:$D$12,3,0)</f>
        <v>Úrad vlády SR</v>
      </c>
      <c r="F24" s="61" t="str">
        <f>+IFERROR(VLOOKUP(VALUE(MID($B24,11,1)),'pomocna tabulka'!$F$2:$G$7,2,0),"")</f>
        <v>Priebežná platba</v>
      </c>
      <c r="G24" s="22" t="s">
        <v>20</v>
      </c>
      <c r="H24" s="119">
        <v>9013.43</v>
      </c>
      <c r="I24" s="22" t="s">
        <v>21</v>
      </c>
      <c r="J24" s="92">
        <v>1590.61</v>
      </c>
      <c r="K24" s="65"/>
      <c r="L24" s="92">
        <v>0</v>
      </c>
      <c r="M24" s="42">
        <f t="shared" si="0"/>
        <v>10604.04</v>
      </c>
      <c r="N24" s="93">
        <v>45673</v>
      </c>
      <c r="O24" s="40" t="s">
        <v>22</v>
      </c>
    </row>
    <row r="25" spans="2:15" s="12" customFormat="1" ht="12.75" x14ac:dyDescent="0.2">
      <c r="B25" s="20" t="s">
        <v>63</v>
      </c>
      <c r="C25" s="28" t="s">
        <v>64</v>
      </c>
      <c r="D25" s="65" t="s">
        <v>29</v>
      </c>
      <c r="E25" s="25" t="str">
        <f>VLOOKUP(D25,'pomocna tabulka'!$B$2:$D$12,3,0)</f>
        <v>MIRRI SR</v>
      </c>
      <c r="F25" s="61" t="str">
        <f>+IFERROR(VLOOKUP(VALUE(MID($B25,11,1)),'pomocna tabulka'!$F$2:$G$7,2,0),"")</f>
        <v>Priebežná platba</v>
      </c>
      <c r="G25" s="65" t="s">
        <v>30</v>
      </c>
      <c r="H25" s="119">
        <v>121149.47</v>
      </c>
      <c r="I25" s="65" t="s">
        <v>31</v>
      </c>
      <c r="J25" s="92">
        <v>40417.800000000003</v>
      </c>
      <c r="K25" s="65" t="s">
        <v>65</v>
      </c>
      <c r="L25" s="92">
        <v>11676.64</v>
      </c>
      <c r="M25" s="42">
        <f t="shared" si="0"/>
        <v>173243.91000000003</v>
      </c>
      <c r="N25" s="93">
        <v>45673</v>
      </c>
      <c r="O25" s="14" t="s">
        <v>36</v>
      </c>
    </row>
    <row r="26" spans="2:15" s="12" customFormat="1" ht="12.75" x14ac:dyDescent="0.2">
      <c r="B26" s="16" t="s">
        <v>66</v>
      </c>
      <c r="C26" s="18" t="s">
        <v>67</v>
      </c>
      <c r="D26" s="15" t="s">
        <v>19</v>
      </c>
      <c r="E26" s="25" t="str">
        <f>VLOOKUP(D26,'pomocna tabulka'!$B$2:$D$12,3,0)</f>
        <v>Úrad vlády SR</v>
      </c>
      <c r="F26" s="61" t="str">
        <f>+IFERROR(VLOOKUP(VALUE(MID($B26,11,1)),'pomocna tabulka'!$F$2:$G$7,2,0),"")</f>
        <v>Priebežná platba</v>
      </c>
      <c r="G26" s="22" t="s">
        <v>20</v>
      </c>
      <c r="H26" s="29">
        <v>4506.72</v>
      </c>
      <c r="I26" s="22" t="s">
        <v>21</v>
      </c>
      <c r="J26" s="94">
        <v>795.3</v>
      </c>
      <c r="K26" s="15"/>
      <c r="L26" s="94">
        <v>0</v>
      </c>
      <c r="M26" s="43">
        <f>SUM(H26+J26+L26)</f>
        <v>5302.02</v>
      </c>
      <c r="N26" s="93">
        <v>45673</v>
      </c>
      <c r="O26" s="40" t="s">
        <v>22</v>
      </c>
    </row>
    <row r="27" spans="2:15" s="12" customFormat="1" ht="25.5" x14ac:dyDescent="0.2">
      <c r="B27" s="20" t="s">
        <v>68</v>
      </c>
      <c r="C27" s="28" t="s">
        <v>69</v>
      </c>
      <c r="D27" s="65" t="s">
        <v>29</v>
      </c>
      <c r="E27" s="25" t="str">
        <f>VLOOKUP(D27,'pomocna tabulka'!$B$2:$D$12,3,0)</f>
        <v>MIRRI SR</v>
      </c>
      <c r="F27" s="61" t="str">
        <f>+IFERROR(VLOOKUP(VALUE(MID($B27,11,1)),'pomocna tabulka'!$F$2:$G$7,2,0),"")</f>
        <v>Priebežná platba</v>
      </c>
      <c r="G27" s="65" t="s">
        <v>30</v>
      </c>
      <c r="H27" s="119">
        <v>7470.97</v>
      </c>
      <c r="I27" s="65" t="s">
        <v>31</v>
      </c>
      <c r="J27" s="92">
        <v>2492.46</v>
      </c>
      <c r="K27" s="65" t="s">
        <v>65</v>
      </c>
      <c r="L27" s="92">
        <v>720.07</v>
      </c>
      <c r="M27" s="42">
        <f t="shared" ref="M27:M78" si="1">SUM(H27+J27+L27)</f>
        <v>10683.5</v>
      </c>
      <c r="N27" s="93">
        <v>45673</v>
      </c>
      <c r="O27" s="14" t="s">
        <v>36</v>
      </c>
    </row>
    <row r="28" spans="2:15" s="12" customFormat="1" ht="12.75" x14ac:dyDescent="0.2">
      <c r="B28" s="20" t="s">
        <v>70</v>
      </c>
      <c r="C28" s="28" t="s">
        <v>71</v>
      </c>
      <c r="D28" s="21" t="s">
        <v>19</v>
      </c>
      <c r="E28" s="25" t="str">
        <f>VLOOKUP(D28,'pomocna tabulka'!$B$2:$D$12,3,0)</f>
        <v>Úrad vlády SR</v>
      </c>
      <c r="F28" s="61" t="str">
        <f>+IFERROR(VLOOKUP(VALUE(MID($B28,11,1)),'pomocna tabulka'!$F$2:$G$7,2,0),"")</f>
        <v>Priebežná platba</v>
      </c>
      <c r="G28" s="22" t="s">
        <v>20</v>
      </c>
      <c r="H28" s="119">
        <v>4461.1499999999996</v>
      </c>
      <c r="I28" s="22" t="s">
        <v>21</v>
      </c>
      <c r="J28" s="92">
        <v>787.26</v>
      </c>
      <c r="K28" s="23"/>
      <c r="L28" s="92">
        <v>0</v>
      </c>
      <c r="M28" s="42">
        <f t="shared" si="1"/>
        <v>5248.41</v>
      </c>
      <c r="N28" s="93">
        <v>45674</v>
      </c>
      <c r="O28" s="40" t="s">
        <v>22</v>
      </c>
    </row>
    <row r="29" spans="2:15" s="12" customFormat="1" ht="12.75" x14ac:dyDescent="0.2">
      <c r="B29" s="20" t="s">
        <v>72</v>
      </c>
      <c r="C29" s="28" t="s">
        <v>73</v>
      </c>
      <c r="D29" s="21" t="s">
        <v>19</v>
      </c>
      <c r="E29" s="25" t="str">
        <f>VLOOKUP(D29,'pomocna tabulka'!$B$2:$D$12,3,0)</f>
        <v>Úrad vlády SR</v>
      </c>
      <c r="F29" s="61" t="str">
        <f>+IFERROR(VLOOKUP(VALUE(MID($B29,11,1)),'pomocna tabulka'!$F$2:$G$7,2,0),"")</f>
        <v>Zálohová platba</v>
      </c>
      <c r="G29" s="22" t="s">
        <v>20</v>
      </c>
      <c r="H29" s="119">
        <v>39950</v>
      </c>
      <c r="I29" s="22" t="s">
        <v>21</v>
      </c>
      <c r="J29" s="92">
        <v>7050</v>
      </c>
      <c r="K29" s="23"/>
      <c r="L29" s="92">
        <v>0</v>
      </c>
      <c r="M29" s="42">
        <f t="shared" si="1"/>
        <v>47000</v>
      </c>
      <c r="N29" s="95">
        <v>45674</v>
      </c>
      <c r="O29" s="40" t="s">
        <v>22</v>
      </c>
    </row>
    <row r="30" spans="2:15" s="12" customFormat="1" ht="12.75" x14ac:dyDescent="0.2">
      <c r="B30" s="20" t="s">
        <v>74</v>
      </c>
      <c r="C30" s="28" t="s">
        <v>58</v>
      </c>
      <c r="D30" s="21" t="s">
        <v>19</v>
      </c>
      <c r="E30" s="25" t="str">
        <f>VLOOKUP(D30,'pomocna tabulka'!$B$2:$D$12,3,0)</f>
        <v>Úrad vlády SR</v>
      </c>
      <c r="F30" s="61" t="str">
        <f>+IFERROR(VLOOKUP(VALUE(MID($B30,11,1)),'pomocna tabulka'!$F$2:$G$7,2,0),"")</f>
        <v>Priebežná platba</v>
      </c>
      <c r="G30" s="22" t="s">
        <v>20</v>
      </c>
      <c r="H30" s="119">
        <v>2207.77</v>
      </c>
      <c r="I30" s="22" t="s">
        <v>21</v>
      </c>
      <c r="J30" s="92">
        <v>389.61</v>
      </c>
      <c r="K30" s="23"/>
      <c r="L30" s="92">
        <v>0</v>
      </c>
      <c r="M30" s="42">
        <f t="shared" si="1"/>
        <v>2597.38</v>
      </c>
      <c r="N30" s="95">
        <v>45674</v>
      </c>
      <c r="O30" s="40" t="s">
        <v>22</v>
      </c>
    </row>
    <row r="31" spans="2:15" s="12" customFormat="1" ht="12.75" x14ac:dyDescent="0.2">
      <c r="B31" s="20" t="s">
        <v>75</v>
      </c>
      <c r="C31" s="28" t="s">
        <v>76</v>
      </c>
      <c r="D31" s="21" t="s">
        <v>19</v>
      </c>
      <c r="E31" s="25" t="str">
        <f>VLOOKUP(D31,'pomocna tabulka'!$B$2:$D$12,3,0)</f>
        <v>Úrad vlády SR</v>
      </c>
      <c r="F31" s="61" t="str">
        <f>+IFERROR(VLOOKUP(VALUE(MID($B31,11,1)),'pomocna tabulka'!$F$2:$G$7,2,0),"")</f>
        <v>Zálohová platba</v>
      </c>
      <c r="G31" s="22" t="s">
        <v>20</v>
      </c>
      <c r="H31" s="119">
        <v>34000</v>
      </c>
      <c r="I31" s="22" t="s">
        <v>21</v>
      </c>
      <c r="J31" s="92">
        <v>6000</v>
      </c>
      <c r="K31" s="23"/>
      <c r="L31" s="92">
        <v>0</v>
      </c>
      <c r="M31" s="42">
        <f t="shared" si="1"/>
        <v>40000</v>
      </c>
      <c r="N31" s="95">
        <v>45677</v>
      </c>
      <c r="O31" s="40" t="s">
        <v>22</v>
      </c>
    </row>
    <row r="32" spans="2:15" s="12" customFormat="1" ht="12.75" x14ac:dyDescent="0.2">
      <c r="B32" s="20" t="s">
        <v>77</v>
      </c>
      <c r="C32" s="28" t="s">
        <v>78</v>
      </c>
      <c r="D32" s="21" t="s">
        <v>19</v>
      </c>
      <c r="E32" s="25" t="str">
        <f>VLOOKUP(D32,'pomocna tabulka'!$B$2:$D$12,3,0)</f>
        <v>Úrad vlády SR</v>
      </c>
      <c r="F32" s="61" t="str">
        <f>+IFERROR(VLOOKUP(VALUE(MID($B32,11,1)),'pomocna tabulka'!$F$2:$G$7,2,0),"")</f>
        <v>Priebežná platba</v>
      </c>
      <c r="G32" s="22" t="s">
        <v>20</v>
      </c>
      <c r="H32" s="119">
        <v>26659.09</v>
      </c>
      <c r="I32" s="22" t="s">
        <v>21</v>
      </c>
      <c r="J32" s="92">
        <v>4704.55</v>
      </c>
      <c r="K32" s="23"/>
      <c r="L32" s="92">
        <v>0</v>
      </c>
      <c r="M32" s="42">
        <f t="shared" si="1"/>
        <v>31363.64</v>
      </c>
      <c r="N32" s="96">
        <v>45678</v>
      </c>
      <c r="O32" s="40" t="s">
        <v>22</v>
      </c>
    </row>
    <row r="33" spans="2:15" s="12" customFormat="1" ht="12.75" x14ac:dyDescent="0.2">
      <c r="B33" s="16" t="s">
        <v>79</v>
      </c>
      <c r="C33" s="66" t="s">
        <v>80</v>
      </c>
      <c r="D33" s="15" t="s">
        <v>19</v>
      </c>
      <c r="E33" s="25" t="str">
        <f>VLOOKUP(D33,'pomocna tabulka'!$B$2:$D$12,3,0)</f>
        <v>Úrad vlády SR</v>
      </c>
      <c r="F33" s="61" t="str">
        <f>+IFERROR(VLOOKUP(VALUE(MID($B33,11,1)),'pomocna tabulka'!$F$2:$G$7,2,0),"")</f>
        <v>Zálohová platba</v>
      </c>
      <c r="G33" s="22" t="s">
        <v>20</v>
      </c>
      <c r="H33" s="29">
        <v>124100</v>
      </c>
      <c r="I33" s="22" t="s">
        <v>21</v>
      </c>
      <c r="J33" s="94">
        <v>21900</v>
      </c>
      <c r="K33" s="17"/>
      <c r="L33" s="94">
        <v>0</v>
      </c>
      <c r="M33" s="43">
        <f t="shared" si="1"/>
        <v>146000</v>
      </c>
      <c r="N33" s="93">
        <v>45677</v>
      </c>
      <c r="O33" s="67" t="s">
        <v>22</v>
      </c>
    </row>
    <row r="34" spans="2:15" s="12" customFormat="1" ht="12.75" x14ac:dyDescent="0.2">
      <c r="B34" s="16" t="s">
        <v>81</v>
      </c>
      <c r="C34" s="66" t="s">
        <v>82</v>
      </c>
      <c r="D34" s="15" t="s">
        <v>19</v>
      </c>
      <c r="E34" s="25" t="str">
        <f>VLOOKUP(D34,'pomocna tabulka'!$B$2:$D$12,3,0)</f>
        <v>Úrad vlády SR</v>
      </c>
      <c r="F34" s="61" t="str">
        <f>+IFERROR(VLOOKUP(VALUE(MID($B34,11,1)),'pomocna tabulka'!$F$2:$G$7,2,0),"")</f>
        <v>Priebežná platba</v>
      </c>
      <c r="G34" s="22" t="s">
        <v>20</v>
      </c>
      <c r="H34" s="29">
        <v>22101.23</v>
      </c>
      <c r="I34" s="22" t="s">
        <v>21</v>
      </c>
      <c r="J34" s="94">
        <v>3900.22</v>
      </c>
      <c r="K34" s="17"/>
      <c r="L34" s="94">
        <v>0</v>
      </c>
      <c r="M34" s="43">
        <f t="shared" si="1"/>
        <v>26001.45</v>
      </c>
      <c r="N34" s="93">
        <v>45678</v>
      </c>
      <c r="O34" s="67" t="s">
        <v>22</v>
      </c>
    </row>
    <row r="35" spans="2:15" s="12" customFormat="1" ht="25.5" x14ac:dyDescent="0.2">
      <c r="B35" s="16" t="s">
        <v>83</v>
      </c>
      <c r="C35" s="28" t="s">
        <v>69</v>
      </c>
      <c r="D35" s="15" t="s">
        <v>29</v>
      </c>
      <c r="E35" s="25" t="str">
        <f>VLOOKUP(D35,'pomocna tabulka'!$B$2:$D$12,3,0)</f>
        <v>MIRRI SR</v>
      </c>
      <c r="F35" s="61" t="str">
        <f>+IFERROR(VLOOKUP(VALUE(MID($B35,11,1)),'pomocna tabulka'!$F$2:$G$7,2,0),"")</f>
        <v>Priebežná platba</v>
      </c>
      <c r="G35" s="19" t="s">
        <v>30</v>
      </c>
      <c r="H35" s="29">
        <v>92806.15</v>
      </c>
      <c r="I35" s="19" t="s">
        <v>31</v>
      </c>
      <c r="J35" s="94">
        <v>31410.720000000001</v>
      </c>
      <c r="K35" s="17"/>
      <c r="L35" s="94">
        <v>0</v>
      </c>
      <c r="M35" s="43">
        <f t="shared" si="1"/>
        <v>124216.87</v>
      </c>
      <c r="N35" s="93">
        <v>45677</v>
      </c>
      <c r="O35" s="14" t="s">
        <v>36</v>
      </c>
    </row>
    <row r="36" spans="2:15" s="12" customFormat="1" ht="12.75" x14ac:dyDescent="0.2">
      <c r="B36" s="16" t="s">
        <v>84</v>
      </c>
      <c r="C36" s="66" t="s">
        <v>85</v>
      </c>
      <c r="D36" s="15" t="s">
        <v>19</v>
      </c>
      <c r="E36" s="25" t="str">
        <f>VLOOKUP(D36,'pomocna tabulka'!$B$2:$D$12,3,0)</f>
        <v>Úrad vlády SR</v>
      </c>
      <c r="F36" s="61" t="str">
        <f>+IFERROR(VLOOKUP(VALUE(MID($B36,11,1)),'pomocna tabulka'!$F$2:$G$7,2,0),"")</f>
        <v>Zálohová platba</v>
      </c>
      <c r="G36" s="22" t="s">
        <v>20</v>
      </c>
      <c r="H36" s="29">
        <v>78453.23</v>
      </c>
      <c r="I36" s="22" t="s">
        <v>21</v>
      </c>
      <c r="J36" s="94">
        <v>13844.69</v>
      </c>
      <c r="K36" s="17"/>
      <c r="L36" s="94">
        <v>0</v>
      </c>
      <c r="M36" s="43">
        <f t="shared" si="1"/>
        <v>92297.919999999998</v>
      </c>
      <c r="N36" s="93">
        <v>45678</v>
      </c>
      <c r="O36" s="67" t="s">
        <v>22</v>
      </c>
    </row>
    <row r="37" spans="2:15" s="12" customFormat="1" ht="12.75" x14ac:dyDescent="0.2">
      <c r="B37" s="16" t="s">
        <v>86</v>
      </c>
      <c r="C37" s="66" t="s">
        <v>87</v>
      </c>
      <c r="D37" s="15" t="s">
        <v>19</v>
      </c>
      <c r="E37" s="25" t="str">
        <f>VLOOKUP(D37,'pomocna tabulka'!$B$2:$D$12,3,0)</f>
        <v>Úrad vlády SR</v>
      </c>
      <c r="F37" s="61" t="str">
        <f>+IFERROR(VLOOKUP(VALUE(MID($B37,11,1)),'pomocna tabulka'!$F$2:$G$7,2,0),"")</f>
        <v>Priebežná platba</v>
      </c>
      <c r="G37" s="22" t="s">
        <v>20</v>
      </c>
      <c r="H37" s="29">
        <v>5938.18</v>
      </c>
      <c r="I37" s="22" t="s">
        <v>21</v>
      </c>
      <c r="J37" s="94">
        <v>1047.9100000000001</v>
      </c>
      <c r="K37" s="17"/>
      <c r="L37" s="94">
        <v>0</v>
      </c>
      <c r="M37" s="43">
        <f t="shared" si="1"/>
        <v>6986.09</v>
      </c>
      <c r="N37" s="93">
        <v>45678</v>
      </c>
      <c r="O37" s="67" t="s">
        <v>22</v>
      </c>
    </row>
    <row r="38" spans="2:15" s="12" customFormat="1" ht="12.75" x14ac:dyDescent="0.2">
      <c r="B38" s="16" t="s">
        <v>88</v>
      </c>
      <c r="C38" s="66" t="s">
        <v>89</v>
      </c>
      <c r="D38" s="15" t="s">
        <v>19</v>
      </c>
      <c r="E38" s="25" t="str">
        <f>VLOOKUP(D38,'pomocna tabulka'!$B$2:$D$12,3,0)</f>
        <v>Úrad vlády SR</v>
      </c>
      <c r="F38" s="61" t="str">
        <f>+IFERROR(VLOOKUP(VALUE(MID($B38,11,1)),'pomocna tabulka'!$F$2:$G$7,2,0),"")</f>
        <v>Priebežná platba</v>
      </c>
      <c r="G38" s="22" t="s">
        <v>20</v>
      </c>
      <c r="H38" s="29">
        <v>8338.1200000000008</v>
      </c>
      <c r="I38" s="22" t="s">
        <v>21</v>
      </c>
      <c r="J38" s="94">
        <v>1471.43</v>
      </c>
      <c r="K38" s="17"/>
      <c r="L38" s="94">
        <v>0</v>
      </c>
      <c r="M38" s="43">
        <f t="shared" si="1"/>
        <v>9809.5500000000011</v>
      </c>
      <c r="N38" s="93">
        <v>45678</v>
      </c>
      <c r="O38" s="67" t="s">
        <v>22</v>
      </c>
    </row>
    <row r="39" spans="2:15" s="12" customFormat="1" ht="12.75" x14ac:dyDescent="0.2">
      <c r="B39" s="16" t="s">
        <v>90</v>
      </c>
      <c r="C39" s="66" t="s">
        <v>91</v>
      </c>
      <c r="D39" s="15" t="s">
        <v>19</v>
      </c>
      <c r="E39" s="25" t="str">
        <f>VLOOKUP(D39,'pomocna tabulka'!$B$2:$D$12,3,0)</f>
        <v>Úrad vlády SR</v>
      </c>
      <c r="F39" s="61" t="str">
        <f>+IFERROR(VLOOKUP(VALUE(MID($B39,11,1)),'pomocna tabulka'!$F$2:$G$7,2,0),"")</f>
        <v>Zálohová platba</v>
      </c>
      <c r="G39" s="22" t="s">
        <v>20</v>
      </c>
      <c r="H39" s="29">
        <v>12750</v>
      </c>
      <c r="I39" s="22" t="s">
        <v>21</v>
      </c>
      <c r="J39" s="94">
        <v>2250</v>
      </c>
      <c r="K39" s="17"/>
      <c r="L39" s="94">
        <v>0</v>
      </c>
      <c r="M39" s="43">
        <f t="shared" si="1"/>
        <v>15000</v>
      </c>
      <c r="N39" s="93">
        <v>45679</v>
      </c>
      <c r="O39" s="67" t="s">
        <v>22</v>
      </c>
    </row>
    <row r="40" spans="2:15" s="12" customFormat="1" ht="12.75" x14ac:dyDescent="0.2">
      <c r="B40" s="16" t="s">
        <v>92</v>
      </c>
      <c r="C40" s="66" t="s">
        <v>93</v>
      </c>
      <c r="D40" s="15" t="s">
        <v>29</v>
      </c>
      <c r="E40" s="25" t="str">
        <f>VLOOKUP(D40,'pomocna tabulka'!$B$2:$D$12,3,0)</f>
        <v>MIRRI SR</v>
      </c>
      <c r="F40" s="61" t="str">
        <f>+IFERROR(VLOOKUP(VALUE(MID($B40,11,1)),'pomocna tabulka'!$F$2:$G$7,2,0),"")</f>
        <v>Priebežná platba</v>
      </c>
      <c r="G40" s="19" t="s">
        <v>30</v>
      </c>
      <c r="H40" s="29">
        <v>96423.03</v>
      </c>
      <c r="I40" s="19" t="s">
        <v>31</v>
      </c>
      <c r="J40" s="94">
        <v>32168.59</v>
      </c>
      <c r="K40" s="17" t="s">
        <v>65</v>
      </c>
      <c r="L40" s="94">
        <v>9293.4500000000007</v>
      </c>
      <c r="M40" s="43">
        <f t="shared" si="1"/>
        <v>137885.07</v>
      </c>
      <c r="N40" s="93">
        <v>45678</v>
      </c>
      <c r="O40" s="14" t="s">
        <v>36</v>
      </c>
    </row>
    <row r="41" spans="2:15" s="12" customFormat="1" ht="12.75" x14ac:dyDescent="0.2">
      <c r="B41" s="16" t="s">
        <v>94</v>
      </c>
      <c r="C41" s="66" t="s">
        <v>95</v>
      </c>
      <c r="D41" s="15" t="s">
        <v>19</v>
      </c>
      <c r="E41" s="25" t="str">
        <f>VLOOKUP(D41,'pomocna tabulka'!$B$2:$D$12,3,0)</f>
        <v>Úrad vlády SR</v>
      </c>
      <c r="F41" s="61" t="str">
        <f>+IFERROR(VLOOKUP(VALUE(MID($B41,11,1)),'pomocna tabulka'!$F$2:$G$7,2,0),"")</f>
        <v>Zálohová platba</v>
      </c>
      <c r="G41" s="22" t="s">
        <v>20</v>
      </c>
      <c r="H41" s="29">
        <v>25500</v>
      </c>
      <c r="I41" s="22" t="s">
        <v>21</v>
      </c>
      <c r="J41" s="94">
        <v>4500</v>
      </c>
      <c r="K41" s="17"/>
      <c r="L41" s="94">
        <v>0</v>
      </c>
      <c r="M41" s="43">
        <f t="shared" si="1"/>
        <v>30000</v>
      </c>
      <c r="N41" s="93">
        <v>45679</v>
      </c>
      <c r="O41" s="67" t="s">
        <v>22</v>
      </c>
    </row>
    <row r="42" spans="2:15" s="12" customFormat="1" ht="12.75" x14ac:dyDescent="0.2">
      <c r="B42" s="16" t="s">
        <v>96</v>
      </c>
      <c r="C42" s="66" t="s">
        <v>97</v>
      </c>
      <c r="D42" s="15" t="s">
        <v>19</v>
      </c>
      <c r="E42" s="25" t="str">
        <f>VLOOKUP(D42,'pomocna tabulka'!$B$2:$D$12,3,0)</f>
        <v>Úrad vlády SR</v>
      </c>
      <c r="F42" s="61" t="str">
        <f>+IFERROR(VLOOKUP(VALUE(MID($B42,11,1)),'pomocna tabulka'!$F$2:$G$7,2,0),"")</f>
        <v>Priebežná platba</v>
      </c>
      <c r="G42" s="22" t="s">
        <v>20</v>
      </c>
      <c r="H42" s="29">
        <v>8922.26</v>
      </c>
      <c r="I42" s="22" t="s">
        <v>21</v>
      </c>
      <c r="J42" s="94">
        <v>1574.52</v>
      </c>
      <c r="K42" s="17"/>
      <c r="L42" s="94">
        <v>0</v>
      </c>
      <c r="M42" s="43">
        <f t="shared" si="1"/>
        <v>10496.78</v>
      </c>
      <c r="N42" s="93">
        <v>45679</v>
      </c>
      <c r="O42" s="67" t="s">
        <v>22</v>
      </c>
    </row>
    <row r="43" spans="2:15" s="12" customFormat="1" ht="12.75" x14ac:dyDescent="0.2">
      <c r="B43" s="18" t="s">
        <v>98</v>
      </c>
      <c r="C43" s="66" t="s">
        <v>99</v>
      </c>
      <c r="D43" s="15" t="s">
        <v>19</v>
      </c>
      <c r="E43" s="25" t="str">
        <f>VLOOKUP(D43,'pomocna tabulka'!$B$2:$D$12,3,0)</f>
        <v>Úrad vlády SR</v>
      </c>
      <c r="F43" s="61" t="str">
        <f>+IFERROR(VLOOKUP(VALUE(MID($B43,11,1)),'pomocna tabulka'!$F$2:$G$7,2,0),"")</f>
        <v>Priebežná platba</v>
      </c>
      <c r="G43" s="22" t="s">
        <v>20</v>
      </c>
      <c r="H43" s="29">
        <v>4506.78</v>
      </c>
      <c r="I43" s="22" t="s">
        <v>21</v>
      </c>
      <c r="J43" s="94">
        <v>795.31</v>
      </c>
      <c r="K43" s="17"/>
      <c r="L43" s="94">
        <v>0</v>
      </c>
      <c r="M43" s="43">
        <f t="shared" si="1"/>
        <v>5302.09</v>
      </c>
      <c r="N43" s="93">
        <v>45679</v>
      </c>
      <c r="O43" s="67" t="s">
        <v>22</v>
      </c>
    </row>
    <row r="44" spans="2:15" s="12" customFormat="1" ht="12.75" x14ac:dyDescent="0.2">
      <c r="B44" s="16" t="s">
        <v>100</v>
      </c>
      <c r="C44" s="66" t="s">
        <v>101</v>
      </c>
      <c r="D44" s="15" t="s">
        <v>19</v>
      </c>
      <c r="E44" s="25" t="str">
        <f>VLOOKUP(D44,'pomocna tabulka'!$B$2:$D$12,3,0)</f>
        <v>Úrad vlády SR</v>
      </c>
      <c r="F44" s="61" t="str">
        <f>+IFERROR(VLOOKUP(VALUE(MID($B44,11,1)),'pomocna tabulka'!$F$2:$G$7,2,0),"")</f>
        <v>Zálohová platba</v>
      </c>
      <c r="G44" s="22" t="s">
        <v>20</v>
      </c>
      <c r="H44" s="29">
        <v>59500</v>
      </c>
      <c r="I44" s="22" t="s">
        <v>21</v>
      </c>
      <c r="J44" s="94">
        <v>10500</v>
      </c>
      <c r="K44" s="17"/>
      <c r="L44" s="94">
        <v>0</v>
      </c>
      <c r="M44" s="43">
        <f t="shared" si="1"/>
        <v>70000</v>
      </c>
      <c r="N44" s="93">
        <v>45679</v>
      </c>
      <c r="O44" s="67" t="s">
        <v>22</v>
      </c>
    </row>
    <row r="45" spans="2:15" s="12" customFormat="1" ht="25.5" x14ac:dyDescent="0.2">
      <c r="B45" s="16" t="s">
        <v>102</v>
      </c>
      <c r="C45" s="66" t="s">
        <v>103</v>
      </c>
      <c r="D45" s="15" t="s">
        <v>29</v>
      </c>
      <c r="E45" s="25" t="str">
        <f>VLOOKUP(D45,'pomocna tabulka'!$B$2:$D$12,3,0)</f>
        <v>MIRRI SR</v>
      </c>
      <c r="F45" s="61" t="str">
        <f>+IFERROR(VLOOKUP(VALUE(MID($B45,11,1)),'pomocna tabulka'!$F$2:$G$7,2,0),"")</f>
        <v>Priebežná platba</v>
      </c>
      <c r="G45" s="19" t="s">
        <v>30</v>
      </c>
      <c r="H45" s="29">
        <v>3384.51</v>
      </c>
      <c r="I45" s="19" t="s">
        <v>31</v>
      </c>
      <c r="J45" s="94">
        <v>1129.1400000000001</v>
      </c>
      <c r="K45" s="17" t="s">
        <v>65</v>
      </c>
      <c r="L45" s="94">
        <v>326.20999999999998</v>
      </c>
      <c r="M45" s="43">
        <f t="shared" si="1"/>
        <v>4839.8600000000006</v>
      </c>
      <c r="N45" s="93">
        <v>45679</v>
      </c>
      <c r="O45" s="14" t="s">
        <v>36</v>
      </c>
    </row>
    <row r="46" spans="2:15" s="12" customFormat="1" ht="12.75" x14ac:dyDescent="0.2">
      <c r="B46" s="16" t="s">
        <v>104</v>
      </c>
      <c r="C46" s="66" t="s">
        <v>105</v>
      </c>
      <c r="D46" s="15" t="s">
        <v>19</v>
      </c>
      <c r="E46" s="25" t="str">
        <f>VLOOKUP(D46,'pomocna tabulka'!$B$2:$D$12,3,0)</f>
        <v>Úrad vlády SR</v>
      </c>
      <c r="F46" s="61" t="str">
        <f>+IFERROR(VLOOKUP(VALUE(MID($B46,11,1)),'pomocna tabulka'!$F$2:$G$7,2,0),"")</f>
        <v>Priebežná platba</v>
      </c>
      <c r="G46" s="22" t="s">
        <v>20</v>
      </c>
      <c r="H46" s="29">
        <v>9010.98</v>
      </c>
      <c r="I46" s="22" t="s">
        <v>21</v>
      </c>
      <c r="J46" s="94">
        <v>1590.17</v>
      </c>
      <c r="K46" s="17"/>
      <c r="L46" s="94">
        <v>0</v>
      </c>
      <c r="M46" s="43">
        <f t="shared" si="1"/>
        <v>10601.15</v>
      </c>
      <c r="N46" s="93">
        <v>45680</v>
      </c>
      <c r="O46" s="67" t="s">
        <v>22</v>
      </c>
    </row>
    <row r="47" spans="2:15" s="12" customFormat="1" ht="12.75" x14ac:dyDescent="0.2">
      <c r="B47" s="16" t="s">
        <v>106</v>
      </c>
      <c r="C47" s="66" t="s">
        <v>107</v>
      </c>
      <c r="D47" s="15" t="s">
        <v>19</v>
      </c>
      <c r="E47" s="25" t="str">
        <f>VLOOKUP(D47,'pomocna tabulka'!$B$2:$D$12,3,0)</f>
        <v>Úrad vlády SR</v>
      </c>
      <c r="F47" s="61" t="str">
        <f>+IFERROR(VLOOKUP(VALUE(MID($B47,11,1)),'pomocna tabulka'!$F$2:$G$7,2,0),"")</f>
        <v>Priebežná platba</v>
      </c>
      <c r="G47" s="22" t="s">
        <v>20</v>
      </c>
      <c r="H47" s="29">
        <v>2253.36</v>
      </c>
      <c r="I47" s="22" t="s">
        <v>21</v>
      </c>
      <c r="J47" s="94">
        <v>397.65</v>
      </c>
      <c r="K47" s="17"/>
      <c r="L47" s="94">
        <v>0</v>
      </c>
      <c r="M47" s="43">
        <f t="shared" si="1"/>
        <v>2651.01</v>
      </c>
      <c r="N47" s="93">
        <v>45680</v>
      </c>
      <c r="O47" s="67" t="s">
        <v>22</v>
      </c>
    </row>
    <row r="48" spans="2:15" s="12" customFormat="1" ht="12.75" x14ac:dyDescent="0.2">
      <c r="B48" s="16" t="s">
        <v>108</v>
      </c>
      <c r="C48" s="66" t="s">
        <v>109</v>
      </c>
      <c r="D48" s="15" t="s">
        <v>19</v>
      </c>
      <c r="E48" s="25" t="str">
        <f>VLOOKUP(D48,'pomocna tabulka'!$B$2:$D$12,3,0)</f>
        <v>Úrad vlády SR</v>
      </c>
      <c r="F48" s="61" t="str">
        <f>+IFERROR(VLOOKUP(VALUE(MID($B48,11,1)),'pomocna tabulka'!$F$2:$G$7,2,0),"")</f>
        <v>Priebežná platba</v>
      </c>
      <c r="G48" s="22" t="s">
        <v>20</v>
      </c>
      <c r="H48" s="29">
        <v>4461.13</v>
      </c>
      <c r="I48" s="22" t="s">
        <v>21</v>
      </c>
      <c r="J48" s="94">
        <v>787.26</v>
      </c>
      <c r="K48" s="17"/>
      <c r="L48" s="94">
        <v>0</v>
      </c>
      <c r="M48" s="43">
        <f t="shared" si="1"/>
        <v>5248.39</v>
      </c>
      <c r="N48" s="93">
        <v>45680</v>
      </c>
      <c r="O48" s="67" t="s">
        <v>22</v>
      </c>
    </row>
    <row r="49" spans="2:15" s="12" customFormat="1" ht="12.75" x14ac:dyDescent="0.2">
      <c r="B49" s="16" t="s">
        <v>110</v>
      </c>
      <c r="C49" s="66" t="s">
        <v>111</v>
      </c>
      <c r="D49" s="15" t="s">
        <v>19</v>
      </c>
      <c r="E49" s="25" t="str">
        <f>VLOOKUP(D49,'pomocna tabulka'!$B$2:$D$12,3,0)</f>
        <v>Úrad vlády SR</v>
      </c>
      <c r="F49" s="61" t="str">
        <f>+IFERROR(VLOOKUP(VALUE(MID($B49,11,1)),'pomocna tabulka'!$F$2:$G$7,2,0),"")</f>
        <v>Priebežná platba</v>
      </c>
      <c r="G49" s="19" t="s">
        <v>20</v>
      </c>
      <c r="H49" s="120">
        <v>2253.36</v>
      </c>
      <c r="I49" s="19" t="s">
        <v>21</v>
      </c>
      <c r="J49" s="94">
        <v>397.65</v>
      </c>
      <c r="K49" s="17"/>
      <c r="L49" s="94">
        <v>0</v>
      </c>
      <c r="M49" s="43">
        <f t="shared" si="1"/>
        <v>2651.01</v>
      </c>
      <c r="N49" s="93">
        <v>45680</v>
      </c>
      <c r="O49" s="67" t="s">
        <v>22</v>
      </c>
    </row>
    <row r="50" spans="2:15" s="12" customFormat="1" ht="12.75" x14ac:dyDescent="0.2">
      <c r="B50" s="16" t="s">
        <v>112</v>
      </c>
      <c r="C50" s="66" t="s">
        <v>97</v>
      </c>
      <c r="D50" s="15" t="s">
        <v>19</v>
      </c>
      <c r="E50" s="25" t="str">
        <f>VLOOKUP(D50,'pomocna tabulka'!$B$2:$D$12,3,0)</f>
        <v>Úrad vlády SR</v>
      </c>
      <c r="F50" s="61" t="str">
        <f>+IFERROR(VLOOKUP(VALUE(MID($B50,11,1)),'pomocna tabulka'!$F$2:$G$7,2,0),"")</f>
        <v>Priebežná platba</v>
      </c>
      <c r="G50" s="19" t="s">
        <v>20</v>
      </c>
      <c r="H50" s="29">
        <v>8922.26</v>
      </c>
      <c r="I50" s="19" t="s">
        <v>21</v>
      </c>
      <c r="J50" s="94">
        <v>1574.52</v>
      </c>
      <c r="K50" s="17"/>
      <c r="L50" s="94">
        <v>0</v>
      </c>
      <c r="M50" s="43">
        <f t="shared" si="1"/>
        <v>10496.78</v>
      </c>
      <c r="N50" s="93">
        <v>45680</v>
      </c>
      <c r="O50" s="67" t="s">
        <v>22</v>
      </c>
    </row>
    <row r="51" spans="2:15" s="12" customFormat="1" ht="12.75" x14ac:dyDescent="0.2">
      <c r="B51" s="16" t="s">
        <v>113</v>
      </c>
      <c r="C51" s="66" t="s">
        <v>114</v>
      </c>
      <c r="D51" s="15" t="s">
        <v>19</v>
      </c>
      <c r="E51" s="25" t="str">
        <f>VLOOKUP(D51,'pomocna tabulka'!$B$2:$D$12,3,0)</f>
        <v>Úrad vlády SR</v>
      </c>
      <c r="F51" s="61" t="str">
        <f>+IFERROR(VLOOKUP(VALUE(MID($B51,11,1)),'pomocna tabulka'!$F$2:$G$7,2,0),"")</f>
        <v>Priebežná platba</v>
      </c>
      <c r="G51" s="19" t="s">
        <v>20</v>
      </c>
      <c r="H51" s="29">
        <v>10003.370000000001</v>
      </c>
      <c r="I51" s="19" t="s">
        <v>21</v>
      </c>
      <c r="J51" s="94">
        <v>1765.3</v>
      </c>
      <c r="K51" s="17"/>
      <c r="L51" s="94">
        <v>0</v>
      </c>
      <c r="M51" s="43">
        <f t="shared" si="1"/>
        <v>11768.67</v>
      </c>
      <c r="N51" s="93">
        <v>45680</v>
      </c>
      <c r="O51" s="67" t="s">
        <v>22</v>
      </c>
    </row>
    <row r="52" spans="2:15" s="12" customFormat="1" ht="12.75" x14ac:dyDescent="0.2">
      <c r="B52" s="20" t="s">
        <v>115</v>
      </c>
      <c r="C52" s="64" t="s">
        <v>116</v>
      </c>
      <c r="D52" s="21" t="s">
        <v>19</v>
      </c>
      <c r="E52" s="25" t="str">
        <f>VLOOKUP(D52,'pomocna tabulka'!$B$2:$D$12,3,0)</f>
        <v>Úrad vlády SR</v>
      </c>
      <c r="F52" s="61" t="str">
        <f>+IFERROR(VLOOKUP(VALUE(MID($B52,11,1)),'pomocna tabulka'!$F$2:$G$7,2,0),"")</f>
        <v>Priebežná platba</v>
      </c>
      <c r="G52" s="22" t="s">
        <v>20</v>
      </c>
      <c r="H52" s="119">
        <v>13433.14</v>
      </c>
      <c r="I52" s="22" t="s">
        <v>21</v>
      </c>
      <c r="J52" s="92">
        <v>2370.5500000000002</v>
      </c>
      <c r="K52" s="23"/>
      <c r="L52" s="92">
        <v>0</v>
      </c>
      <c r="M52" s="42">
        <f t="shared" si="1"/>
        <v>15803.689999999999</v>
      </c>
      <c r="N52" s="96">
        <v>45680</v>
      </c>
      <c r="O52" s="40" t="s">
        <v>22</v>
      </c>
    </row>
    <row r="53" spans="2:15" s="12" customFormat="1" ht="25.5" x14ac:dyDescent="0.2">
      <c r="B53" s="16" t="s">
        <v>117</v>
      </c>
      <c r="C53" s="28" t="s">
        <v>118</v>
      </c>
      <c r="D53" s="21" t="s">
        <v>29</v>
      </c>
      <c r="E53" s="25" t="str">
        <f>VLOOKUP(D53,'pomocna tabulka'!$B$2:$D$12,3,0)</f>
        <v>MIRRI SR</v>
      </c>
      <c r="F53" s="61" t="str">
        <f>+IFERROR(VLOOKUP(VALUE(MID($B53,11,1)),'pomocna tabulka'!$F$2:$G$7,2,0),"")</f>
        <v>Priebežná platba</v>
      </c>
      <c r="G53" s="22" t="s">
        <v>30</v>
      </c>
      <c r="H53" s="119">
        <v>51828.09</v>
      </c>
      <c r="I53" s="22" t="s">
        <v>31</v>
      </c>
      <c r="J53" s="92">
        <v>17290.849999999999</v>
      </c>
      <c r="K53" s="23" t="s">
        <v>65</v>
      </c>
      <c r="L53" s="92">
        <v>4995.3</v>
      </c>
      <c r="M53" s="42">
        <f t="shared" si="1"/>
        <v>74114.240000000005</v>
      </c>
      <c r="N53" s="96">
        <v>45680</v>
      </c>
      <c r="O53" s="14" t="s">
        <v>36</v>
      </c>
    </row>
    <row r="54" spans="2:15" s="12" customFormat="1" ht="12.75" x14ac:dyDescent="0.2">
      <c r="B54" s="30" t="s">
        <v>119</v>
      </c>
      <c r="C54" s="18" t="s">
        <v>120</v>
      </c>
      <c r="D54" s="15" t="s">
        <v>19</v>
      </c>
      <c r="E54" s="25" t="str">
        <f>VLOOKUP(D54,'pomocna tabulka'!$B$2:$D$12,3,0)</f>
        <v>Úrad vlády SR</v>
      </c>
      <c r="F54" s="61" t="str">
        <f>+IFERROR(VLOOKUP(VALUE(MID($B54,11,1)),'pomocna tabulka'!$F$2:$G$7,2,0),"")</f>
        <v>Priebežná platba</v>
      </c>
      <c r="G54" s="19" t="s">
        <v>20</v>
      </c>
      <c r="H54" s="29">
        <v>9013.43</v>
      </c>
      <c r="I54" s="19" t="s">
        <v>21</v>
      </c>
      <c r="J54" s="92">
        <v>1590.61</v>
      </c>
      <c r="K54" s="17"/>
      <c r="L54" s="92">
        <v>0</v>
      </c>
      <c r="M54" s="42">
        <f t="shared" si="1"/>
        <v>10604.04</v>
      </c>
      <c r="N54" s="96">
        <v>45684</v>
      </c>
      <c r="O54" s="67" t="s">
        <v>22</v>
      </c>
    </row>
    <row r="55" spans="2:15" s="12" customFormat="1" ht="12.75" x14ac:dyDescent="0.2">
      <c r="B55" s="31" t="s">
        <v>121</v>
      </c>
      <c r="C55" s="28" t="s">
        <v>122</v>
      </c>
      <c r="D55" s="21" t="s">
        <v>19</v>
      </c>
      <c r="E55" s="25" t="str">
        <f>VLOOKUP(D55,'pomocna tabulka'!$B$2:$D$12,3,0)</f>
        <v>Úrad vlády SR</v>
      </c>
      <c r="F55" s="61" t="str">
        <f>+IFERROR(VLOOKUP(VALUE(MID($B55,11,1)),'pomocna tabulka'!$F$2:$G$7,2,0),"")</f>
        <v>Priebežná platba</v>
      </c>
      <c r="G55" s="22" t="s">
        <v>20</v>
      </c>
      <c r="H55" s="119">
        <v>18026.87</v>
      </c>
      <c r="I55" s="32" t="s">
        <v>21</v>
      </c>
      <c r="J55" s="92">
        <v>3181.21</v>
      </c>
      <c r="K55" s="33"/>
      <c r="L55" s="98">
        <v>0</v>
      </c>
      <c r="M55" s="42">
        <f t="shared" si="1"/>
        <v>21208.079999999998</v>
      </c>
      <c r="N55" s="96">
        <v>45684</v>
      </c>
      <c r="O55" s="67" t="s">
        <v>22</v>
      </c>
    </row>
    <row r="56" spans="2:15" s="12" customFormat="1" ht="12.75" x14ac:dyDescent="0.2">
      <c r="B56" s="20" t="s">
        <v>123</v>
      </c>
      <c r="C56" s="28" t="s">
        <v>124</v>
      </c>
      <c r="D56" s="21" t="s">
        <v>19</v>
      </c>
      <c r="E56" s="25" t="str">
        <f>VLOOKUP(D56,'pomocna tabulka'!$B$2:$D$12,3,0)</f>
        <v>Úrad vlády SR</v>
      </c>
      <c r="F56" s="61" t="str">
        <f>+IFERROR(VLOOKUP(VALUE(MID($B56,11,1)),'pomocna tabulka'!$F$2:$G$7,2,0),"")</f>
        <v>Priebežná platba</v>
      </c>
      <c r="G56" s="22" t="s">
        <v>20</v>
      </c>
      <c r="H56" s="119">
        <v>13520.16</v>
      </c>
      <c r="I56" s="32" t="s">
        <v>21</v>
      </c>
      <c r="J56" s="92">
        <v>2385.91</v>
      </c>
      <c r="K56" s="23"/>
      <c r="L56" s="92">
        <v>0</v>
      </c>
      <c r="M56" s="42">
        <f t="shared" si="1"/>
        <v>15906.07</v>
      </c>
      <c r="N56" s="93">
        <v>45681</v>
      </c>
      <c r="O56" s="67" t="s">
        <v>22</v>
      </c>
    </row>
    <row r="57" spans="2:15" s="12" customFormat="1" ht="12.75" x14ac:dyDescent="0.2">
      <c r="B57" s="20" t="s">
        <v>125</v>
      </c>
      <c r="C57" s="28" t="s">
        <v>126</v>
      </c>
      <c r="D57" s="21" t="s">
        <v>29</v>
      </c>
      <c r="E57" s="25" t="str">
        <f>VLOOKUP(D57,'pomocna tabulka'!$B$2:$D$12,3,0)</f>
        <v>MIRRI SR</v>
      </c>
      <c r="F57" s="61" t="str">
        <f>+IFERROR(VLOOKUP(VALUE(MID($B57,11,1)),'pomocna tabulka'!$F$2:$G$7,2,0),"")</f>
        <v>Priebežná platba</v>
      </c>
      <c r="G57" s="22" t="s">
        <v>30</v>
      </c>
      <c r="H57" s="119">
        <v>77587.759999999995</v>
      </c>
      <c r="I57" s="22" t="s">
        <v>31</v>
      </c>
      <c r="J57" s="92">
        <v>25858.89</v>
      </c>
      <c r="K57" s="23" t="s">
        <v>65</v>
      </c>
      <c r="L57" s="98">
        <v>7488.09</v>
      </c>
      <c r="M57" s="42">
        <f t="shared" si="1"/>
        <v>110934.73999999999</v>
      </c>
      <c r="N57" s="99">
        <v>45681</v>
      </c>
      <c r="O57" s="14" t="s">
        <v>36</v>
      </c>
    </row>
    <row r="58" spans="2:15" s="12" customFormat="1" ht="12.75" x14ac:dyDescent="0.2">
      <c r="B58" s="20" t="s">
        <v>127</v>
      </c>
      <c r="C58" s="28" t="s">
        <v>128</v>
      </c>
      <c r="D58" s="21" t="s">
        <v>19</v>
      </c>
      <c r="E58" s="25" t="str">
        <f>VLOOKUP(D58,'pomocna tabulka'!$B$2:$D$12,3,0)</f>
        <v>Úrad vlády SR</v>
      </c>
      <c r="F58" s="61" t="str">
        <f>+IFERROR(VLOOKUP(VALUE(MID($B58,11,1)),'pomocna tabulka'!$F$2:$G$7,2,0),"")</f>
        <v>Zálohová platba</v>
      </c>
      <c r="G58" s="22" t="s">
        <v>20</v>
      </c>
      <c r="H58" s="119">
        <v>45050</v>
      </c>
      <c r="I58" s="32" t="s">
        <v>21</v>
      </c>
      <c r="J58" s="92">
        <v>7950</v>
      </c>
      <c r="K58" s="23"/>
      <c r="L58" s="92">
        <v>0</v>
      </c>
      <c r="M58" s="42">
        <f t="shared" si="1"/>
        <v>53000</v>
      </c>
      <c r="N58" s="96">
        <v>45685</v>
      </c>
      <c r="O58" s="40" t="s">
        <v>22</v>
      </c>
    </row>
    <row r="59" spans="2:15" s="12" customFormat="1" ht="12.75" x14ac:dyDescent="0.2">
      <c r="B59" s="20" t="s">
        <v>129</v>
      </c>
      <c r="C59" s="28" t="s">
        <v>130</v>
      </c>
      <c r="D59" s="21" t="s">
        <v>19</v>
      </c>
      <c r="E59" s="25" t="str">
        <f>VLOOKUP(D59,'pomocna tabulka'!$B$2:$D$12,3,0)</f>
        <v>Úrad vlády SR</v>
      </c>
      <c r="F59" s="61" t="str">
        <f>+IFERROR(VLOOKUP(VALUE(MID($B59,11,1)),'pomocna tabulka'!$F$2:$G$7,2,0),"")</f>
        <v>Priebežná platba</v>
      </c>
      <c r="G59" s="22" t="s">
        <v>20</v>
      </c>
      <c r="H59" s="121">
        <v>4506.72</v>
      </c>
      <c r="I59" s="22" t="s">
        <v>21</v>
      </c>
      <c r="J59" s="97">
        <v>795.3</v>
      </c>
      <c r="K59" s="33"/>
      <c r="L59" s="92">
        <v>0</v>
      </c>
      <c r="M59" s="42">
        <f>SUM(H59+J59+L59)</f>
        <v>5302.02</v>
      </c>
      <c r="N59" s="96">
        <v>45685</v>
      </c>
      <c r="O59" s="40" t="s">
        <v>22</v>
      </c>
    </row>
    <row r="60" spans="2:15" s="12" customFormat="1" ht="12.75" x14ac:dyDescent="0.2">
      <c r="B60" s="20" t="s">
        <v>131</v>
      </c>
      <c r="C60" s="64" t="s">
        <v>132</v>
      </c>
      <c r="D60" s="21" t="s">
        <v>19</v>
      </c>
      <c r="E60" s="25" t="str">
        <f>VLOOKUP(D60,'pomocna tabulka'!$B$2:$D$12,3,0)</f>
        <v>Úrad vlády SR</v>
      </c>
      <c r="F60" s="61" t="str">
        <f>+IFERROR(VLOOKUP(VALUE(MID($B60,11,1)),'pomocna tabulka'!$F$2:$G$7,2,0),"")</f>
        <v>Zálohová platba</v>
      </c>
      <c r="G60" s="22" t="s">
        <v>20</v>
      </c>
      <c r="H60" s="119">
        <v>41859.1</v>
      </c>
      <c r="I60" s="22" t="s">
        <v>21</v>
      </c>
      <c r="J60" s="92">
        <v>7386.9</v>
      </c>
      <c r="K60" s="23"/>
      <c r="L60" s="98">
        <v>0</v>
      </c>
      <c r="M60" s="42">
        <f t="shared" si="1"/>
        <v>49246</v>
      </c>
      <c r="N60" s="99">
        <v>45685</v>
      </c>
      <c r="O60" s="22" t="s">
        <v>22</v>
      </c>
    </row>
    <row r="61" spans="2:15" s="12" customFormat="1" ht="12.75" x14ac:dyDescent="0.2">
      <c r="B61" s="16" t="s">
        <v>133</v>
      </c>
      <c r="C61" s="18" t="s">
        <v>134</v>
      </c>
      <c r="D61" s="15" t="s">
        <v>19</v>
      </c>
      <c r="E61" s="25" t="str">
        <f>VLOOKUP(D61,'pomocna tabulka'!$B$2:$D$12,3,0)</f>
        <v>Úrad vlády SR</v>
      </c>
      <c r="F61" s="61" t="str">
        <f>+IFERROR(VLOOKUP(VALUE(MID($B61,11,1)),'pomocna tabulka'!$F$2:$G$7,2,0),"")</f>
        <v>Priebežná platba</v>
      </c>
      <c r="G61" s="19" t="s">
        <v>20</v>
      </c>
      <c r="H61" s="29">
        <v>39774.339999999997</v>
      </c>
      <c r="I61" s="19" t="s">
        <v>21</v>
      </c>
      <c r="J61" s="100">
        <v>7019</v>
      </c>
      <c r="K61" s="17"/>
      <c r="L61" s="94">
        <v>0</v>
      </c>
      <c r="M61" s="68">
        <f t="shared" si="1"/>
        <v>46793.34</v>
      </c>
      <c r="N61" s="96">
        <v>45685</v>
      </c>
      <c r="O61" s="22" t="s">
        <v>22</v>
      </c>
    </row>
    <row r="62" spans="2:15" s="12" customFormat="1" ht="12.75" x14ac:dyDescent="0.2">
      <c r="B62" s="16" t="s">
        <v>135</v>
      </c>
      <c r="C62" s="18" t="s">
        <v>136</v>
      </c>
      <c r="D62" s="15" t="s">
        <v>19</v>
      </c>
      <c r="E62" s="25" t="str">
        <f>VLOOKUP(D62,'pomocna tabulka'!$B$2:$D$12,3,0)</f>
        <v>Úrad vlády SR</v>
      </c>
      <c r="F62" s="61" t="str">
        <f>+IFERROR(VLOOKUP(VALUE(MID($B62,11,1)),'pomocna tabulka'!$F$2:$G$7,2,0),"")</f>
        <v>Zálohová platba</v>
      </c>
      <c r="G62" s="19" t="s">
        <v>20</v>
      </c>
      <c r="H62" s="29">
        <v>33224.85</v>
      </c>
      <c r="I62" s="19" t="s">
        <v>21</v>
      </c>
      <c r="J62" s="100">
        <v>5863.21</v>
      </c>
      <c r="K62" s="17"/>
      <c r="L62" s="94">
        <v>0</v>
      </c>
      <c r="M62" s="69">
        <f t="shared" si="1"/>
        <v>39088.06</v>
      </c>
      <c r="N62" s="93">
        <v>45686</v>
      </c>
      <c r="O62" s="22" t="s">
        <v>22</v>
      </c>
    </row>
    <row r="63" spans="2:15" s="12" customFormat="1" ht="12.75" x14ac:dyDescent="0.2">
      <c r="B63" s="16" t="s">
        <v>137</v>
      </c>
      <c r="C63" s="18" t="s">
        <v>138</v>
      </c>
      <c r="D63" s="15" t="s">
        <v>19</v>
      </c>
      <c r="E63" s="25" t="str">
        <f>VLOOKUP(D63,'pomocna tabulka'!$B$2:$D$12,3,0)</f>
        <v>Úrad vlády SR</v>
      </c>
      <c r="F63" s="61" t="str">
        <f>+IFERROR(VLOOKUP(VALUE(MID($B63,11,1)),'pomocna tabulka'!$F$2:$G$7,2,0),"")</f>
        <v>Priebežná platba</v>
      </c>
      <c r="G63" s="19" t="s">
        <v>20</v>
      </c>
      <c r="H63" s="29">
        <v>4506.72</v>
      </c>
      <c r="I63" s="19" t="s">
        <v>21</v>
      </c>
      <c r="J63" s="100">
        <v>795.3</v>
      </c>
      <c r="K63" s="17"/>
      <c r="L63" s="94">
        <v>0</v>
      </c>
      <c r="M63" s="69">
        <f t="shared" si="1"/>
        <v>5302.02</v>
      </c>
      <c r="N63" s="93">
        <v>45686</v>
      </c>
      <c r="O63" s="22" t="s">
        <v>22</v>
      </c>
    </row>
    <row r="64" spans="2:15" s="12" customFormat="1" ht="12.75" x14ac:dyDescent="0.2">
      <c r="B64" s="16" t="s">
        <v>139</v>
      </c>
      <c r="C64" s="18" t="s">
        <v>140</v>
      </c>
      <c r="D64" s="15" t="s">
        <v>19</v>
      </c>
      <c r="E64" s="25" t="str">
        <f>VLOOKUP(D64,'pomocna tabulka'!$B$2:$D$12,3,0)</f>
        <v>Úrad vlády SR</v>
      </c>
      <c r="F64" s="61" t="str">
        <f>+IFERROR(VLOOKUP(VALUE(MID($B64,11,1)),'pomocna tabulka'!$F$2:$G$7,2,0),"")</f>
        <v>Priebežná platba</v>
      </c>
      <c r="G64" s="19" t="s">
        <v>20</v>
      </c>
      <c r="H64" s="29">
        <v>17953.45</v>
      </c>
      <c r="I64" s="19" t="s">
        <v>21</v>
      </c>
      <c r="J64" s="100">
        <v>3168.26</v>
      </c>
      <c r="K64" s="17"/>
      <c r="L64" s="94">
        <v>0</v>
      </c>
      <c r="M64" s="69">
        <f t="shared" si="1"/>
        <v>21121.71</v>
      </c>
      <c r="N64" s="93">
        <v>45686</v>
      </c>
      <c r="O64" s="19" t="s">
        <v>22</v>
      </c>
    </row>
    <row r="65" spans="2:15" s="12" customFormat="1" ht="12.75" x14ac:dyDescent="0.2">
      <c r="B65" s="20" t="s">
        <v>141</v>
      </c>
      <c r="C65" s="28" t="s">
        <v>142</v>
      </c>
      <c r="D65" s="21" t="s">
        <v>19</v>
      </c>
      <c r="E65" s="25" t="str">
        <f>VLOOKUP(D65,'pomocna tabulka'!$B$2:$D$12,3,0)</f>
        <v>Úrad vlády SR</v>
      </c>
      <c r="F65" s="61" t="str">
        <f>+IFERROR(VLOOKUP(VALUE(MID($B65,11,1)),'pomocna tabulka'!$F$2:$G$7,2,0),"")</f>
        <v>Priebežná platba</v>
      </c>
      <c r="G65" s="22" t="s">
        <v>20</v>
      </c>
      <c r="H65" s="119">
        <v>7886.75</v>
      </c>
      <c r="I65" s="22" t="s">
        <v>21</v>
      </c>
      <c r="J65" s="98">
        <v>1391.78</v>
      </c>
      <c r="K65" s="23"/>
      <c r="L65" s="92">
        <v>0</v>
      </c>
      <c r="M65" s="70">
        <f t="shared" si="1"/>
        <v>9278.5300000000007</v>
      </c>
      <c r="N65" s="96">
        <v>45686</v>
      </c>
      <c r="O65" s="22" t="s">
        <v>22</v>
      </c>
    </row>
    <row r="66" spans="2:15" s="12" customFormat="1" ht="12.75" x14ac:dyDescent="0.2">
      <c r="B66" s="16" t="s">
        <v>143</v>
      </c>
      <c r="C66" s="18" t="s">
        <v>144</v>
      </c>
      <c r="D66" s="15" t="s">
        <v>19</v>
      </c>
      <c r="E66" s="25" t="str">
        <f>VLOOKUP(D66,'pomocna tabulka'!$B$2:$D$12,3,0)</f>
        <v>Úrad vlády SR</v>
      </c>
      <c r="F66" s="61" t="str">
        <f>+IFERROR(VLOOKUP(VALUE(MID($B66,11,1)),'pomocna tabulka'!$F$2:$G$7,2,0),"")</f>
        <v>Zálohová platba</v>
      </c>
      <c r="G66" s="19" t="s">
        <v>20</v>
      </c>
      <c r="H66" s="29">
        <v>14709.98</v>
      </c>
      <c r="I66" s="19" t="s">
        <v>21</v>
      </c>
      <c r="J66" s="94">
        <v>2595.88</v>
      </c>
      <c r="K66" s="17"/>
      <c r="L66" s="94">
        <v>0</v>
      </c>
      <c r="M66" s="43">
        <f t="shared" si="1"/>
        <v>17305.86</v>
      </c>
      <c r="N66" s="93">
        <v>45686</v>
      </c>
      <c r="O66" s="19" t="s">
        <v>22</v>
      </c>
    </row>
    <row r="67" spans="2:15" s="12" customFormat="1" ht="12.75" x14ac:dyDescent="0.2">
      <c r="B67" s="16" t="s">
        <v>145</v>
      </c>
      <c r="C67" s="28" t="s">
        <v>146</v>
      </c>
      <c r="D67" s="21" t="s">
        <v>19</v>
      </c>
      <c r="E67" s="25" t="str">
        <f>VLOOKUP(D67,'pomocna tabulka'!$B$2:$D$12,3,0)</f>
        <v>Úrad vlády SR</v>
      </c>
      <c r="F67" s="61" t="str">
        <f>+IFERROR(VLOOKUP(VALUE(MID($B67,11,1)),'pomocna tabulka'!$F$2:$G$7,2,0),"")</f>
        <v>Priebežná platba</v>
      </c>
      <c r="G67" s="22" t="s">
        <v>20</v>
      </c>
      <c r="H67" s="119">
        <v>12936.87</v>
      </c>
      <c r="I67" s="22" t="s">
        <v>21</v>
      </c>
      <c r="J67" s="92">
        <v>2282.98</v>
      </c>
      <c r="K67" s="23"/>
      <c r="L67" s="92">
        <v>0</v>
      </c>
      <c r="M67" s="42">
        <f t="shared" si="1"/>
        <v>15219.85</v>
      </c>
      <c r="N67" s="96">
        <v>45686</v>
      </c>
      <c r="O67" s="22" t="s">
        <v>22</v>
      </c>
    </row>
    <row r="68" spans="2:15" s="12" customFormat="1" ht="12.75" x14ac:dyDescent="0.2">
      <c r="B68" s="16" t="s">
        <v>147</v>
      </c>
      <c r="C68" s="18" t="s">
        <v>40</v>
      </c>
      <c r="D68" s="15" t="s">
        <v>19</v>
      </c>
      <c r="E68" s="25" t="str">
        <f>VLOOKUP(D68,'pomocna tabulka'!$B$2:$D$12,3,0)</f>
        <v>Úrad vlády SR</v>
      </c>
      <c r="F68" s="61" t="str">
        <f>+IFERROR(VLOOKUP(VALUE(MID($B68,11,1)),'pomocna tabulka'!$F$2:$G$7,2,0),"")</f>
        <v>Priebežná platba</v>
      </c>
      <c r="G68" s="19" t="s">
        <v>20</v>
      </c>
      <c r="H68" s="29">
        <v>13293.42</v>
      </c>
      <c r="I68" s="19" t="s">
        <v>21</v>
      </c>
      <c r="J68" s="94">
        <v>2345.9</v>
      </c>
      <c r="K68" s="17"/>
      <c r="L68" s="92">
        <v>0</v>
      </c>
      <c r="M68" s="43">
        <f t="shared" si="1"/>
        <v>15639.32</v>
      </c>
      <c r="N68" s="93">
        <v>45686</v>
      </c>
      <c r="O68" s="19" t="s">
        <v>22</v>
      </c>
    </row>
    <row r="69" spans="2:15" s="12" customFormat="1" ht="12.75" x14ac:dyDescent="0.2">
      <c r="B69" s="16" t="s">
        <v>148</v>
      </c>
      <c r="C69" s="18" t="s">
        <v>149</v>
      </c>
      <c r="D69" s="15" t="s">
        <v>19</v>
      </c>
      <c r="E69" s="25" t="str">
        <f>VLOOKUP(D69,'pomocna tabulka'!$B$2:$D$12,3,0)</f>
        <v>Úrad vlády SR</v>
      </c>
      <c r="F69" s="61" t="str">
        <f>+IFERROR(VLOOKUP(VALUE(MID($B69,11,1)),'pomocna tabulka'!$F$2:$G$7,2,0),"")</f>
        <v>Priebežná platba</v>
      </c>
      <c r="G69" s="19" t="s">
        <v>20</v>
      </c>
      <c r="H69" s="119">
        <v>6760.08</v>
      </c>
      <c r="I69" s="19" t="s">
        <v>21</v>
      </c>
      <c r="J69" s="94">
        <v>1192.95</v>
      </c>
      <c r="K69" s="17"/>
      <c r="L69" s="92">
        <v>0</v>
      </c>
      <c r="M69" s="43">
        <f t="shared" si="1"/>
        <v>7953.03</v>
      </c>
      <c r="N69" s="93">
        <v>45686</v>
      </c>
      <c r="O69" s="19" t="s">
        <v>22</v>
      </c>
    </row>
    <row r="70" spans="2:15" s="12" customFormat="1" ht="12.75" x14ac:dyDescent="0.2">
      <c r="B70" s="16" t="s">
        <v>150</v>
      </c>
      <c r="C70" s="18" t="s">
        <v>151</v>
      </c>
      <c r="D70" s="15" t="s">
        <v>19</v>
      </c>
      <c r="E70" s="25" t="str">
        <f>VLOOKUP(D70,'pomocna tabulka'!$B$2:$D$12,3,0)</f>
        <v>Úrad vlády SR</v>
      </c>
      <c r="F70" s="61" t="str">
        <f>+IFERROR(VLOOKUP(VALUE(MID($B70,11,1)),'pomocna tabulka'!$F$2:$G$7,2,0),"")</f>
        <v>Priebežná platba</v>
      </c>
      <c r="G70" s="19" t="s">
        <v>20</v>
      </c>
      <c r="H70" s="119">
        <v>12262.46</v>
      </c>
      <c r="I70" s="19" t="s">
        <v>21</v>
      </c>
      <c r="J70" s="94">
        <v>2163.96</v>
      </c>
      <c r="K70" s="17"/>
      <c r="L70" s="92">
        <v>0</v>
      </c>
      <c r="M70" s="43">
        <f t="shared" si="1"/>
        <v>14426.419999999998</v>
      </c>
      <c r="N70" s="93">
        <v>45686</v>
      </c>
      <c r="O70" s="22" t="s">
        <v>22</v>
      </c>
    </row>
    <row r="71" spans="2:15" s="12" customFormat="1" ht="12.75" x14ac:dyDescent="0.2">
      <c r="B71" s="16" t="s">
        <v>152</v>
      </c>
      <c r="C71" s="18" t="s">
        <v>153</v>
      </c>
      <c r="D71" s="15" t="s">
        <v>19</v>
      </c>
      <c r="E71" s="25" t="str">
        <f>VLOOKUP(D71,'pomocna tabulka'!$B$2:$D$12,3,0)</f>
        <v>Úrad vlády SR</v>
      </c>
      <c r="F71" s="61" t="str">
        <f>+IFERROR(VLOOKUP(VALUE(MID($B71,11,1)),'pomocna tabulka'!$F$2:$G$7,2,0),"")</f>
        <v>Zálohová platba</v>
      </c>
      <c r="G71" s="19" t="s">
        <v>20</v>
      </c>
      <c r="H71" s="119">
        <v>24650</v>
      </c>
      <c r="I71" s="19" t="s">
        <v>21</v>
      </c>
      <c r="J71" s="92">
        <v>4350</v>
      </c>
      <c r="K71" s="17"/>
      <c r="L71" s="92">
        <v>0</v>
      </c>
      <c r="M71" s="43">
        <f t="shared" si="1"/>
        <v>29000</v>
      </c>
      <c r="N71" s="93">
        <v>45686</v>
      </c>
      <c r="O71" s="22" t="s">
        <v>22</v>
      </c>
    </row>
    <row r="72" spans="2:15" s="12" customFormat="1" ht="12.75" x14ac:dyDescent="0.2">
      <c r="B72" s="16" t="s">
        <v>154</v>
      </c>
      <c r="C72" s="18" t="s">
        <v>155</v>
      </c>
      <c r="D72" s="15" t="s">
        <v>19</v>
      </c>
      <c r="E72" s="25" t="str">
        <f>VLOOKUP(D72,'pomocna tabulka'!$B$2:$D$12,3,0)</f>
        <v>Úrad vlády SR</v>
      </c>
      <c r="F72" s="61" t="str">
        <f>+IFERROR(VLOOKUP(VALUE(MID($B72,11,1)),'pomocna tabulka'!$F$2:$G$7,2,0),"")</f>
        <v>Priebežná platba</v>
      </c>
      <c r="G72" s="19" t="s">
        <v>20</v>
      </c>
      <c r="H72" s="119">
        <v>13520.15</v>
      </c>
      <c r="I72" s="22" t="s">
        <v>21</v>
      </c>
      <c r="J72" s="92">
        <v>2385.91</v>
      </c>
      <c r="K72" s="17"/>
      <c r="L72" s="92">
        <v>0</v>
      </c>
      <c r="M72" s="43">
        <f t="shared" si="1"/>
        <v>15906.06</v>
      </c>
      <c r="N72" s="93">
        <v>45686</v>
      </c>
      <c r="O72" s="22" t="s">
        <v>22</v>
      </c>
    </row>
    <row r="73" spans="2:15" s="12" customFormat="1" ht="12.75" x14ac:dyDescent="0.2">
      <c r="B73" s="20" t="s">
        <v>156</v>
      </c>
      <c r="C73" s="28" t="s">
        <v>157</v>
      </c>
      <c r="D73" s="21" t="s">
        <v>19</v>
      </c>
      <c r="E73" s="25" t="str">
        <f>VLOOKUP(D73,'pomocna tabulka'!$B$2:$D$12,3,0)</f>
        <v>Úrad vlády SR</v>
      </c>
      <c r="F73" s="61" t="str">
        <f>+IFERROR(VLOOKUP(VALUE(MID($B73,11,1)),'pomocna tabulka'!$F$2:$G$7,2,0),"")</f>
        <v>Zálohová platba</v>
      </c>
      <c r="G73" s="19" t="s">
        <v>20</v>
      </c>
      <c r="H73" s="119">
        <v>51000</v>
      </c>
      <c r="I73" s="19" t="s">
        <v>21</v>
      </c>
      <c r="J73" s="92">
        <v>9000</v>
      </c>
      <c r="K73" s="33"/>
      <c r="L73" s="98">
        <v>0</v>
      </c>
      <c r="M73" s="43">
        <f t="shared" si="1"/>
        <v>60000</v>
      </c>
      <c r="N73" s="96">
        <v>45686</v>
      </c>
      <c r="O73" s="22" t="s">
        <v>22</v>
      </c>
    </row>
    <row r="74" spans="2:15" s="12" customFormat="1" ht="12.75" x14ac:dyDescent="0.2">
      <c r="B74" s="16" t="s">
        <v>158</v>
      </c>
      <c r="C74" s="66" t="s">
        <v>159</v>
      </c>
      <c r="D74" s="15" t="s">
        <v>19</v>
      </c>
      <c r="E74" s="25" t="str">
        <f>VLOOKUP(D74,'pomocna tabulka'!$B$2:$D$12,3,0)</f>
        <v>Úrad vlády SR</v>
      </c>
      <c r="F74" s="61" t="str">
        <f>+IFERROR(VLOOKUP(VALUE(MID($B74,11,1)),'pomocna tabulka'!$F$2:$G$7,2,0),"")</f>
        <v>Priebežná platba</v>
      </c>
      <c r="G74" s="19" t="s">
        <v>20</v>
      </c>
      <c r="H74" s="29">
        <v>2253.36</v>
      </c>
      <c r="I74" s="19" t="s">
        <v>21</v>
      </c>
      <c r="J74" s="94">
        <v>397.65</v>
      </c>
      <c r="K74" s="17"/>
      <c r="L74" s="94">
        <v>0</v>
      </c>
      <c r="M74" s="43">
        <f t="shared" si="1"/>
        <v>2651.01</v>
      </c>
      <c r="N74" s="93">
        <v>45686</v>
      </c>
      <c r="O74" s="19" t="s">
        <v>22</v>
      </c>
    </row>
    <row r="75" spans="2:15" s="12" customFormat="1" ht="12.75" x14ac:dyDescent="0.2">
      <c r="B75" s="16" t="s">
        <v>160</v>
      </c>
      <c r="C75" s="66" t="s">
        <v>161</v>
      </c>
      <c r="D75" s="15" t="s">
        <v>19</v>
      </c>
      <c r="E75" s="25" t="str">
        <f>VLOOKUP(D75,'pomocna tabulka'!$B$2:$D$12,3,0)</f>
        <v>Úrad vlády SR</v>
      </c>
      <c r="F75" s="61" t="str">
        <f>+IFERROR(VLOOKUP(VALUE(MID($B75,11,1)),'pomocna tabulka'!$F$2:$G$7,2,0),"")</f>
        <v>Priebežná platba</v>
      </c>
      <c r="G75" s="19" t="s">
        <v>20</v>
      </c>
      <c r="H75" s="29">
        <v>6760.08</v>
      </c>
      <c r="I75" s="19" t="s">
        <v>21</v>
      </c>
      <c r="J75" s="94">
        <v>1192.95</v>
      </c>
      <c r="K75" s="17"/>
      <c r="L75" s="94">
        <v>0</v>
      </c>
      <c r="M75" s="43">
        <f t="shared" si="1"/>
        <v>7953.03</v>
      </c>
      <c r="N75" s="93">
        <v>45687</v>
      </c>
      <c r="O75" s="19" t="s">
        <v>22</v>
      </c>
    </row>
    <row r="76" spans="2:15" s="12" customFormat="1" ht="12.75" x14ac:dyDescent="0.2">
      <c r="B76" s="20" t="s">
        <v>162</v>
      </c>
      <c r="C76" s="64" t="s">
        <v>163</v>
      </c>
      <c r="D76" s="21" t="s">
        <v>19</v>
      </c>
      <c r="E76" s="25" t="str">
        <f>VLOOKUP(D76,'pomocna tabulka'!$B$2:$D$12,3,0)</f>
        <v>Úrad vlády SR</v>
      </c>
      <c r="F76" s="61" t="str">
        <f>+IFERROR(VLOOKUP(VALUE(MID($B76,11,1)),'pomocna tabulka'!$F$2:$G$7,2,0),"")</f>
        <v>Priebežná platba</v>
      </c>
      <c r="G76" s="22" t="s">
        <v>20</v>
      </c>
      <c r="H76" s="119">
        <v>4506.72</v>
      </c>
      <c r="I76" s="22" t="s">
        <v>21</v>
      </c>
      <c r="J76" s="92">
        <v>795.3</v>
      </c>
      <c r="K76" s="23"/>
      <c r="L76" s="92">
        <v>0</v>
      </c>
      <c r="M76" s="42">
        <f t="shared" si="1"/>
        <v>5302.02</v>
      </c>
      <c r="N76" s="96">
        <v>45687</v>
      </c>
      <c r="O76" s="19" t="s">
        <v>22</v>
      </c>
    </row>
    <row r="77" spans="2:15" s="12" customFormat="1" ht="12.75" x14ac:dyDescent="0.2">
      <c r="B77" s="16" t="s">
        <v>164</v>
      </c>
      <c r="C77" s="18" t="s">
        <v>165</v>
      </c>
      <c r="D77" s="15" t="s">
        <v>19</v>
      </c>
      <c r="E77" s="25" t="str">
        <f>VLOOKUP(D77,'pomocna tabulka'!$B$2:$D$12,3,0)</f>
        <v>Úrad vlády SR</v>
      </c>
      <c r="F77" s="61" t="str">
        <f>+IFERROR(VLOOKUP(VALUE(MID($B77,11,1)),'pomocna tabulka'!$F$2:$G$7,2,0),"")</f>
        <v>Priebežná platba</v>
      </c>
      <c r="G77" s="19" t="s">
        <v>20</v>
      </c>
      <c r="H77" s="29">
        <v>4506.72</v>
      </c>
      <c r="I77" s="19" t="s">
        <v>21</v>
      </c>
      <c r="J77" s="94">
        <v>795.3</v>
      </c>
      <c r="K77" s="17"/>
      <c r="L77" s="94">
        <v>0</v>
      </c>
      <c r="M77" s="43">
        <f t="shared" si="1"/>
        <v>5302.02</v>
      </c>
      <c r="N77" s="96">
        <v>45687</v>
      </c>
      <c r="O77" s="19" t="s">
        <v>22</v>
      </c>
    </row>
    <row r="78" spans="2:15" s="12" customFormat="1" ht="12.75" x14ac:dyDescent="0.2">
      <c r="B78" s="16" t="s">
        <v>166</v>
      </c>
      <c r="C78" s="18" t="s">
        <v>167</v>
      </c>
      <c r="D78" s="15" t="s">
        <v>19</v>
      </c>
      <c r="E78" s="25" t="str">
        <f>VLOOKUP(D78,'pomocna tabulka'!$B$2:$D$12,3,0)</f>
        <v>Úrad vlády SR</v>
      </c>
      <c r="F78" s="61" t="str">
        <f>+IFERROR(VLOOKUP(VALUE(MID($B78,11,1)),'pomocna tabulka'!$F$2:$G$7,2,0),"")</f>
        <v>Zálohová platba</v>
      </c>
      <c r="G78" s="19" t="s">
        <v>20</v>
      </c>
      <c r="H78" s="29">
        <v>21250</v>
      </c>
      <c r="I78" s="19" t="s">
        <v>21</v>
      </c>
      <c r="J78" s="94">
        <v>3750</v>
      </c>
      <c r="K78" s="17"/>
      <c r="L78" s="94">
        <v>0</v>
      </c>
      <c r="M78" s="43">
        <f t="shared" si="1"/>
        <v>25000</v>
      </c>
      <c r="N78" s="96">
        <v>45687</v>
      </c>
      <c r="O78" s="19" t="s">
        <v>22</v>
      </c>
    </row>
    <row r="79" spans="2:15" s="12" customFormat="1" ht="12.75" x14ac:dyDescent="0.2">
      <c r="B79" s="16" t="s">
        <v>168</v>
      </c>
      <c r="C79" s="18" t="s">
        <v>163</v>
      </c>
      <c r="D79" s="15" t="s">
        <v>19</v>
      </c>
      <c r="E79" s="25" t="str">
        <f>VLOOKUP(D79,'pomocna tabulka'!$B$2:$D$12,3,0)</f>
        <v>Úrad vlády SR</v>
      </c>
      <c r="F79" s="61" t="str">
        <f>+IFERROR(VLOOKUP(VALUE(MID($B79,11,1)),'pomocna tabulka'!$F$2:$G$7,2,0),"")</f>
        <v>Priebežná platba</v>
      </c>
      <c r="G79" s="19" t="s">
        <v>20</v>
      </c>
      <c r="H79" s="29">
        <v>4280.6000000000004</v>
      </c>
      <c r="I79" s="19" t="s">
        <v>21</v>
      </c>
      <c r="J79" s="94">
        <v>755.4</v>
      </c>
      <c r="K79" s="23"/>
      <c r="L79" s="92">
        <v>0</v>
      </c>
      <c r="M79" s="43">
        <f>SUM(H79+J79+L79)</f>
        <v>5036</v>
      </c>
      <c r="N79" s="96">
        <v>45687</v>
      </c>
      <c r="O79" s="19" t="s">
        <v>22</v>
      </c>
    </row>
    <row r="80" spans="2:15" s="12" customFormat="1" ht="12.75" x14ac:dyDescent="0.2">
      <c r="B80" s="16" t="s">
        <v>169</v>
      </c>
      <c r="C80" s="18" t="s">
        <v>165</v>
      </c>
      <c r="D80" s="15" t="s">
        <v>19</v>
      </c>
      <c r="E80" s="25" t="str">
        <f>VLOOKUP(D80,'pomocna tabulka'!$B$2:$D$12,3,0)</f>
        <v>Úrad vlády SR</v>
      </c>
      <c r="F80" s="61" t="str">
        <f>+IFERROR(VLOOKUP(VALUE(MID($B80,11,1)),'pomocna tabulka'!$F$2:$G$7,2,0),"")</f>
        <v>Priebežná platba</v>
      </c>
      <c r="G80" s="19" t="s">
        <v>20</v>
      </c>
      <c r="H80" s="29">
        <v>4506.45</v>
      </c>
      <c r="I80" s="19" t="s">
        <v>21</v>
      </c>
      <c r="J80" s="94">
        <v>795.26</v>
      </c>
      <c r="K80" s="17"/>
      <c r="L80" s="94">
        <v>0</v>
      </c>
      <c r="M80" s="43">
        <f t="shared" ref="M80:M83" si="2">SUM(H80+J80+L80)</f>
        <v>5301.71</v>
      </c>
      <c r="N80" s="96">
        <v>45687</v>
      </c>
      <c r="O80" s="19" t="s">
        <v>22</v>
      </c>
    </row>
    <row r="81" spans="2:15" s="12" customFormat="1" ht="12.75" x14ac:dyDescent="0.2">
      <c r="B81" s="20" t="s">
        <v>170</v>
      </c>
      <c r="C81" s="28" t="s">
        <v>171</v>
      </c>
      <c r="D81" s="21" t="s">
        <v>29</v>
      </c>
      <c r="E81" s="25" t="str">
        <f>VLOOKUP(D81,'pomocna tabulka'!$B$2:$D$12,3,0)</f>
        <v>MIRRI SR</v>
      </c>
      <c r="F81" s="61" t="str">
        <f>+IFERROR(VLOOKUP(VALUE(MID($B81,11,1)),'pomocna tabulka'!$F$2:$G$7,2,0),"")</f>
        <v>Predfinancovanie</v>
      </c>
      <c r="G81" s="22" t="s">
        <v>30</v>
      </c>
      <c r="H81" s="119">
        <v>234929.33</v>
      </c>
      <c r="I81" s="22" t="s">
        <v>31</v>
      </c>
      <c r="J81" s="101">
        <v>19347.12</v>
      </c>
      <c r="K81" s="23"/>
      <c r="L81" s="92">
        <v>0</v>
      </c>
      <c r="M81" s="42">
        <f t="shared" si="2"/>
        <v>254276.44999999998</v>
      </c>
      <c r="N81" s="96">
        <v>45687</v>
      </c>
      <c r="O81" s="22" t="s">
        <v>22</v>
      </c>
    </row>
    <row r="82" spans="2:15" s="12" customFormat="1" ht="12.75" x14ac:dyDescent="0.2">
      <c r="B82" s="16" t="s">
        <v>172</v>
      </c>
      <c r="C82" s="18" t="s">
        <v>173</v>
      </c>
      <c r="D82" s="15" t="s">
        <v>19</v>
      </c>
      <c r="E82" s="25" t="str">
        <f>VLOOKUP(D82,'pomocna tabulka'!$B$2:$D$12,3,0)</f>
        <v>Úrad vlády SR</v>
      </c>
      <c r="F82" s="61" t="str">
        <f>+IFERROR(VLOOKUP(VALUE(MID($B82,11,1)),'pomocna tabulka'!$F$2:$G$7,2,0),"")</f>
        <v>Priebežná platba</v>
      </c>
      <c r="G82" s="19" t="s">
        <v>20</v>
      </c>
      <c r="H82" s="119">
        <v>9013.43</v>
      </c>
      <c r="I82" s="22" t="s">
        <v>21</v>
      </c>
      <c r="J82" s="92">
        <v>1590.61</v>
      </c>
      <c r="K82" s="23"/>
      <c r="L82" s="92">
        <v>0</v>
      </c>
      <c r="M82" s="42">
        <f t="shared" si="2"/>
        <v>10604.04</v>
      </c>
      <c r="N82" s="96">
        <v>45687</v>
      </c>
      <c r="O82" s="22" t="s">
        <v>22</v>
      </c>
    </row>
    <row r="83" spans="2:15" s="12" customFormat="1" ht="12.75" x14ac:dyDescent="0.2">
      <c r="B83" s="16" t="s">
        <v>174</v>
      </c>
      <c r="C83" s="18" t="s">
        <v>161</v>
      </c>
      <c r="D83" s="15" t="s">
        <v>19</v>
      </c>
      <c r="E83" s="25" t="str">
        <f>VLOOKUP(D83,'pomocna tabulka'!$B$2:$D$12,3,0)</f>
        <v>Úrad vlády SR</v>
      </c>
      <c r="F83" s="61" t="str">
        <f>+IFERROR(VLOOKUP(VALUE(MID($B83,11,1)),'pomocna tabulka'!$F$2:$G$7,2,0),"")</f>
        <v>Priebežná platba</v>
      </c>
      <c r="G83" s="34" t="s">
        <v>20</v>
      </c>
      <c r="H83" s="29">
        <v>6760.08</v>
      </c>
      <c r="I83" s="19" t="s">
        <v>21</v>
      </c>
      <c r="J83" s="94">
        <v>1192.95</v>
      </c>
      <c r="K83" s="17"/>
      <c r="L83" s="94">
        <v>0</v>
      </c>
      <c r="M83" s="43">
        <f t="shared" si="2"/>
        <v>7953.03</v>
      </c>
      <c r="N83" s="93">
        <v>45687</v>
      </c>
      <c r="O83" s="19" t="s">
        <v>22</v>
      </c>
    </row>
    <row r="84" spans="2:15" s="12" customFormat="1" ht="12.75" x14ac:dyDescent="0.2">
      <c r="B84" s="16" t="s">
        <v>175</v>
      </c>
      <c r="C84" s="18" t="s">
        <v>176</v>
      </c>
      <c r="D84" s="15" t="s">
        <v>29</v>
      </c>
      <c r="E84" s="25" t="str">
        <f>VLOOKUP(D84,'pomocna tabulka'!$B$2:$D$12,3,0)</f>
        <v>MIRRI SR</v>
      </c>
      <c r="F84" s="61" t="str">
        <f>+IFERROR(VLOOKUP(VALUE(MID($B84,11,1)),'pomocna tabulka'!$F$2:$G$7,2,0),"")</f>
        <v>Zálohová platba</v>
      </c>
      <c r="G84" s="34" t="s">
        <v>30</v>
      </c>
      <c r="H84" s="29">
        <v>113562.62</v>
      </c>
      <c r="I84" s="19" t="s">
        <v>31</v>
      </c>
      <c r="J84" s="94">
        <v>26275.97</v>
      </c>
      <c r="K84" s="17"/>
      <c r="L84" s="94">
        <v>0</v>
      </c>
      <c r="M84" s="43">
        <f>SUM(H84+J84+L84)</f>
        <v>139838.59</v>
      </c>
      <c r="N84" s="93">
        <v>45688</v>
      </c>
      <c r="O84" s="19" t="s">
        <v>22</v>
      </c>
    </row>
    <row r="85" spans="2:15" s="12" customFormat="1" ht="12.75" x14ac:dyDescent="0.2">
      <c r="B85" s="20" t="s">
        <v>177</v>
      </c>
      <c r="C85" s="28" t="s">
        <v>178</v>
      </c>
      <c r="D85" s="21" t="s">
        <v>19</v>
      </c>
      <c r="E85" s="25" t="str">
        <f>VLOOKUP(D85,'pomocna tabulka'!$B$2:$D$12,3,0)</f>
        <v>Úrad vlády SR</v>
      </c>
      <c r="F85" s="61" t="str">
        <f>+IFERROR(VLOOKUP(VALUE(MID($B85,11,1)),'pomocna tabulka'!$F$2:$G$7,2,0),"")</f>
        <v>Priebežná platba</v>
      </c>
      <c r="G85" s="32" t="s">
        <v>20</v>
      </c>
      <c r="H85" s="119">
        <v>18026.87</v>
      </c>
      <c r="I85" s="22" t="s">
        <v>21</v>
      </c>
      <c r="J85" s="92">
        <v>3181.21</v>
      </c>
      <c r="K85" s="23"/>
      <c r="L85" s="92">
        <v>0</v>
      </c>
      <c r="M85" s="42">
        <f>SUM(H85+J85+L85)</f>
        <v>21208.079999999998</v>
      </c>
      <c r="N85" s="93">
        <v>45688</v>
      </c>
      <c r="O85" s="19" t="s">
        <v>22</v>
      </c>
    </row>
    <row r="86" spans="2:15" s="12" customFormat="1" ht="15.75" customHeight="1" x14ac:dyDescent="0.2">
      <c r="B86" s="20" t="s">
        <v>179</v>
      </c>
      <c r="C86" s="28" t="s">
        <v>180</v>
      </c>
      <c r="D86" s="21" t="s">
        <v>19</v>
      </c>
      <c r="E86" s="25" t="str">
        <f>VLOOKUP(D86,'pomocna tabulka'!$B$2:$D$12,3,0)</f>
        <v>Úrad vlády SR</v>
      </c>
      <c r="F86" s="61" t="str">
        <f>+IFERROR(VLOOKUP(VALUE(MID($B86,11,1)),'pomocna tabulka'!$F$2:$G$7,2,0),"")</f>
        <v>Priebežná platba</v>
      </c>
      <c r="G86" s="22" t="s">
        <v>20</v>
      </c>
      <c r="H86" s="119">
        <v>9013.43</v>
      </c>
      <c r="I86" s="22" t="s">
        <v>21</v>
      </c>
      <c r="J86" s="92">
        <v>1590.61</v>
      </c>
      <c r="K86" s="23"/>
      <c r="L86" s="92">
        <v>0</v>
      </c>
      <c r="M86" s="42">
        <f>SUM(H86+J86+L86)</f>
        <v>10604.04</v>
      </c>
      <c r="N86" s="93">
        <v>45687</v>
      </c>
      <c r="O86" s="22" t="s">
        <v>22</v>
      </c>
    </row>
    <row r="87" spans="2:15" s="12" customFormat="1" ht="12.75" x14ac:dyDescent="0.2">
      <c r="B87" s="20" t="s">
        <v>181</v>
      </c>
      <c r="C87" s="28" t="s">
        <v>182</v>
      </c>
      <c r="D87" s="21" t="s">
        <v>19</v>
      </c>
      <c r="E87" s="25" t="str">
        <f>VLOOKUP(D87,'pomocna tabulka'!$B$2:$D$12,3,0)</f>
        <v>Úrad vlády SR</v>
      </c>
      <c r="F87" s="61" t="str">
        <f>+IFERROR(VLOOKUP(VALUE(MID($B87,11,1)),'pomocna tabulka'!$F$2:$G$7,2,0),"")</f>
        <v>Priebežná platba</v>
      </c>
      <c r="G87" s="22" t="s">
        <v>20</v>
      </c>
      <c r="H87" s="119">
        <v>13520.15</v>
      </c>
      <c r="I87" s="22" t="s">
        <v>21</v>
      </c>
      <c r="J87" s="92">
        <v>2385.91</v>
      </c>
      <c r="K87" s="23"/>
      <c r="L87" s="92">
        <v>0</v>
      </c>
      <c r="M87" s="42">
        <f t="shared" ref="M87:M94" si="3">SUM(H87+J87+L87)</f>
        <v>15906.06</v>
      </c>
      <c r="N87" s="93">
        <v>45688</v>
      </c>
      <c r="O87" s="35" t="s">
        <v>22</v>
      </c>
    </row>
    <row r="88" spans="2:15" s="12" customFormat="1" ht="12.75" x14ac:dyDescent="0.2">
      <c r="B88" s="20" t="s">
        <v>183</v>
      </c>
      <c r="C88" s="28" t="s">
        <v>184</v>
      </c>
      <c r="D88" s="21" t="s">
        <v>19</v>
      </c>
      <c r="E88" s="25" t="str">
        <f>VLOOKUP(D88,'pomocna tabulka'!$B$2:$D$12,3,0)</f>
        <v>Úrad vlády SR</v>
      </c>
      <c r="F88" s="61" t="str">
        <f>+IFERROR(VLOOKUP(VALUE(MID($B88,11,1)),'pomocna tabulka'!$F$2:$G$7,2,0),"")</f>
        <v>Zálohová platba</v>
      </c>
      <c r="G88" s="22" t="s">
        <v>20</v>
      </c>
      <c r="H88" s="119">
        <v>37179.85</v>
      </c>
      <c r="I88" s="22" t="s">
        <v>21</v>
      </c>
      <c r="J88" s="92">
        <v>6561.15</v>
      </c>
      <c r="K88" s="23"/>
      <c r="L88" s="92">
        <v>0</v>
      </c>
      <c r="M88" s="42">
        <f t="shared" si="3"/>
        <v>43741</v>
      </c>
      <c r="N88" s="93">
        <v>45688</v>
      </c>
      <c r="O88" s="35" t="s">
        <v>22</v>
      </c>
    </row>
    <row r="89" spans="2:15" s="12" customFormat="1" ht="12.75" x14ac:dyDescent="0.2">
      <c r="B89" s="20" t="s">
        <v>185</v>
      </c>
      <c r="C89" s="28" t="s">
        <v>186</v>
      </c>
      <c r="D89" s="21" t="s">
        <v>19</v>
      </c>
      <c r="E89" s="25" t="str">
        <f>VLOOKUP(D89,'pomocna tabulka'!$B$2:$D$12,3,0)</f>
        <v>Úrad vlády SR</v>
      </c>
      <c r="F89" s="61" t="str">
        <f>+IFERROR(VLOOKUP(VALUE(MID($B89,11,1)),'pomocna tabulka'!$F$2:$G$7,2,0),"")</f>
        <v>Priebežná platba</v>
      </c>
      <c r="G89" s="22" t="s">
        <v>20</v>
      </c>
      <c r="H89" s="119">
        <v>8967.86</v>
      </c>
      <c r="I89" s="22" t="s">
        <v>21</v>
      </c>
      <c r="J89" s="92">
        <v>1582.56</v>
      </c>
      <c r="K89" s="23"/>
      <c r="L89" s="92">
        <v>0</v>
      </c>
      <c r="M89" s="42">
        <f t="shared" si="3"/>
        <v>10550.42</v>
      </c>
      <c r="N89" s="93">
        <v>45688</v>
      </c>
      <c r="O89" s="35" t="s">
        <v>22</v>
      </c>
    </row>
    <row r="90" spans="2:15" s="12" customFormat="1" ht="12.75" x14ac:dyDescent="0.2">
      <c r="B90" s="20" t="s">
        <v>187</v>
      </c>
      <c r="C90" s="28" t="s">
        <v>188</v>
      </c>
      <c r="D90" s="21" t="s">
        <v>19</v>
      </c>
      <c r="E90" s="25" t="str">
        <f>VLOOKUP(D90,'pomocna tabulka'!$B$2:$D$12,3,0)</f>
        <v>Úrad vlády SR</v>
      </c>
      <c r="F90" s="61" t="str">
        <f>+IFERROR(VLOOKUP(VALUE(MID($B90,11,1)),'pomocna tabulka'!$F$2:$G$7,2,0),"")</f>
        <v>Zálohová platba</v>
      </c>
      <c r="G90" s="22" t="s">
        <v>20</v>
      </c>
      <c r="H90" s="119">
        <v>48280</v>
      </c>
      <c r="I90" s="22" t="s">
        <v>21</v>
      </c>
      <c r="J90" s="92">
        <v>8520</v>
      </c>
      <c r="K90" s="23"/>
      <c r="L90" s="92">
        <v>0</v>
      </c>
      <c r="M90" s="42">
        <f t="shared" si="3"/>
        <v>56800</v>
      </c>
      <c r="N90" s="93">
        <v>45688</v>
      </c>
      <c r="O90" s="22" t="s">
        <v>22</v>
      </c>
    </row>
    <row r="91" spans="2:15" s="12" customFormat="1" ht="12.75" x14ac:dyDescent="0.2">
      <c r="B91" s="20" t="s">
        <v>189</v>
      </c>
      <c r="C91" s="28" t="s">
        <v>190</v>
      </c>
      <c r="D91" s="21" t="s">
        <v>19</v>
      </c>
      <c r="E91" s="25" t="str">
        <f>VLOOKUP(D91,'pomocna tabulka'!$B$2:$D$12,3,0)</f>
        <v>Úrad vlády SR</v>
      </c>
      <c r="F91" s="61" t="str">
        <f>+IFERROR(VLOOKUP(VALUE(MID($B91,11,1)),'pomocna tabulka'!$F$2:$G$7,2,0),"")</f>
        <v>Priebežná platba</v>
      </c>
      <c r="G91" s="22" t="s">
        <v>20</v>
      </c>
      <c r="H91" s="119">
        <v>6664.77</v>
      </c>
      <c r="I91" s="22" t="s">
        <v>21</v>
      </c>
      <c r="J91" s="92">
        <v>1176.1400000000001</v>
      </c>
      <c r="K91" s="23"/>
      <c r="L91" s="92">
        <v>0</v>
      </c>
      <c r="M91" s="42">
        <f t="shared" si="3"/>
        <v>7840.9100000000008</v>
      </c>
      <c r="N91" s="93">
        <v>45688</v>
      </c>
      <c r="O91" s="22" t="s">
        <v>22</v>
      </c>
    </row>
    <row r="92" spans="2:15" s="12" customFormat="1" ht="12.75" x14ac:dyDescent="0.2">
      <c r="B92" s="20" t="s">
        <v>191</v>
      </c>
      <c r="C92" s="28" t="s">
        <v>192</v>
      </c>
      <c r="D92" s="21" t="s">
        <v>19</v>
      </c>
      <c r="E92" s="25" t="str">
        <f>VLOOKUP(D92,'pomocna tabulka'!$B$2:$D$12,3,0)</f>
        <v>Úrad vlády SR</v>
      </c>
      <c r="F92" s="61" t="str">
        <f>+IFERROR(VLOOKUP(VALUE(MID($B92,11,1)),'pomocna tabulka'!$F$2:$G$7,2,0),"")</f>
        <v>Zálohová platba</v>
      </c>
      <c r="G92" s="22" t="s">
        <v>20</v>
      </c>
      <c r="H92" s="119">
        <v>32300</v>
      </c>
      <c r="I92" s="22" t="s">
        <v>21</v>
      </c>
      <c r="J92" s="92">
        <v>5700</v>
      </c>
      <c r="K92" s="23"/>
      <c r="L92" s="92">
        <v>0</v>
      </c>
      <c r="M92" s="42">
        <f t="shared" si="3"/>
        <v>38000</v>
      </c>
      <c r="N92" s="93">
        <v>45688</v>
      </c>
      <c r="O92" s="22" t="s">
        <v>22</v>
      </c>
    </row>
    <row r="93" spans="2:15" s="12" customFormat="1" ht="12.75" x14ac:dyDescent="0.2">
      <c r="B93" s="20" t="s">
        <v>193</v>
      </c>
      <c r="C93" s="28" t="s">
        <v>64</v>
      </c>
      <c r="D93" s="15" t="s">
        <v>29</v>
      </c>
      <c r="E93" s="25" t="str">
        <f>VLOOKUP(D93,'pomocna tabulka'!$B$2:$D$12,3,0)</f>
        <v>MIRRI SR</v>
      </c>
      <c r="F93" s="61" t="str">
        <f>+IFERROR(VLOOKUP(VALUE(MID($B93,11,1)),'pomocna tabulka'!$F$2:$G$7,2,0),"")</f>
        <v>Priebežná platba</v>
      </c>
      <c r="G93" s="34" t="s">
        <v>30</v>
      </c>
      <c r="H93" s="119">
        <v>5263.18</v>
      </c>
      <c r="I93" s="19" t="s">
        <v>31</v>
      </c>
      <c r="J93" s="92">
        <v>1755.9</v>
      </c>
      <c r="K93" s="23" t="s">
        <v>65</v>
      </c>
      <c r="L93" s="92">
        <v>507.28</v>
      </c>
      <c r="M93" s="42">
        <f t="shared" si="3"/>
        <v>7526.36</v>
      </c>
      <c r="N93" s="93">
        <v>45687</v>
      </c>
      <c r="O93" s="14" t="s">
        <v>36</v>
      </c>
    </row>
    <row r="94" spans="2:15" s="12" customFormat="1" ht="12.75" x14ac:dyDescent="0.2">
      <c r="B94" s="20" t="s">
        <v>194</v>
      </c>
      <c r="C94" s="28" t="s">
        <v>173</v>
      </c>
      <c r="D94" s="21" t="s">
        <v>19</v>
      </c>
      <c r="E94" s="25" t="str">
        <f>VLOOKUP(D94,'pomocna tabulka'!$B$2:$D$12,3,0)</f>
        <v>Úrad vlády SR</v>
      </c>
      <c r="F94" s="61" t="str">
        <f>+IFERROR(VLOOKUP(VALUE(MID($B94,11,1)),'pomocna tabulka'!$F$2:$G$7,2,0),"")</f>
        <v>Priebežná platba</v>
      </c>
      <c r="G94" s="22" t="s">
        <v>20</v>
      </c>
      <c r="H94" s="119">
        <v>9013.43</v>
      </c>
      <c r="I94" s="22" t="s">
        <v>21</v>
      </c>
      <c r="J94" s="92">
        <v>1590.61</v>
      </c>
      <c r="K94" s="23"/>
      <c r="L94" s="92">
        <v>0</v>
      </c>
      <c r="M94" s="42">
        <f t="shared" si="3"/>
        <v>10604.04</v>
      </c>
      <c r="N94" s="93">
        <v>45688</v>
      </c>
      <c r="O94" s="22" t="s">
        <v>22</v>
      </c>
    </row>
    <row r="95" spans="2:15" s="12" customFormat="1" ht="12.75" x14ac:dyDescent="0.2">
      <c r="B95" s="20" t="s">
        <v>195</v>
      </c>
      <c r="C95" s="28" t="s">
        <v>196</v>
      </c>
      <c r="D95" s="19" t="s">
        <v>29</v>
      </c>
      <c r="E95" s="25" t="str">
        <f>VLOOKUP(D95,'pomocna tabulka'!$B$2:$D$12,3,0)</f>
        <v>MIRRI SR</v>
      </c>
      <c r="F95" s="61" t="str">
        <f>+IFERROR(VLOOKUP(VALUE(MID($B95,11,1)),'pomocna tabulka'!$F$2:$G$7,2,0),"")</f>
        <v>Zálohová platba</v>
      </c>
      <c r="G95" s="22" t="s">
        <v>197</v>
      </c>
      <c r="H95" s="119">
        <v>124696.83</v>
      </c>
      <c r="I95" s="22" t="s">
        <v>198</v>
      </c>
      <c r="J95" s="48">
        <v>10269.15</v>
      </c>
      <c r="K95" s="23"/>
      <c r="L95" s="92">
        <v>0</v>
      </c>
      <c r="M95" s="42">
        <f t="shared" ref="M95:M116" si="4">SUM(H95+J95+L95)</f>
        <v>134965.98000000001</v>
      </c>
      <c r="N95" s="93">
        <v>45688</v>
      </c>
      <c r="O95" s="22" t="s">
        <v>22</v>
      </c>
    </row>
    <row r="96" spans="2:15" s="12" customFormat="1" ht="12.75" x14ac:dyDescent="0.2">
      <c r="B96" s="20" t="s">
        <v>199</v>
      </c>
      <c r="C96" s="28" t="s">
        <v>200</v>
      </c>
      <c r="D96" s="19" t="s">
        <v>29</v>
      </c>
      <c r="E96" s="25" t="str">
        <f>VLOOKUP(D96,'pomocna tabulka'!$B$2:$D$12,3,0)</f>
        <v>MIRRI SR</v>
      </c>
      <c r="F96" s="61" t="str">
        <f>+IFERROR(VLOOKUP(VALUE(MID($B96,11,1)),'pomocna tabulka'!$F$2:$G$7,2,0),"")</f>
        <v>Priebežná platba</v>
      </c>
      <c r="G96" s="22" t="s">
        <v>30</v>
      </c>
      <c r="H96" s="119">
        <v>354817.65</v>
      </c>
      <c r="I96" s="19" t="s">
        <v>31</v>
      </c>
      <c r="J96" s="92">
        <v>118374.03</v>
      </c>
      <c r="K96" s="23" t="s">
        <v>65</v>
      </c>
      <c r="L96" s="92">
        <v>34198.07</v>
      </c>
      <c r="M96" s="42">
        <f t="shared" si="4"/>
        <v>507389.75000000006</v>
      </c>
      <c r="N96" s="93">
        <v>45688</v>
      </c>
      <c r="O96" s="142" t="s">
        <v>36</v>
      </c>
    </row>
    <row r="97" spans="2:15" s="12" customFormat="1" ht="12.75" x14ac:dyDescent="0.2">
      <c r="B97" s="20" t="s">
        <v>201</v>
      </c>
      <c r="C97" s="28" t="s">
        <v>196</v>
      </c>
      <c r="D97" s="19" t="s">
        <v>29</v>
      </c>
      <c r="E97" s="25" t="str">
        <f>VLOOKUP(D97,'pomocna tabulka'!$B$2:$D$12,3,0)</f>
        <v>MIRRI SR</v>
      </c>
      <c r="F97" s="61" t="str">
        <f>+IFERROR(VLOOKUP(VALUE(MID($B97,11,1)),'pomocna tabulka'!$F$2:$G$7,2,0),"")</f>
        <v>Zálohová platba</v>
      </c>
      <c r="G97" s="22" t="s">
        <v>197</v>
      </c>
      <c r="H97" s="119">
        <v>1235154.51</v>
      </c>
      <c r="I97" s="22" t="s">
        <v>198</v>
      </c>
      <c r="J97" s="92">
        <v>101718.61</v>
      </c>
      <c r="K97" s="23"/>
      <c r="L97" s="92">
        <v>0</v>
      </c>
      <c r="M97" s="42">
        <f t="shared" si="4"/>
        <v>1336873.1200000001</v>
      </c>
      <c r="N97" s="93">
        <v>45688</v>
      </c>
      <c r="O97" s="22" t="s">
        <v>22</v>
      </c>
    </row>
    <row r="98" spans="2:15" s="12" customFormat="1" ht="12.75" x14ac:dyDescent="0.2">
      <c r="B98" s="20" t="s">
        <v>202</v>
      </c>
      <c r="C98" s="28" t="s">
        <v>203</v>
      </c>
      <c r="D98" s="21" t="s">
        <v>19</v>
      </c>
      <c r="E98" s="25" t="str">
        <f>VLOOKUP(D98,'pomocna tabulka'!$B$2:$D$12,3,0)</f>
        <v>Úrad vlády SR</v>
      </c>
      <c r="F98" s="61" t="str">
        <f>+IFERROR(VLOOKUP(VALUE(MID($B98,11,1)),'pomocna tabulka'!$F$2:$G$7,2,0),"")</f>
        <v>Priebežná platba</v>
      </c>
      <c r="G98" s="22" t="s">
        <v>20</v>
      </c>
      <c r="H98" s="119">
        <v>7054.88</v>
      </c>
      <c r="I98" s="22" t="s">
        <v>21</v>
      </c>
      <c r="J98" s="92">
        <v>1244.98</v>
      </c>
      <c r="K98" s="23"/>
      <c r="L98" s="92">
        <v>0</v>
      </c>
      <c r="M98" s="42">
        <f t="shared" si="4"/>
        <v>8299.86</v>
      </c>
      <c r="N98" s="93">
        <v>45688</v>
      </c>
      <c r="O98" s="22" t="s">
        <v>22</v>
      </c>
    </row>
    <row r="99" spans="2:15" s="12" customFormat="1" ht="12.75" x14ac:dyDescent="0.2">
      <c r="B99" s="20" t="s">
        <v>204</v>
      </c>
      <c r="C99" s="28" t="s">
        <v>205</v>
      </c>
      <c r="D99" s="21" t="s">
        <v>19</v>
      </c>
      <c r="E99" s="25" t="str">
        <f>VLOOKUP(D99,'pomocna tabulka'!$B$2:$D$12,3,0)</f>
        <v>Úrad vlády SR</v>
      </c>
      <c r="F99" s="61" t="str">
        <f>+IFERROR(VLOOKUP(VALUE(MID($B99,11,1)),'pomocna tabulka'!$F$2:$G$7,2,0),"")</f>
        <v>Zálohová platba</v>
      </c>
      <c r="G99" s="22" t="s">
        <v>20</v>
      </c>
      <c r="H99" s="119">
        <v>42500</v>
      </c>
      <c r="I99" s="22" t="s">
        <v>21</v>
      </c>
      <c r="J99" s="92">
        <v>7500</v>
      </c>
      <c r="K99" s="23"/>
      <c r="L99" s="92">
        <v>0</v>
      </c>
      <c r="M99" s="42">
        <f t="shared" si="4"/>
        <v>50000</v>
      </c>
      <c r="N99" s="93">
        <v>45692</v>
      </c>
      <c r="O99" s="22" t="s">
        <v>22</v>
      </c>
    </row>
    <row r="100" spans="2:15" s="12" customFormat="1" ht="12.75" x14ac:dyDescent="0.2">
      <c r="B100" s="20" t="s">
        <v>206</v>
      </c>
      <c r="C100" s="28" t="s">
        <v>207</v>
      </c>
      <c r="D100" s="15" t="s">
        <v>19</v>
      </c>
      <c r="E100" s="25" t="str">
        <f>VLOOKUP(D100,'pomocna tabulka'!$B$2:$D$12,3,0)</f>
        <v>Úrad vlády SR</v>
      </c>
      <c r="F100" s="61" t="str">
        <f>+IFERROR(VLOOKUP(VALUE(MID($B100,11,1)),'pomocna tabulka'!$F$2:$G$7,2,0),"")</f>
        <v>Priebežná platba</v>
      </c>
      <c r="G100" s="19" t="s">
        <v>20</v>
      </c>
      <c r="H100" s="29">
        <v>4506.72</v>
      </c>
      <c r="I100" s="19" t="s">
        <v>21</v>
      </c>
      <c r="J100" s="94">
        <v>795.3</v>
      </c>
      <c r="K100" s="17"/>
      <c r="L100" s="94">
        <v>0</v>
      </c>
      <c r="M100" s="43">
        <f t="shared" si="4"/>
        <v>5302.02</v>
      </c>
      <c r="N100" s="96">
        <v>45692</v>
      </c>
      <c r="O100" s="19" t="s">
        <v>22</v>
      </c>
    </row>
    <row r="101" spans="2:15" s="12" customFormat="1" ht="12.75" x14ac:dyDescent="0.2">
      <c r="B101" s="20" t="s">
        <v>208</v>
      </c>
      <c r="C101" s="28" t="s">
        <v>209</v>
      </c>
      <c r="D101" s="15" t="s">
        <v>19</v>
      </c>
      <c r="E101" s="25" t="str">
        <f>VLOOKUP(D101,'pomocna tabulka'!$B$2:$D$12,3,0)</f>
        <v>Úrad vlády SR</v>
      </c>
      <c r="F101" s="61" t="str">
        <f>+IFERROR(VLOOKUP(VALUE(MID($B101,11,1)),'pomocna tabulka'!$F$2:$G$7,2,0),"")</f>
        <v>Priebežná platba</v>
      </c>
      <c r="G101" s="19" t="s">
        <v>20</v>
      </c>
      <c r="H101" s="29">
        <v>17739.47</v>
      </c>
      <c r="I101" s="19" t="s">
        <v>21</v>
      </c>
      <c r="J101" s="94">
        <v>3130.5</v>
      </c>
      <c r="K101" s="17"/>
      <c r="L101" s="94">
        <v>0</v>
      </c>
      <c r="M101" s="43">
        <f t="shared" si="4"/>
        <v>20869.97</v>
      </c>
      <c r="N101" s="96">
        <v>45692</v>
      </c>
      <c r="O101" s="19" t="s">
        <v>22</v>
      </c>
    </row>
    <row r="102" spans="2:15" s="12" customFormat="1" ht="12.75" x14ac:dyDescent="0.2">
      <c r="B102" s="20" t="s">
        <v>210</v>
      </c>
      <c r="C102" s="28" t="s">
        <v>211</v>
      </c>
      <c r="D102" s="15" t="s">
        <v>19</v>
      </c>
      <c r="E102" s="25" t="str">
        <f>VLOOKUP(D102,'pomocna tabulka'!$B$2:$D$12,3,0)</f>
        <v>Úrad vlády SR</v>
      </c>
      <c r="F102" s="61" t="str">
        <f>+IFERROR(VLOOKUP(VALUE(MID($B102,11,1)),'pomocna tabulka'!$F$2:$G$7,2,0),"")</f>
        <v>Priebežná platba</v>
      </c>
      <c r="G102" s="19" t="s">
        <v>20</v>
      </c>
      <c r="H102" s="29">
        <v>13313.4</v>
      </c>
      <c r="I102" s="19" t="s">
        <v>21</v>
      </c>
      <c r="J102" s="94">
        <v>2349.42</v>
      </c>
      <c r="K102" s="17"/>
      <c r="L102" s="94">
        <v>0</v>
      </c>
      <c r="M102" s="43">
        <f t="shared" si="4"/>
        <v>15662.82</v>
      </c>
      <c r="N102" s="96">
        <v>45692</v>
      </c>
      <c r="O102" s="19" t="s">
        <v>22</v>
      </c>
    </row>
    <row r="103" spans="2:15" s="12" customFormat="1" ht="25.5" x14ac:dyDescent="0.2">
      <c r="B103" s="20" t="s">
        <v>212</v>
      </c>
      <c r="C103" s="28" t="s">
        <v>69</v>
      </c>
      <c r="D103" s="15" t="s">
        <v>29</v>
      </c>
      <c r="E103" s="25" t="str">
        <f>VLOOKUP(D103,'pomocna tabulka'!$B$2:$D$12,3,0)</f>
        <v>MIRRI SR</v>
      </c>
      <c r="F103" s="61" t="str">
        <f>+IFERROR(VLOOKUP(VALUE(MID($B103,11,1)),'pomocna tabulka'!$F$2:$G$7,2,0),"")</f>
        <v>Priebežná platba</v>
      </c>
      <c r="G103" s="19" t="s">
        <v>30</v>
      </c>
      <c r="H103" s="29">
        <v>155419.74</v>
      </c>
      <c r="I103" s="19" t="s">
        <v>31</v>
      </c>
      <c r="J103" s="94">
        <v>52602.62</v>
      </c>
      <c r="K103" s="17"/>
      <c r="L103" s="94">
        <v>0</v>
      </c>
      <c r="M103" s="43">
        <f t="shared" si="4"/>
        <v>208022.36</v>
      </c>
      <c r="N103" s="93">
        <v>45692</v>
      </c>
      <c r="O103" s="14" t="s">
        <v>36</v>
      </c>
    </row>
    <row r="104" spans="2:15" s="12" customFormat="1" ht="12.75" x14ac:dyDescent="0.2">
      <c r="B104" s="20" t="s">
        <v>213</v>
      </c>
      <c r="C104" s="28" t="s">
        <v>89</v>
      </c>
      <c r="D104" s="15" t="s">
        <v>19</v>
      </c>
      <c r="E104" s="25" t="str">
        <f>VLOOKUP(D104,'pomocna tabulka'!$B$2:$D$12,3,0)</f>
        <v>Úrad vlády SR</v>
      </c>
      <c r="F104" s="61" t="str">
        <f>+IFERROR(VLOOKUP(VALUE(MID($B104,11,1)),'pomocna tabulka'!$F$2:$G$7,2,0),"")</f>
        <v>Priebežná platba</v>
      </c>
      <c r="G104" s="19" t="s">
        <v>20</v>
      </c>
      <c r="H104" s="119">
        <v>8326.73</v>
      </c>
      <c r="I104" s="19" t="s">
        <v>21</v>
      </c>
      <c r="J104" s="92">
        <v>1469.42</v>
      </c>
      <c r="K104" s="23"/>
      <c r="L104" s="94">
        <v>0</v>
      </c>
      <c r="M104" s="42">
        <f t="shared" si="4"/>
        <v>9796.15</v>
      </c>
      <c r="N104" s="93">
        <v>45693</v>
      </c>
      <c r="O104" s="19" t="s">
        <v>22</v>
      </c>
    </row>
    <row r="105" spans="2:15" s="12" customFormat="1" ht="12.75" x14ac:dyDescent="0.2">
      <c r="B105" s="20" t="s">
        <v>214</v>
      </c>
      <c r="C105" s="28" t="s">
        <v>215</v>
      </c>
      <c r="D105" s="15" t="s">
        <v>19</v>
      </c>
      <c r="E105" s="25" t="str">
        <f>VLOOKUP(D105,'pomocna tabulka'!$B$2:$D$12,3,0)</f>
        <v>Úrad vlády SR</v>
      </c>
      <c r="F105" s="61" t="str">
        <f>+IFERROR(VLOOKUP(VALUE(MID($B105,11,1)),'pomocna tabulka'!$F$2:$G$7,2,0),"")</f>
        <v>Zálohová platba</v>
      </c>
      <c r="G105" s="19" t="s">
        <v>20</v>
      </c>
      <c r="H105" s="119">
        <v>91800</v>
      </c>
      <c r="I105" s="19" t="s">
        <v>21</v>
      </c>
      <c r="J105" s="92">
        <v>16200</v>
      </c>
      <c r="K105" s="23"/>
      <c r="L105" s="94">
        <v>0</v>
      </c>
      <c r="M105" s="42">
        <f t="shared" si="4"/>
        <v>108000</v>
      </c>
      <c r="N105" s="93">
        <v>45693</v>
      </c>
      <c r="O105" s="19" t="s">
        <v>22</v>
      </c>
    </row>
    <row r="106" spans="2:15" s="12" customFormat="1" ht="12.75" x14ac:dyDescent="0.2">
      <c r="B106" s="20" t="s">
        <v>216</v>
      </c>
      <c r="C106" s="28" t="s">
        <v>217</v>
      </c>
      <c r="D106" s="15" t="s">
        <v>19</v>
      </c>
      <c r="E106" s="25" t="str">
        <f>VLOOKUP(D106,'pomocna tabulka'!$B$2:$D$12,3,0)</f>
        <v>Úrad vlády SR</v>
      </c>
      <c r="F106" s="61" t="str">
        <f>+IFERROR(VLOOKUP(VALUE(MID($B106,11,1)),'pomocna tabulka'!$F$2:$G$7,2,0),"")</f>
        <v>Priebežná platba</v>
      </c>
      <c r="G106" s="19" t="s">
        <v>20</v>
      </c>
      <c r="H106" s="119">
        <v>26234.240000000002</v>
      </c>
      <c r="I106" s="19" t="s">
        <v>21</v>
      </c>
      <c r="J106" s="92">
        <v>4629.57</v>
      </c>
      <c r="K106" s="23"/>
      <c r="L106" s="94">
        <v>0</v>
      </c>
      <c r="M106" s="42">
        <f t="shared" si="4"/>
        <v>30863.81</v>
      </c>
      <c r="N106" s="96">
        <v>45693</v>
      </c>
      <c r="O106" s="22" t="s">
        <v>22</v>
      </c>
    </row>
    <row r="107" spans="2:15" s="12" customFormat="1" ht="12.75" x14ac:dyDescent="0.2">
      <c r="B107" s="16" t="s">
        <v>218</v>
      </c>
      <c r="C107" s="18" t="s">
        <v>219</v>
      </c>
      <c r="D107" s="15" t="s">
        <v>19</v>
      </c>
      <c r="E107" s="25" t="str">
        <f>VLOOKUP(D107,'pomocna tabulka'!$B$2:$D$12,3,0)</f>
        <v>Úrad vlády SR</v>
      </c>
      <c r="F107" s="61" t="str">
        <f>+IFERROR(VLOOKUP(VALUE(MID($B107,11,1)),'pomocna tabulka'!$F$2:$G$7,2,0),"")</f>
        <v>Priebežná platba</v>
      </c>
      <c r="G107" s="19" t="s">
        <v>20</v>
      </c>
      <c r="H107" s="29">
        <v>9013.43</v>
      </c>
      <c r="I107" s="19" t="s">
        <v>21</v>
      </c>
      <c r="J107" s="94">
        <v>1590.61</v>
      </c>
      <c r="K107" s="17"/>
      <c r="L107" s="94">
        <v>0</v>
      </c>
      <c r="M107" s="43">
        <f t="shared" si="4"/>
        <v>10604.04</v>
      </c>
      <c r="N107" s="93">
        <v>45693</v>
      </c>
      <c r="O107" s="19" t="s">
        <v>22</v>
      </c>
    </row>
    <row r="108" spans="2:15" s="12" customFormat="1" ht="12.75" x14ac:dyDescent="0.2">
      <c r="B108" s="16" t="s">
        <v>220</v>
      </c>
      <c r="C108" s="18" t="s">
        <v>221</v>
      </c>
      <c r="D108" s="15" t="s">
        <v>19</v>
      </c>
      <c r="E108" s="25" t="str">
        <f>VLOOKUP(D108,'pomocna tabulka'!$B$2:$D$12,3,0)</f>
        <v>Úrad vlády SR</v>
      </c>
      <c r="F108" s="61" t="str">
        <f>+IFERROR(VLOOKUP(VALUE(MID($B108,11,1)),'pomocna tabulka'!$F$2:$G$7,2,0),"")</f>
        <v>Priebežná platba</v>
      </c>
      <c r="G108" s="19" t="s">
        <v>20</v>
      </c>
      <c r="H108" s="29">
        <v>4506.72</v>
      </c>
      <c r="I108" s="19" t="s">
        <v>21</v>
      </c>
      <c r="J108" s="94">
        <v>795.3</v>
      </c>
      <c r="K108" s="17"/>
      <c r="L108" s="94">
        <v>0</v>
      </c>
      <c r="M108" s="43">
        <f t="shared" si="4"/>
        <v>5302.02</v>
      </c>
      <c r="N108" s="93">
        <v>45693</v>
      </c>
      <c r="O108" s="19" t="s">
        <v>22</v>
      </c>
    </row>
    <row r="109" spans="2:15" s="12" customFormat="1" ht="12.75" x14ac:dyDescent="0.2">
      <c r="B109" s="16" t="s">
        <v>222</v>
      </c>
      <c r="C109" s="18" t="s">
        <v>203</v>
      </c>
      <c r="D109" s="15" t="s">
        <v>19</v>
      </c>
      <c r="E109" s="25" t="str">
        <f>VLOOKUP(D109,'pomocna tabulka'!$B$2:$D$12,3,0)</f>
        <v>Úrad vlády SR</v>
      </c>
      <c r="F109" s="61" t="str">
        <f>+IFERROR(VLOOKUP(VALUE(MID($B109,11,1)),'pomocna tabulka'!$F$2:$G$7,2,0),"")</f>
        <v>Priebežná platba</v>
      </c>
      <c r="G109" s="19" t="s">
        <v>20</v>
      </c>
      <c r="H109" s="29">
        <v>6867.35</v>
      </c>
      <c r="I109" s="19" t="s">
        <v>21</v>
      </c>
      <c r="J109" s="94">
        <v>1211.8900000000001</v>
      </c>
      <c r="K109" s="17"/>
      <c r="L109" s="94">
        <v>0</v>
      </c>
      <c r="M109" s="43">
        <f t="shared" si="4"/>
        <v>8079.2400000000007</v>
      </c>
      <c r="N109" s="93">
        <v>45693</v>
      </c>
      <c r="O109" s="19" t="s">
        <v>22</v>
      </c>
    </row>
    <row r="110" spans="2:15" s="12" customFormat="1" ht="25.5" x14ac:dyDescent="0.2">
      <c r="B110" s="16" t="s">
        <v>223</v>
      </c>
      <c r="C110" s="18" t="s">
        <v>103</v>
      </c>
      <c r="D110" s="15" t="s">
        <v>29</v>
      </c>
      <c r="E110" s="25" t="str">
        <f>VLOOKUP(D110,'pomocna tabulka'!$B$2:$D$12,3,0)</f>
        <v>MIRRI SR</v>
      </c>
      <c r="F110" s="61" t="str">
        <f>+IFERROR(VLOOKUP(VALUE(MID($B110,11,1)),'pomocna tabulka'!$F$2:$G$7,2,0),"")</f>
        <v>Priebežná platba</v>
      </c>
      <c r="G110" s="19" t="s">
        <v>20</v>
      </c>
      <c r="H110" s="29">
        <v>22873.39</v>
      </c>
      <c r="I110" s="19" t="s">
        <v>21</v>
      </c>
      <c r="J110" s="94">
        <v>7631</v>
      </c>
      <c r="K110" s="19" t="s">
        <v>224</v>
      </c>
      <c r="L110" s="94">
        <v>2204.59</v>
      </c>
      <c r="M110" s="43">
        <f t="shared" si="4"/>
        <v>32708.98</v>
      </c>
      <c r="N110" s="96">
        <v>45692</v>
      </c>
      <c r="O110" s="14" t="s">
        <v>36</v>
      </c>
    </row>
    <row r="111" spans="2:15" s="12" customFormat="1" ht="12.75" x14ac:dyDescent="0.2">
      <c r="B111" s="16" t="s">
        <v>225</v>
      </c>
      <c r="C111" s="18" t="s">
        <v>226</v>
      </c>
      <c r="D111" s="15" t="s">
        <v>19</v>
      </c>
      <c r="E111" s="25" t="str">
        <f>VLOOKUP(D111,'pomocna tabulka'!$B$2:$D$12,3,0)</f>
        <v>Úrad vlády SR</v>
      </c>
      <c r="F111" s="61" t="str">
        <f>+IFERROR(VLOOKUP(VALUE(MID($B111,11,1)),'pomocna tabulka'!$F$2:$G$7,2,0),"")</f>
        <v>Priebežná platba</v>
      </c>
      <c r="G111" s="19" t="s">
        <v>20</v>
      </c>
      <c r="H111" s="29">
        <v>4506.72</v>
      </c>
      <c r="I111" s="19" t="s">
        <v>21</v>
      </c>
      <c r="J111" s="94">
        <v>795.3</v>
      </c>
      <c r="K111" s="17"/>
      <c r="L111" s="94">
        <v>0</v>
      </c>
      <c r="M111" s="43">
        <f t="shared" si="4"/>
        <v>5302.02</v>
      </c>
      <c r="N111" s="93">
        <v>45693</v>
      </c>
      <c r="O111" s="19" t="s">
        <v>22</v>
      </c>
    </row>
    <row r="112" spans="2:15" s="12" customFormat="1" ht="12.75" x14ac:dyDescent="0.2">
      <c r="B112" s="20" t="s">
        <v>227</v>
      </c>
      <c r="C112" s="28" t="s">
        <v>207</v>
      </c>
      <c r="D112" s="22" t="s">
        <v>19</v>
      </c>
      <c r="E112" s="25" t="str">
        <f>VLOOKUP(D112,'pomocna tabulka'!$B$2:$D$12,3,0)</f>
        <v>Úrad vlády SR</v>
      </c>
      <c r="F112" s="61" t="str">
        <f>+IFERROR(VLOOKUP(VALUE(MID($B112,11,1)),'pomocna tabulka'!$F$2:$G$7,2,0),"")</f>
        <v>Priebežná platba</v>
      </c>
      <c r="G112" s="19" t="s">
        <v>20</v>
      </c>
      <c r="H112" s="119">
        <v>4506.72</v>
      </c>
      <c r="I112" s="19" t="s">
        <v>21</v>
      </c>
      <c r="J112" s="92">
        <v>795.3</v>
      </c>
      <c r="K112" s="23"/>
      <c r="L112" s="94">
        <v>0</v>
      </c>
      <c r="M112" s="42">
        <f t="shared" si="4"/>
        <v>5302.02</v>
      </c>
      <c r="N112" s="93">
        <v>45693</v>
      </c>
      <c r="O112" s="19" t="s">
        <v>22</v>
      </c>
    </row>
    <row r="113" spans="2:15" s="12" customFormat="1" ht="12.75" x14ac:dyDescent="0.2">
      <c r="B113" s="20" t="s">
        <v>228</v>
      </c>
      <c r="C113" s="28" t="s">
        <v>229</v>
      </c>
      <c r="D113" s="22" t="s">
        <v>19</v>
      </c>
      <c r="E113" s="25" t="str">
        <f>VLOOKUP(D113,'pomocna tabulka'!$B$2:$D$12,3,0)</f>
        <v>Úrad vlády SR</v>
      </c>
      <c r="F113" s="61" t="str">
        <f>+IFERROR(VLOOKUP(VALUE(MID($B113,11,1)),'pomocna tabulka'!$F$2:$G$7,2,0),"")</f>
        <v>Priebežná platba</v>
      </c>
      <c r="G113" s="19" t="s">
        <v>20</v>
      </c>
      <c r="H113" s="119">
        <v>4506.72</v>
      </c>
      <c r="I113" s="19" t="s">
        <v>21</v>
      </c>
      <c r="J113" s="92">
        <v>795.3</v>
      </c>
      <c r="K113" s="17"/>
      <c r="L113" s="94">
        <v>0</v>
      </c>
      <c r="M113" s="42">
        <f t="shared" si="4"/>
        <v>5302.02</v>
      </c>
      <c r="N113" s="93">
        <v>45693</v>
      </c>
      <c r="O113" s="19" t="s">
        <v>22</v>
      </c>
    </row>
    <row r="114" spans="2:15" s="12" customFormat="1" ht="12.75" x14ac:dyDescent="0.2">
      <c r="B114" s="20" t="s">
        <v>230</v>
      </c>
      <c r="C114" s="28" t="s">
        <v>231</v>
      </c>
      <c r="D114" s="22" t="s">
        <v>19</v>
      </c>
      <c r="E114" s="25" t="str">
        <f>VLOOKUP(D114,'pomocna tabulka'!$B$2:$D$12,3,0)</f>
        <v>Úrad vlády SR</v>
      </c>
      <c r="F114" s="61" t="str">
        <f>+IFERROR(VLOOKUP(VALUE(MID($B114,11,1)),'pomocna tabulka'!$F$2:$G$7,2,0),"")</f>
        <v>Priebežná platba</v>
      </c>
      <c r="G114" s="19" t="s">
        <v>20</v>
      </c>
      <c r="H114" s="119">
        <v>9013.43</v>
      </c>
      <c r="I114" s="19" t="s">
        <v>21</v>
      </c>
      <c r="J114" s="92">
        <v>1590.61</v>
      </c>
      <c r="K114" s="17"/>
      <c r="L114" s="94">
        <v>0</v>
      </c>
      <c r="M114" s="42">
        <f t="shared" si="4"/>
        <v>10604.04</v>
      </c>
      <c r="N114" s="93">
        <v>45693</v>
      </c>
      <c r="O114" s="19" t="s">
        <v>22</v>
      </c>
    </row>
    <row r="115" spans="2:15" s="12" customFormat="1" ht="12.75" x14ac:dyDescent="0.2">
      <c r="B115" s="20" t="s">
        <v>232</v>
      </c>
      <c r="C115" s="28" t="s">
        <v>233</v>
      </c>
      <c r="D115" s="22" t="s">
        <v>19</v>
      </c>
      <c r="E115" s="25" t="str">
        <f>VLOOKUP(D115,'pomocna tabulka'!$B$2:$D$12,3,0)</f>
        <v>Úrad vlády SR</v>
      </c>
      <c r="F115" s="61" t="str">
        <f>+IFERROR(VLOOKUP(VALUE(MID($B115,11,1)),'pomocna tabulka'!$F$2:$G$7,2,0),"")</f>
        <v>Priebežná platba</v>
      </c>
      <c r="G115" s="19" t="s">
        <v>20</v>
      </c>
      <c r="H115" s="119">
        <v>8984.43</v>
      </c>
      <c r="I115" s="19" t="s">
        <v>21</v>
      </c>
      <c r="J115" s="92">
        <v>1585.49</v>
      </c>
      <c r="K115" s="17"/>
      <c r="L115" s="94">
        <v>0</v>
      </c>
      <c r="M115" s="42">
        <f t="shared" si="4"/>
        <v>10569.92</v>
      </c>
      <c r="N115" s="93">
        <v>45693</v>
      </c>
      <c r="O115" s="19" t="s">
        <v>22</v>
      </c>
    </row>
    <row r="116" spans="2:15" s="12" customFormat="1" ht="12.75" x14ac:dyDescent="0.2">
      <c r="B116" s="20" t="s">
        <v>234</v>
      </c>
      <c r="C116" s="28" t="s">
        <v>235</v>
      </c>
      <c r="D116" s="22" t="s">
        <v>19</v>
      </c>
      <c r="E116" s="25" t="str">
        <f>VLOOKUP(D116,'pomocna tabulka'!$B$2:$D$12,3,0)</f>
        <v>Úrad vlády SR</v>
      </c>
      <c r="F116" s="61" t="str">
        <f>+IFERROR(VLOOKUP(VALUE(MID($B116,11,1)),'pomocna tabulka'!$F$2:$G$7,2,0),"")</f>
        <v>Priebežná platba</v>
      </c>
      <c r="G116" s="19" t="s">
        <v>20</v>
      </c>
      <c r="H116" s="119">
        <v>7795.6</v>
      </c>
      <c r="I116" s="19" t="s">
        <v>21</v>
      </c>
      <c r="J116" s="92">
        <v>1375.69</v>
      </c>
      <c r="K116" s="17"/>
      <c r="L116" s="94">
        <v>0</v>
      </c>
      <c r="M116" s="42">
        <f t="shared" si="4"/>
        <v>9171.2900000000009</v>
      </c>
      <c r="N116" s="93">
        <v>45693</v>
      </c>
      <c r="O116" s="19" t="s">
        <v>22</v>
      </c>
    </row>
    <row r="117" spans="2:15" s="12" customFormat="1" ht="12.75" x14ac:dyDescent="0.2">
      <c r="B117" s="20" t="s">
        <v>236</v>
      </c>
      <c r="C117" s="28" t="s">
        <v>237</v>
      </c>
      <c r="D117" s="22" t="s">
        <v>19</v>
      </c>
      <c r="E117" s="25" t="str">
        <f>VLOOKUP(D117,'pomocna tabulka'!$B$2:$D$12,3,0)</f>
        <v>Úrad vlády SR</v>
      </c>
      <c r="F117" s="61" t="str">
        <f>+IFERROR(VLOOKUP(VALUE(MID($B117,11,1)),'pomocna tabulka'!$F$2:$G$7,2,0),"")</f>
        <v>Priebežná platba</v>
      </c>
      <c r="G117" s="19" t="s">
        <v>20</v>
      </c>
      <c r="H117" s="119">
        <v>12256.77</v>
      </c>
      <c r="I117" s="19" t="s">
        <v>21</v>
      </c>
      <c r="J117" s="92">
        <v>2162.96</v>
      </c>
      <c r="K117" s="17"/>
      <c r="L117" s="94">
        <v>0</v>
      </c>
      <c r="M117" s="42">
        <f t="shared" ref="M117:M142" si="5">SUM(H117+J117+L117)</f>
        <v>14419.73</v>
      </c>
      <c r="N117" s="93">
        <v>45693</v>
      </c>
      <c r="O117" s="19" t="s">
        <v>22</v>
      </c>
    </row>
    <row r="118" spans="2:15" s="12" customFormat="1" ht="12.75" x14ac:dyDescent="0.2">
      <c r="B118" s="20" t="s">
        <v>238</v>
      </c>
      <c r="C118" s="28" t="s">
        <v>239</v>
      </c>
      <c r="D118" s="22" t="s">
        <v>19</v>
      </c>
      <c r="E118" s="25" t="str">
        <f>VLOOKUP(D118,'pomocna tabulka'!$B$2:$D$12,3,0)</f>
        <v>Úrad vlády SR</v>
      </c>
      <c r="F118" s="61" t="str">
        <f>+IFERROR(VLOOKUP(VALUE(MID($B118,11,1)),'pomocna tabulka'!$F$2:$G$7,2,0),"")</f>
        <v>Priebežná platba</v>
      </c>
      <c r="G118" s="19" t="s">
        <v>20</v>
      </c>
      <c r="H118" s="119">
        <v>40554.33</v>
      </c>
      <c r="I118" s="19" t="s">
        <v>21</v>
      </c>
      <c r="J118" s="92">
        <v>7156.65</v>
      </c>
      <c r="K118" s="17"/>
      <c r="L118" s="94">
        <v>0</v>
      </c>
      <c r="M118" s="42">
        <f t="shared" si="5"/>
        <v>47710.98</v>
      </c>
      <c r="N118" s="93">
        <v>45693</v>
      </c>
      <c r="O118" s="19" t="s">
        <v>22</v>
      </c>
    </row>
    <row r="119" spans="2:15" s="12" customFormat="1" ht="12.75" x14ac:dyDescent="0.2">
      <c r="B119" s="20" t="s">
        <v>240</v>
      </c>
      <c r="C119" s="28" t="s">
        <v>241</v>
      </c>
      <c r="D119" s="22" t="s">
        <v>19</v>
      </c>
      <c r="E119" s="25" t="str">
        <f>VLOOKUP(D119,'pomocna tabulka'!$B$2:$D$12,3,0)</f>
        <v>Úrad vlády SR</v>
      </c>
      <c r="F119" s="61" t="str">
        <f>+IFERROR(VLOOKUP(VALUE(MID($B119,11,1)),'pomocna tabulka'!$F$2:$G$7,2,0),"")</f>
        <v>Zálohová platba</v>
      </c>
      <c r="G119" s="19" t="s">
        <v>20</v>
      </c>
      <c r="H119" s="119">
        <v>72250</v>
      </c>
      <c r="I119" s="19" t="s">
        <v>21</v>
      </c>
      <c r="J119" s="92">
        <v>12750</v>
      </c>
      <c r="K119" s="17"/>
      <c r="L119" s="94">
        <v>0</v>
      </c>
      <c r="M119" s="42">
        <f t="shared" si="5"/>
        <v>85000</v>
      </c>
      <c r="N119" s="93">
        <v>45693</v>
      </c>
      <c r="O119" s="19" t="s">
        <v>22</v>
      </c>
    </row>
    <row r="120" spans="2:15" s="12" customFormat="1" ht="12.75" x14ac:dyDescent="0.2">
      <c r="B120" s="20" t="s">
        <v>242</v>
      </c>
      <c r="C120" s="28" t="s">
        <v>243</v>
      </c>
      <c r="D120" s="22" t="s">
        <v>19</v>
      </c>
      <c r="E120" s="25" t="str">
        <f>VLOOKUP(D120,'pomocna tabulka'!$B$2:$D$12,3,0)</f>
        <v>Úrad vlády SR</v>
      </c>
      <c r="F120" s="61" t="str">
        <f>+IFERROR(VLOOKUP(VALUE(MID($B120,11,1)),'pomocna tabulka'!$F$2:$G$7,2,0),"")</f>
        <v>Priebežná platba</v>
      </c>
      <c r="G120" s="19" t="s">
        <v>20</v>
      </c>
      <c r="H120" s="119">
        <v>3380.03</v>
      </c>
      <c r="I120" s="19" t="s">
        <v>21</v>
      </c>
      <c r="J120" s="92">
        <v>596.48</v>
      </c>
      <c r="K120" s="17"/>
      <c r="L120" s="94">
        <v>0</v>
      </c>
      <c r="M120" s="42">
        <f t="shared" si="5"/>
        <v>3976.51</v>
      </c>
      <c r="N120" s="93">
        <v>45693</v>
      </c>
      <c r="O120" s="19" t="s">
        <v>22</v>
      </c>
    </row>
    <row r="121" spans="2:15" s="12" customFormat="1" ht="25.5" x14ac:dyDescent="0.2">
      <c r="B121" s="20" t="s">
        <v>244</v>
      </c>
      <c r="C121" s="28" t="s">
        <v>103</v>
      </c>
      <c r="D121" s="22" t="s">
        <v>29</v>
      </c>
      <c r="E121" s="25" t="str">
        <f>VLOOKUP(D121,'pomocna tabulka'!$B$2:$D$12,3,0)</f>
        <v>MIRRI SR</v>
      </c>
      <c r="F121" s="61" t="str">
        <f>+IFERROR(VLOOKUP(VALUE(MID($B121,11,1)),'pomocna tabulka'!$F$2:$G$7,2,0),"")</f>
        <v>Priebežná platba</v>
      </c>
      <c r="G121" s="19" t="s">
        <v>30</v>
      </c>
      <c r="H121" s="119">
        <v>75244.039999999994</v>
      </c>
      <c r="I121" s="19" t="s">
        <v>31</v>
      </c>
      <c r="J121" s="92">
        <v>25102.86</v>
      </c>
      <c r="K121" s="17" t="s">
        <v>65</v>
      </c>
      <c r="L121" s="94">
        <v>7252.18</v>
      </c>
      <c r="M121" s="42">
        <f t="shared" si="5"/>
        <v>107599.07999999999</v>
      </c>
      <c r="N121" s="93">
        <v>45693</v>
      </c>
      <c r="O121" s="14" t="s">
        <v>36</v>
      </c>
    </row>
    <row r="122" spans="2:15" s="12" customFormat="1" ht="12.75" x14ac:dyDescent="0.2">
      <c r="B122" s="20" t="s">
        <v>245</v>
      </c>
      <c r="C122" s="28" t="s">
        <v>246</v>
      </c>
      <c r="D122" s="22" t="s">
        <v>19</v>
      </c>
      <c r="E122" s="25" t="str">
        <f>VLOOKUP(D122,'pomocna tabulka'!$B$2:$D$12,3,0)</f>
        <v>Úrad vlády SR</v>
      </c>
      <c r="F122" s="61" t="str">
        <f>+IFERROR(VLOOKUP(VALUE(MID($B122,11,1)),'pomocna tabulka'!$F$2:$G$7,2,0),"")</f>
        <v>Zálohová platba</v>
      </c>
      <c r="G122" s="19" t="s">
        <v>20</v>
      </c>
      <c r="H122" s="119">
        <v>45050</v>
      </c>
      <c r="I122" s="19" t="s">
        <v>21</v>
      </c>
      <c r="J122" s="92">
        <v>7950</v>
      </c>
      <c r="K122" s="17"/>
      <c r="L122" s="94">
        <v>0</v>
      </c>
      <c r="M122" s="42">
        <f t="shared" si="5"/>
        <v>53000</v>
      </c>
      <c r="N122" s="93">
        <v>45693</v>
      </c>
      <c r="O122" s="19" t="s">
        <v>22</v>
      </c>
    </row>
    <row r="123" spans="2:15" s="12" customFormat="1" ht="12.75" x14ac:dyDescent="0.2">
      <c r="B123" s="20" t="s">
        <v>247</v>
      </c>
      <c r="C123" s="28" t="s">
        <v>248</v>
      </c>
      <c r="D123" s="22" t="s">
        <v>19</v>
      </c>
      <c r="E123" s="25" t="str">
        <f>VLOOKUP(D123,'pomocna tabulka'!$B$2:$D$12,3,0)</f>
        <v>Úrad vlády SR</v>
      </c>
      <c r="F123" s="61" t="str">
        <f>+IFERROR(VLOOKUP(VALUE(MID($B123,11,1)),'pomocna tabulka'!$F$2:$G$7,2,0),"")</f>
        <v>Priebežná platba</v>
      </c>
      <c r="G123" s="19" t="s">
        <v>20</v>
      </c>
      <c r="H123" s="119">
        <v>13520.16</v>
      </c>
      <c r="I123" s="19" t="s">
        <v>21</v>
      </c>
      <c r="J123" s="92">
        <v>2385.91</v>
      </c>
      <c r="K123" s="17"/>
      <c r="L123" s="94">
        <v>0</v>
      </c>
      <c r="M123" s="42">
        <f t="shared" si="5"/>
        <v>15906.07</v>
      </c>
      <c r="N123" s="93">
        <v>45693</v>
      </c>
      <c r="O123" s="19" t="s">
        <v>22</v>
      </c>
    </row>
    <row r="124" spans="2:15" s="12" customFormat="1" ht="12.75" x14ac:dyDescent="0.2">
      <c r="B124" s="20" t="s">
        <v>249</v>
      </c>
      <c r="C124" s="28" t="s">
        <v>250</v>
      </c>
      <c r="D124" s="22" t="s">
        <v>19</v>
      </c>
      <c r="E124" s="25" t="str">
        <f>VLOOKUP(D124,'pomocna tabulka'!$B$2:$D$12,3,0)</f>
        <v>Úrad vlády SR</v>
      </c>
      <c r="F124" s="61" t="str">
        <f>+IFERROR(VLOOKUP(VALUE(MID($B124,11,1)),'pomocna tabulka'!$F$2:$G$7,2,0),"")</f>
        <v>Priebežná platba</v>
      </c>
      <c r="G124" s="19" t="s">
        <v>20</v>
      </c>
      <c r="H124" s="119">
        <v>4461.13</v>
      </c>
      <c r="I124" s="19" t="s">
        <v>21</v>
      </c>
      <c r="J124" s="92">
        <v>787.26</v>
      </c>
      <c r="K124" s="17"/>
      <c r="L124" s="94">
        <v>0</v>
      </c>
      <c r="M124" s="42">
        <f t="shared" si="5"/>
        <v>5248.39</v>
      </c>
      <c r="N124" s="93">
        <v>45693</v>
      </c>
      <c r="O124" s="19" t="s">
        <v>22</v>
      </c>
    </row>
    <row r="125" spans="2:15" s="12" customFormat="1" ht="12.75" x14ac:dyDescent="0.2">
      <c r="B125" s="20" t="s">
        <v>251</v>
      </c>
      <c r="C125" s="28" t="s">
        <v>252</v>
      </c>
      <c r="D125" s="22" t="s">
        <v>19</v>
      </c>
      <c r="E125" s="25" t="str">
        <f>VLOOKUP(D125,'pomocna tabulka'!$B$2:$D$12,3,0)</f>
        <v>Úrad vlády SR</v>
      </c>
      <c r="F125" s="61" t="str">
        <f>+IFERROR(VLOOKUP(VALUE(MID($B125,11,1)),'pomocna tabulka'!$F$2:$G$7,2,0),"")</f>
        <v>Zálohová platba</v>
      </c>
      <c r="G125" s="19" t="s">
        <v>20</v>
      </c>
      <c r="H125" s="119">
        <v>42500</v>
      </c>
      <c r="I125" s="19" t="s">
        <v>21</v>
      </c>
      <c r="J125" s="92">
        <v>7500</v>
      </c>
      <c r="K125" s="17"/>
      <c r="L125" s="94">
        <v>0</v>
      </c>
      <c r="M125" s="42">
        <f t="shared" si="5"/>
        <v>50000</v>
      </c>
      <c r="N125" s="93">
        <v>45694</v>
      </c>
      <c r="O125" s="19" t="s">
        <v>22</v>
      </c>
    </row>
    <row r="126" spans="2:15" s="12" customFormat="1" ht="12.75" x14ac:dyDescent="0.2">
      <c r="B126" s="20" t="s">
        <v>253</v>
      </c>
      <c r="C126" s="28" t="s">
        <v>254</v>
      </c>
      <c r="D126" s="22" t="s">
        <v>255</v>
      </c>
      <c r="E126" s="25" t="str">
        <f>VLOOKUP(D126,'pomocna tabulka'!$B$2:$D$12,3,0)</f>
        <v>Ministerstvo zdravotníctva SR</v>
      </c>
      <c r="F126" s="61" t="str">
        <f>+IFERROR(VLOOKUP(VALUE(MID($B126,11,1)),'pomocna tabulka'!$F$2:$G$7,2,0),"")</f>
        <v>Zálohová platba</v>
      </c>
      <c r="G126" s="19" t="s">
        <v>256</v>
      </c>
      <c r="H126" s="119">
        <v>143000</v>
      </c>
      <c r="I126" s="19" t="s">
        <v>257</v>
      </c>
      <c r="J126" s="92">
        <v>57000</v>
      </c>
      <c r="K126" s="17"/>
      <c r="L126" s="94">
        <v>0</v>
      </c>
      <c r="M126" s="42">
        <f t="shared" si="5"/>
        <v>200000</v>
      </c>
      <c r="N126" s="93">
        <v>45693</v>
      </c>
      <c r="O126" s="14" t="s">
        <v>36</v>
      </c>
    </row>
    <row r="127" spans="2:15" s="12" customFormat="1" ht="12.75" x14ac:dyDescent="0.2">
      <c r="B127" s="20" t="s">
        <v>258</v>
      </c>
      <c r="C127" s="28" t="s">
        <v>259</v>
      </c>
      <c r="D127" s="22" t="s">
        <v>29</v>
      </c>
      <c r="E127" s="25" t="str">
        <f>VLOOKUP(D127,'pomocna tabulka'!$B$2:$D$12,3,0)</f>
        <v>MIRRI SR</v>
      </c>
      <c r="F127" s="61" t="str">
        <f>+IFERROR(VLOOKUP(VALUE(MID($B127,11,1)),'pomocna tabulka'!$F$2:$G$7,2,0),"")</f>
        <v>Priebežná platba</v>
      </c>
      <c r="G127" s="19" t="s">
        <v>30</v>
      </c>
      <c r="H127" s="119">
        <v>219300.11</v>
      </c>
      <c r="I127" s="19" t="s">
        <v>31</v>
      </c>
      <c r="J127" s="92">
        <v>73162.759999999995</v>
      </c>
      <c r="K127" s="17" t="s">
        <v>65</v>
      </c>
      <c r="L127" s="94">
        <v>21136.6</v>
      </c>
      <c r="M127" s="42">
        <f t="shared" si="5"/>
        <v>313599.46999999997</v>
      </c>
      <c r="N127" s="93">
        <v>45693</v>
      </c>
      <c r="O127" s="14" t="s">
        <v>36</v>
      </c>
    </row>
    <row r="128" spans="2:15" s="12" customFormat="1" ht="12.75" x14ac:dyDescent="0.2">
      <c r="B128" s="20" t="s">
        <v>260</v>
      </c>
      <c r="C128" s="28" t="s">
        <v>130</v>
      </c>
      <c r="D128" s="22" t="s">
        <v>19</v>
      </c>
      <c r="E128" s="25" t="str">
        <f>VLOOKUP(D128,'pomocna tabulka'!$B$2:$D$12,3,0)</f>
        <v>Úrad vlády SR</v>
      </c>
      <c r="F128" s="61" t="str">
        <f>+IFERROR(VLOOKUP(VALUE(MID($B128,11,1)),'pomocna tabulka'!$F$2:$G$7,2,0),"")</f>
        <v>Priebežná platba</v>
      </c>
      <c r="G128" s="19" t="s">
        <v>20</v>
      </c>
      <c r="H128" s="119">
        <v>4506.72</v>
      </c>
      <c r="I128" s="19" t="s">
        <v>21</v>
      </c>
      <c r="J128" s="92">
        <v>795.3</v>
      </c>
      <c r="K128" s="17"/>
      <c r="L128" s="94">
        <v>0</v>
      </c>
      <c r="M128" s="42">
        <f t="shared" si="5"/>
        <v>5302.02</v>
      </c>
      <c r="N128" s="93">
        <v>45694</v>
      </c>
      <c r="O128" s="19" t="s">
        <v>22</v>
      </c>
    </row>
    <row r="129" spans="2:15" s="12" customFormat="1" ht="12.75" x14ac:dyDescent="0.2">
      <c r="B129" s="20" t="s">
        <v>261</v>
      </c>
      <c r="C129" s="28" t="s">
        <v>262</v>
      </c>
      <c r="D129" s="22" t="s">
        <v>19</v>
      </c>
      <c r="E129" s="25" t="str">
        <f>VLOOKUP(D129,'pomocna tabulka'!$B$2:$D$12,3,0)</f>
        <v>Úrad vlády SR</v>
      </c>
      <c r="F129" s="61" t="str">
        <f>+IFERROR(VLOOKUP(VALUE(MID($B129,11,1)),'pomocna tabulka'!$F$2:$G$7,2,0),"")</f>
        <v>Priebežná platba</v>
      </c>
      <c r="G129" s="19" t="s">
        <v>20</v>
      </c>
      <c r="H129" s="119">
        <v>9013.43</v>
      </c>
      <c r="I129" s="19" t="s">
        <v>21</v>
      </c>
      <c r="J129" s="92">
        <v>1590.61</v>
      </c>
      <c r="K129" s="17"/>
      <c r="L129" s="94">
        <v>0</v>
      </c>
      <c r="M129" s="42">
        <f t="shared" si="5"/>
        <v>10604.04</v>
      </c>
      <c r="N129" s="93">
        <v>45694</v>
      </c>
      <c r="O129" s="19" t="s">
        <v>22</v>
      </c>
    </row>
    <row r="130" spans="2:15" s="12" customFormat="1" ht="12.75" x14ac:dyDescent="0.2">
      <c r="B130" s="20" t="s">
        <v>263</v>
      </c>
      <c r="C130" s="28" t="s">
        <v>264</v>
      </c>
      <c r="D130" s="22" t="s">
        <v>29</v>
      </c>
      <c r="E130" s="25" t="str">
        <f>VLOOKUP(D130,'pomocna tabulka'!$B$2:$D$12,3,0)</f>
        <v>MIRRI SR</v>
      </c>
      <c r="F130" s="61" t="str">
        <f>+IFERROR(VLOOKUP(VALUE(MID($B130,11,1)),'pomocna tabulka'!$F$2:$G$7,2,0),"")</f>
        <v>Zálohová platba</v>
      </c>
      <c r="G130" s="19" t="s">
        <v>30</v>
      </c>
      <c r="H130" s="119">
        <v>121807.65</v>
      </c>
      <c r="I130" s="19" t="s">
        <v>31</v>
      </c>
      <c r="J130" s="92">
        <v>10031.219999999999</v>
      </c>
      <c r="K130" s="17"/>
      <c r="L130" s="94">
        <v>0</v>
      </c>
      <c r="M130" s="42">
        <f t="shared" si="5"/>
        <v>131838.87</v>
      </c>
      <c r="N130" s="93">
        <v>45694</v>
      </c>
      <c r="O130" s="19" t="s">
        <v>22</v>
      </c>
    </row>
    <row r="131" spans="2:15" s="12" customFormat="1" ht="12.75" x14ac:dyDescent="0.2">
      <c r="B131" s="20" t="s">
        <v>265</v>
      </c>
      <c r="C131" s="28" t="s">
        <v>266</v>
      </c>
      <c r="D131" s="22" t="s">
        <v>19</v>
      </c>
      <c r="E131" s="25" t="str">
        <f>VLOOKUP(D131,'pomocna tabulka'!$B$2:$D$12,3,0)</f>
        <v>Úrad vlády SR</v>
      </c>
      <c r="F131" s="61" t="str">
        <f>+IFERROR(VLOOKUP(VALUE(MID($B131,11,1)),'pomocna tabulka'!$F$2:$G$7,2,0),"")</f>
        <v>Priebežná platba</v>
      </c>
      <c r="G131" s="19" t="s">
        <v>20</v>
      </c>
      <c r="H131" s="119">
        <v>8756.57</v>
      </c>
      <c r="I131" s="19" t="s">
        <v>21</v>
      </c>
      <c r="J131" s="92">
        <v>1545.28</v>
      </c>
      <c r="K131" s="17"/>
      <c r="L131" s="94">
        <v>0</v>
      </c>
      <c r="M131" s="42">
        <f t="shared" si="5"/>
        <v>10301.85</v>
      </c>
      <c r="N131" s="93">
        <v>45694</v>
      </c>
      <c r="O131" s="19" t="s">
        <v>22</v>
      </c>
    </row>
    <row r="132" spans="2:15" s="12" customFormat="1" ht="12.75" x14ac:dyDescent="0.2">
      <c r="B132" s="20" t="s">
        <v>267</v>
      </c>
      <c r="C132" s="28" t="s">
        <v>268</v>
      </c>
      <c r="D132" s="22" t="s">
        <v>19</v>
      </c>
      <c r="E132" s="25" t="str">
        <f>VLOOKUP(D132,'pomocna tabulka'!$B$2:$D$12,3,0)</f>
        <v>Úrad vlády SR</v>
      </c>
      <c r="F132" s="61" t="str">
        <f>+IFERROR(VLOOKUP(VALUE(MID($B132,11,1)),'pomocna tabulka'!$F$2:$G$7,2,0),"")</f>
        <v>Zálohová platba</v>
      </c>
      <c r="G132" s="19" t="s">
        <v>20</v>
      </c>
      <c r="H132" s="119">
        <v>9350</v>
      </c>
      <c r="I132" s="19" t="s">
        <v>21</v>
      </c>
      <c r="J132" s="92">
        <v>1650</v>
      </c>
      <c r="K132" s="17"/>
      <c r="L132" s="94">
        <v>0</v>
      </c>
      <c r="M132" s="42">
        <f t="shared" si="5"/>
        <v>11000</v>
      </c>
      <c r="N132" s="93">
        <v>45694</v>
      </c>
      <c r="O132" s="19" t="s">
        <v>22</v>
      </c>
    </row>
    <row r="133" spans="2:15" s="12" customFormat="1" ht="12.75" x14ac:dyDescent="0.2">
      <c r="B133" s="20" t="s">
        <v>269</v>
      </c>
      <c r="C133" s="28" t="s">
        <v>270</v>
      </c>
      <c r="D133" s="22" t="s">
        <v>255</v>
      </c>
      <c r="E133" s="25" t="str">
        <f>VLOOKUP(D133,'pomocna tabulka'!$B$2:$D$12,3,0)</f>
        <v>Ministerstvo zdravotníctva SR</v>
      </c>
      <c r="F133" s="61" t="str">
        <f>+IFERROR(VLOOKUP(VALUE(MID($B133,11,1)),'pomocna tabulka'!$F$2:$G$7,2,0),"")</f>
        <v>Zálohová platba</v>
      </c>
      <c r="G133" s="19" t="s">
        <v>256</v>
      </c>
      <c r="H133" s="119">
        <v>425000</v>
      </c>
      <c r="I133" s="19" t="s">
        <v>257</v>
      </c>
      <c r="J133" s="92">
        <v>75000</v>
      </c>
      <c r="K133" s="17"/>
      <c r="L133" s="94">
        <v>0</v>
      </c>
      <c r="M133" s="42">
        <f t="shared" si="5"/>
        <v>500000</v>
      </c>
      <c r="N133" s="93">
        <v>45693</v>
      </c>
      <c r="O133" s="14" t="s">
        <v>36</v>
      </c>
    </row>
    <row r="134" spans="2:15" s="12" customFormat="1" ht="12.75" x14ac:dyDescent="0.2">
      <c r="B134" s="20" t="s">
        <v>271</v>
      </c>
      <c r="C134" s="28" t="s">
        <v>272</v>
      </c>
      <c r="D134" s="22" t="s">
        <v>19</v>
      </c>
      <c r="E134" s="25" t="str">
        <f>VLOOKUP(D134,'pomocna tabulka'!$B$2:$D$12,3,0)</f>
        <v>Úrad vlády SR</v>
      </c>
      <c r="F134" s="61" t="str">
        <f>+IFERROR(VLOOKUP(VALUE(MID($B134,11,1)),'pomocna tabulka'!$F$2:$G$7,2,0),"")</f>
        <v>Zálohová platba</v>
      </c>
      <c r="G134" s="19" t="s">
        <v>20</v>
      </c>
      <c r="H134" s="119">
        <v>107950</v>
      </c>
      <c r="I134" s="19" t="s">
        <v>21</v>
      </c>
      <c r="J134" s="92">
        <v>19050</v>
      </c>
      <c r="K134" s="17"/>
      <c r="L134" s="94">
        <v>0</v>
      </c>
      <c r="M134" s="42">
        <f t="shared" si="5"/>
        <v>127000</v>
      </c>
      <c r="N134" s="93">
        <v>45694</v>
      </c>
      <c r="O134" s="19" t="s">
        <v>22</v>
      </c>
    </row>
    <row r="135" spans="2:15" s="12" customFormat="1" ht="12.75" x14ac:dyDescent="0.2">
      <c r="B135" s="20" t="s">
        <v>273</v>
      </c>
      <c r="C135" s="28" t="s">
        <v>274</v>
      </c>
      <c r="D135" s="22" t="s">
        <v>19</v>
      </c>
      <c r="E135" s="25" t="str">
        <f>VLOOKUP(D135,'pomocna tabulka'!$B$2:$D$12,3,0)</f>
        <v>Úrad vlády SR</v>
      </c>
      <c r="F135" s="61" t="str">
        <f>+IFERROR(VLOOKUP(VALUE(MID($B135,11,1)),'pomocna tabulka'!$F$2:$G$7,2,0),"")</f>
        <v>Priebežná platba</v>
      </c>
      <c r="G135" s="19" t="s">
        <v>20</v>
      </c>
      <c r="H135" s="119">
        <v>13520.13</v>
      </c>
      <c r="I135" s="19" t="s">
        <v>21</v>
      </c>
      <c r="J135" s="92">
        <v>2385.91</v>
      </c>
      <c r="K135" s="17"/>
      <c r="L135" s="94">
        <v>0</v>
      </c>
      <c r="M135" s="42">
        <f t="shared" si="5"/>
        <v>15906.039999999999</v>
      </c>
      <c r="N135" s="93">
        <v>45694</v>
      </c>
      <c r="O135" s="19" t="s">
        <v>22</v>
      </c>
    </row>
    <row r="136" spans="2:15" s="12" customFormat="1" ht="12.75" x14ac:dyDescent="0.2">
      <c r="B136" s="20" t="s">
        <v>275</v>
      </c>
      <c r="C136" s="28" t="s">
        <v>276</v>
      </c>
      <c r="D136" s="22" t="s">
        <v>29</v>
      </c>
      <c r="E136" s="25" t="str">
        <f>VLOOKUP(D136,'pomocna tabulka'!$B$2:$D$12,3,0)</f>
        <v>MIRRI SR</v>
      </c>
      <c r="F136" s="61" t="str">
        <f>+IFERROR(VLOOKUP(VALUE(MID($B136,11,1)),'pomocna tabulka'!$F$2:$G$7,2,0),"")</f>
        <v>Zálohová platba</v>
      </c>
      <c r="G136" s="22" t="s">
        <v>197</v>
      </c>
      <c r="H136" s="119">
        <v>35108.699999999997</v>
      </c>
      <c r="I136" s="22" t="s">
        <v>198</v>
      </c>
      <c r="J136" s="92">
        <v>2891.3</v>
      </c>
      <c r="K136" s="17"/>
      <c r="L136" s="94">
        <v>0</v>
      </c>
      <c r="M136" s="42">
        <f t="shared" si="5"/>
        <v>38000</v>
      </c>
      <c r="N136" s="93">
        <v>45694</v>
      </c>
      <c r="O136" s="19" t="s">
        <v>22</v>
      </c>
    </row>
    <row r="137" spans="2:15" s="12" customFormat="1" ht="12.75" x14ac:dyDescent="0.2">
      <c r="B137" s="20" t="s">
        <v>277</v>
      </c>
      <c r="C137" s="28" t="s">
        <v>278</v>
      </c>
      <c r="D137" s="22" t="s">
        <v>19</v>
      </c>
      <c r="E137" s="25" t="str">
        <f>VLOOKUP(D137,'pomocna tabulka'!$B$2:$D$12,3,0)</f>
        <v>Úrad vlády SR</v>
      </c>
      <c r="F137" s="61" t="str">
        <f>+IFERROR(VLOOKUP(VALUE(MID($B137,11,1)),'pomocna tabulka'!$F$2:$G$7,2,0),"")</f>
        <v>Priebežná platba</v>
      </c>
      <c r="G137" s="22" t="s">
        <v>20</v>
      </c>
      <c r="H137" s="119">
        <v>4415.55</v>
      </c>
      <c r="I137" s="22" t="s">
        <v>21</v>
      </c>
      <c r="J137" s="92">
        <v>779.22</v>
      </c>
      <c r="K137" s="23"/>
      <c r="L137" s="92">
        <v>0</v>
      </c>
      <c r="M137" s="42">
        <f t="shared" si="5"/>
        <v>5194.7700000000004</v>
      </c>
      <c r="N137" s="96">
        <v>45694</v>
      </c>
      <c r="O137" s="22" t="s">
        <v>22</v>
      </c>
    </row>
    <row r="138" spans="2:15" s="12" customFormat="1" ht="25.5" x14ac:dyDescent="0.2">
      <c r="B138" s="41" t="s">
        <v>279</v>
      </c>
      <c r="C138" s="49" t="s">
        <v>118</v>
      </c>
      <c r="D138" s="44" t="s">
        <v>29</v>
      </c>
      <c r="E138" s="25" t="str">
        <f>VLOOKUP(D138,'pomocna tabulka'!$B$2:$D$12,3,0)</f>
        <v>MIRRI SR</v>
      </c>
      <c r="F138" s="61" t="str">
        <f>+IFERROR(VLOOKUP(VALUE(MID($B138,11,1)),'pomocna tabulka'!$F$2:$G$7,2,0),"")</f>
        <v>Priebežná platba</v>
      </c>
      <c r="G138" s="44" t="s">
        <v>30</v>
      </c>
      <c r="H138" s="122">
        <v>48144.160000000003</v>
      </c>
      <c r="I138" s="44" t="s">
        <v>31</v>
      </c>
      <c r="J138" s="102">
        <v>16061.82</v>
      </c>
      <c r="K138" s="44" t="s">
        <v>65</v>
      </c>
      <c r="L138" s="102">
        <v>4640.24</v>
      </c>
      <c r="M138" s="42">
        <f t="shared" si="5"/>
        <v>68846.22</v>
      </c>
      <c r="N138" s="103">
        <v>45694</v>
      </c>
      <c r="O138" s="50" t="s">
        <v>36</v>
      </c>
    </row>
    <row r="139" spans="2:15" s="12" customFormat="1" ht="12.75" x14ac:dyDescent="0.2">
      <c r="B139" s="51" t="s">
        <v>280</v>
      </c>
      <c r="C139" s="52" t="s">
        <v>281</v>
      </c>
      <c r="D139" s="53" t="s">
        <v>19</v>
      </c>
      <c r="E139" s="25" t="str">
        <f>VLOOKUP(D139,'pomocna tabulka'!$B$2:$D$12,3,0)</f>
        <v>Úrad vlády SR</v>
      </c>
      <c r="F139" s="61" t="str">
        <f>+IFERROR(VLOOKUP(VALUE(MID($B139,11,1)),'pomocna tabulka'!$F$2:$G$7,2,0),"")</f>
        <v>Priebežná platba</v>
      </c>
      <c r="G139" s="53" t="s">
        <v>20</v>
      </c>
      <c r="H139" s="123">
        <v>3507.57</v>
      </c>
      <c r="I139" s="53" t="s">
        <v>21</v>
      </c>
      <c r="J139" s="104">
        <v>618.98</v>
      </c>
      <c r="K139" s="53"/>
      <c r="L139" s="104">
        <v>0</v>
      </c>
      <c r="M139" s="42">
        <f t="shared" si="5"/>
        <v>4126.55</v>
      </c>
      <c r="N139" s="105">
        <v>45695</v>
      </c>
      <c r="O139" s="53" t="s">
        <v>22</v>
      </c>
    </row>
    <row r="140" spans="2:15" s="12" customFormat="1" ht="12.75" x14ac:dyDescent="0.2">
      <c r="B140" s="51" t="s">
        <v>282</v>
      </c>
      <c r="C140" s="52" t="s">
        <v>283</v>
      </c>
      <c r="D140" s="53" t="s">
        <v>19</v>
      </c>
      <c r="E140" s="25" t="str">
        <f>VLOOKUP(D140,'pomocna tabulka'!$B$2:$D$12,3,0)</f>
        <v>Úrad vlády SR</v>
      </c>
      <c r="F140" s="61" t="str">
        <f>+IFERROR(VLOOKUP(VALUE(MID($B140,11,1)),'pomocna tabulka'!$F$2:$G$7,2,0),"")</f>
        <v>Zálohová platba</v>
      </c>
      <c r="G140" s="53" t="s">
        <v>20</v>
      </c>
      <c r="H140" s="123">
        <v>29750</v>
      </c>
      <c r="I140" s="53" t="s">
        <v>21</v>
      </c>
      <c r="J140" s="104">
        <v>5250</v>
      </c>
      <c r="K140" s="53"/>
      <c r="L140" s="104">
        <v>0</v>
      </c>
      <c r="M140" s="42">
        <f t="shared" si="5"/>
        <v>35000</v>
      </c>
      <c r="N140" s="105">
        <v>45695</v>
      </c>
      <c r="O140" s="53" t="s">
        <v>22</v>
      </c>
    </row>
    <row r="141" spans="2:15" s="12" customFormat="1" ht="12.75" x14ac:dyDescent="0.2">
      <c r="B141" s="51" t="s">
        <v>284</v>
      </c>
      <c r="C141" s="52" t="s">
        <v>285</v>
      </c>
      <c r="D141" s="53" t="s">
        <v>19</v>
      </c>
      <c r="E141" s="25" t="str">
        <f>VLOOKUP(D141,'pomocna tabulka'!$B$2:$D$12,3,0)</f>
        <v>Úrad vlády SR</v>
      </c>
      <c r="F141" s="61" t="str">
        <f>+IFERROR(VLOOKUP(VALUE(MID($B141,11,1)),'pomocna tabulka'!$F$2:$G$7,2,0),"")</f>
        <v>Priebežná platba</v>
      </c>
      <c r="G141" s="53" t="s">
        <v>20</v>
      </c>
      <c r="H141" s="123">
        <v>13090.41</v>
      </c>
      <c r="I141" s="53" t="s">
        <v>21</v>
      </c>
      <c r="J141" s="104">
        <v>2310.0700000000002</v>
      </c>
      <c r="K141" s="53"/>
      <c r="L141" s="104">
        <v>0</v>
      </c>
      <c r="M141" s="42">
        <f t="shared" si="5"/>
        <v>15400.48</v>
      </c>
      <c r="N141" s="105">
        <v>45695</v>
      </c>
      <c r="O141" s="53" t="s">
        <v>22</v>
      </c>
    </row>
    <row r="142" spans="2:15" s="12" customFormat="1" ht="12.75" x14ac:dyDescent="0.2">
      <c r="B142" s="51" t="s">
        <v>286</v>
      </c>
      <c r="C142" s="52" t="s">
        <v>287</v>
      </c>
      <c r="D142" s="53" t="s">
        <v>19</v>
      </c>
      <c r="E142" s="25" t="str">
        <f>VLOOKUP(D142,'pomocna tabulka'!$B$2:$D$12,3,0)</f>
        <v>Úrad vlády SR</v>
      </c>
      <c r="F142" s="61" t="str">
        <f>+IFERROR(VLOOKUP(VALUE(MID($B142,11,1)),'pomocna tabulka'!$F$2:$G$7,2,0),"")</f>
        <v>Priebežná platba</v>
      </c>
      <c r="G142" s="53" t="s">
        <v>20</v>
      </c>
      <c r="H142" s="123">
        <v>7813.23</v>
      </c>
      <c r="I142" s="53" t="s">
        <v>21</v>
      </c>
      <c r="J142" s="104">
        <v>1378.81</v>
      </c>
      <c r="K142" s="53"/>
      <c r="L142" s="104">
        <v>0</v>
      </c>
      <c r="M142" s="46">
        <f t="shared" si="5"/>
        <v>9192.0399999999991</v>
      </c>
      <c r="N142" s="105">
        <v>45695</v>
      </c>
      <c r="O142" s="53" t="s">
        <v>22</v>
      </c>
    </row>
    <row r="143" spans="2:15" s="12" customFormat="1" ht="12.75" x14ac:dyDescent="0.2">
      <c r="B143" s="51" t="s">
        <v>288</v>
      </c>
      <c r="C143" s="52" t="s">
        <v>289</v>
      </c>
      <c r="D143" s="53" t="s">
        <v>19</v>
      </c>
      <c r="E143" s="25" t="str">
        <f>VLOOKUP(D143,'pomocna tabulka'!$B$2:$D$12,3,0)</f>
        <v>Úrad vlády SR</v>
      </c>
      <c r="F143" s="61" t="str">
        <f>+IFERROR(VLOOKUP(VALUE(MID($B143,11,1)),'pomocna tabulka'!$F$2:$G$7,2,0),"")</f>
        <v>Zálohová platba</v>
      </c>
      <c r="G143" s="53" t="s">
        <v>20</v>
      </c>
      <c r="H143" s="123">
        <v>51000</v>
      </c>
      <c r="I143" s="53" t="s">
        <v>21</v>
      </c>
      <c r="J143" s="104">
        <v>9000</v>
      </c>
      <c r="K143" s="53"/>
      <c r="L143" s="104">
        <v>0</v>
      </c>
      <c r="M143" s="102">
        <f t="shared" ref="M143:M209" si="6">SUM(H143+J143+L143)</f>
        <v>60000</v>
      </c>
      <c r="N143" s="105">
        <v>45695</v>
      </c>
      <c r="O143" s="53" t="s">
        <v>22</v>
      </c>
    </row>
    <row r="144" spans="2:15" s="12" customFormat="1" ht="12.75" x14ac:dyDescent="0.2">
      <c r="B144" s="51" t="s">
        <v>290</v>
      </c>
      <c r="C144" s="52" t="s">
        <v>291</v>
      </c>
      <c r="D144" s="53" t="s">
        <v>19</v>
      </c>
      <c r="E144" s="25" t="str">
        <f>VLOOKUP(D144,'pomocna tabulka'!$B$2:$D$12,3,0)</f>
        <v>Úrad vlády SR</v>
      </c>
      <c r="F144" s="61" t="str">
        <f>+IFERROR(VLOOKUP(VALUE(MID($B144,11,1)),'pomocna tabulka'!$F$2:$G$7,2,0),"")</f>
        <v>Zálohová platba</v>
      </c>
      <c r="G144" s="53" t="s">
        <v>20</v>
      </c>
      <c r="H144" s="123">
        <v>34000</v>
      </c>
      <c r="I144" s="53" t="s">
        <v>21</v>
      </c>
      <c r="J144" s="104">
        <v>6000</v>
      </c>
      <c r="K144" s="53"/>
      <c r="L144" s="104">
        <v>0</v>
      </c>
      <c r="M144" s="102">
        <f t="shared" si="6"/>
        <v>40000</v>
      </c>
      <c r="N144" s="105">
        <v>45698</v>
      </c>
      <c r="O144" s="53" t="s">
        <v>22</v>
      </c>
    </row>
    <row r="145" spans="2:15" s="12" customFormat="1" ht="12.75" x14ac:dyDescent="0.2">
      <c r="B145" s="51" t="s">
        <v>292</v>
      </c>
      <c r="C145" s="52" t="s">
        <v>293</v>
      </c>
      <c r="D145" s="53" t="s">
        <v>19</v>
      </c>
      <c r="E145" s="25" t="str">
        <f>VLOOKUP(D145,'pomocna tabulka'!$B$2:$D$12,3,0)</f>
        <v>Úrad vlády SR</v>
      </c>
      <c r="F145" s="61" t="str">
        <f>+IFERROR(VLOOKUP(VALUE(MID($B145,11,1)),'pomocna tabulka'!$F$2:$G$7,2,0),"")</f>
        <v>Priebežná platba</v>
      </c>
      <c r="G145" s="53" t="s">
        <v>20</v>
      </c>
      <c r="H145" s="123">
        <v>13018.57</v>
      </c>
      <c r="I145" s="53" t="s">
        <v>21</v>
      </c>
      <c r="J145" s="104">
        <v>2297.39</v>
      </c>
      <c r="K145" s="53"/>
      <c r="L145" s="104">
        <v>0</v>
      </c>
      <c r="M145" s="102">
        <f t="shared" si="6"/>
        <v>15315.96</v>
      </c>
      <c r="N145" s="105">
        <v>45698</v>
      </c>
      <c r="O145" s="53" t="s">
        <v>22</v>
      </c>
    </row>
    <row r="146" spans="2:15" s="12" customFormat="1" ht="25.5" x14ac:dyDescent="0.2">
      <c r="B146" s="51" t="s">
        <v>294</v>
      </c>
      <c r="C146" s="28" t="s">
        <v>118</v>
      </c>
      <c r="D146" s="53" t="s">
        <v>29</v>
      </c>
      <c r="E146" s="25" t="str">
        <f>VLOOKUP(D146,'pomocna tabulka'!$B$2:$D$12,3,0)</f>
        <v>MIRRI SR</v>
      </c>
      <c r="F146" s="61" t="str">
        <f>+IFERROR(VLOOKUP(VALUE(MID($B146,11,1)),'pomocna tabulka'!$F$2:$G$7,2,0),"")</f>
        <v>Priebežná platba</v>
      </c>
      <c r="G146" s="53" t="s">
        <v>30</v>
      </c>
      <c r="H146" s="123">
        <v>151713.82999999999</v>
      </c>
      <c r="I146" s="53" t="s">
        <v>31</v>
      </c>
      <c r="J146" s="104">
        <v>50614.67</v>
      </c>
      <c r="K146" s="53" t="s">
        <v>65</v>
      </c>
      <c r="L146" s="104">
        <v>14622.5</v>
      </c>
      <c r="M146" s="102">
        <f t="shared" si="6"/>
        <v>216951</v>
      </c>
      <c r="N146" s="105">
        <v>45695</v>
      </c>
      <c r="O146" s="57" t="s">
        <v>36</v>
      </c>
    </row>
    <row r="147" spans="2:15" s="12" customFormat="1" ht="12.75" x14ac:dyDescent="0.2">
      <c r="B147" s="80" t="s">
        <v>295</v>
      </c>
      <c r="C147" s="82" t="s">
        <v>296</v>
      </c>
      <c r="D147" s="113" t="s">
        <v>19</v>
      </c>
      <c r="E147" s="25" t="str">
        <f>VLOOKUP(D147,'pomocna tabulka'!$B$2:$D$12,3,0)</f>
        <v>Úrad vlády SR</v>
      </c>
      <c r="F147" s="61" t="str">
        <f>+IFERROR(VLOOKUP(VALUE(MID($B147,11,1)),'pomocna tabulka'!$F$2:$G$7,2,0),"")</f>
        <v>Priebežná platba</v>
      </c>
      <c r="G147" s="113" t="s">
        <v>20</v>
      </c>
      <c r="H147" s="124">
        <v>13433.14</v>
      </c>
      <c r="I147" s="115" t="s">
        <v>21</v>
      </c>
      <c r="J147" s="83">
        <v>2370.5500000000002</v>
      </c>
      <c r="K147" s="113" t="s">
        <v>297</v>
      </c>
      <c r="L147" s="104">
        <v>0</v>
      </c>
      <c r="M147" s="83">
        <v>15803.69</v>
      </c>
      <c r="N147" s="84">
        <v>45695</v>
      </c>
      <c r="O147" s="129" t="s">
        <v>22</v>
      </c>
    </row>
    <row r="148" spans="2:15" s="12" customFormat="1" ht="12.75" x14ac:dyDescent="0.2">
      <c r="B148" s="81" t="s">
        <v>298</v>
      </c>
      <c r="C148" s="85" t="s">
        <v>299</v>
      </c>
      <c r="D148" s="114" t="s">
        <v>19</v>
      </c>
      <c r="E148" s="25" t="str">
        <f>VLOOKUP(D148,'pomocna tabulka'!$B$2:$D$12,3,0)</f>
        <v>Úrad vlády SR</v>
      </c>
      <c r="F148" s="61" t="str">
        <f>+IFERROR(VLOOKUP(VALUE(MID($B148,11,1)),'pomocna tabulka'!$F$2:$G$7,2,0),"")</f>
        <v>Priebežná platba</v>
      </c>
      <c r="G148" s="114" t="s">
        <v>20</v>
      </c>
      <c r="H148" s="125">
        <v>16707.57</v>
      </c>
      <c r="I148" s="115" t="s">
        <v>21</v>
      </c>
      <c r="J148" s="86">
        <v>2948.4</v>
      </c>
      <c r="K148" s="114" t="s">
        <v>297</v>
      </c>
      <c r="L148" s="104">
        <v>0</v>
      </c>
      <c r="M148" s="86">
        <v>19655.97</v>
      </c>
      <c r="N148" s="87">
        <v>45695</v>
      </c>
      <c r="O148" s="129" t="s">
        <v>22</v>
      </c>
    </row>
    <row r="149" spans="2:15" s="12" customFormat="1" ht="12.75" x14ac:dyDescent="0.2">
      <c r="B149" s="81" t="s">
        <v>300</v>
      </c>
      <c r="C149" s="85" t="s">
        <v>301</v>
      </c>
      <c r="D149" s="114" t="s">
        <v>19</v>
      </c>
      <c r="E149" s="25" t="str">
        <f>VLOOKUP(D149,'pomocna tabulka'!$B$2:$D$12,3,0)</f>
        <v>Úrad vlády SR</v>
      </c>
      <c r="F149" s="61" t="str">
        <f>+IFERROR(VLOOKUP(VALUE(MID($B149,11,1)),'pomocna tabulka'!$F$2:$G$7,2,0),"")</f>
        <v>Priebežná platba</v>
      </c>
      <c r="G149" s="114" t="s">
        <v>20</v>
      </c>
      <c r="H149" s="125">
        <v>6760.08</v>
      </c>
      <c r="I149" s="115" t="s">
        <v>21</v>
      </c>
      <c r="J149" s="86">
        <v>1192.95</v>
      </c>
      <c r="K149" s="114" t="s">
        <v>297</v>
      </c>
      <c r="L149" s="104">
        <v>0</v>
      </c>
      <c r="M149" s="86">
        <v>7953.03</v>
      </c>
      <c r="N149" s="87">
        <v>45695</v>
      </c>
      <c r="O149" s="129" t="s">
        <v>22</v>
      </c>
    </row>
    <row r="150" spans="2:15" s="12" customFormat="1" ht="12.75" x14ac:dyDescent="0.2">
      <c r="B150" s="51" t="s">
        <v>302</v>
      </c>
      <c r="C150" s="52" t="s">
        <v>303</v>
      </c>
      <c r="D150" s="53" t="s">
        <v>19</v>
      </c>
      <c r="E150" s="25" t="str">
        <f>VLOOKUP(D150,'pomocna tabulka'!$B$2:$D$12,3,0)</f>
        <v>Úrad vlády SR</v>
      </c>
      <c r="F150" s="61" t="str">
        <f>+IFERROR(VLOOKUP(VALUE(MID($B150,11,1)),'pomocna tabulka'!$F$2:$G$7,2,0),"")</f>
        <v>Priebežná platba</v>
      </c>
      <c r="G150" s="53" t="s">
        <v>20</v>
      </c>
      <c r="H150" s="123">
        <v>4506.72</v>
      </c>
      <c r="I150" s="53" t="s">
        <v>21</v>
      </c>
      <c r="J150" s="104">
        <v>795.3</v>
      </c>
      <c r="K150" s="53"/>
      <c r="L150" s="104">
        <v>0</v>
      </c>
      <c r="M150" s="102">
        <f t="shared" si="6"/>
        <v>5302.02</v>
      </c>
      <c r="N150" s="105">
        <v>45698</v>
      </c>
      <c r="O150" s="53" t="s">
        <v>22</v>
      </c>
    </row>
    <row r="151" spans="2:15" s="12" customFormat="1" ht="12.75" x14ac:dyDescent="0.2">
      <c r="B151" s="51" t="s">
        <v>304</v>
      </c>
      <c r="C151" s="52" t="s">
        <v>305</v>
      </c>
      <c r="D151" s="53" t="s">
        <v>19</v>
      </c>
      <c r="E151" s="25" t="str">
        <f>VLOOKUP(D151,'pomocna tabulka'!$B$2:$D$12,3,0)</f>
        <v>Úrad vlády SR</v>
      </c>
      <c r="F151" s="61" t="str">
        <f>+IFERROR(VLOOKUP(VALUE(MID($B151,11,1)),'pomocna tabulka'!$F$2:$G$7,2,0),"")</f>
        <v>Zálohová platba</v>
      </c>
      <c r="G151" s="53" t="s">
        <v>20</v>
      </c>
      <c r="H151" s="123">
        <v>82875</v>
      </c>
      <c r="I151" s="53" t="s">
        <v>21</v>
      </c>
      <c r="J151" s="104">
        <v>14625</v>
      </c>
      <c r="K151" s="53"/>
      <c r="L151" s="104">
        <v>0</v>
      </c>
      <c r="M151" s="102">
        <f t="shared" si="6"/>
        <v>97500</v>
      </c>
      <c r="N151" s="105">
        <v>45698</v>
      </c>
      <c r="O151" s="53" t="s">
        <v>22</v>
      </c>
    </row>
    <row r="152" spans="2:15" s="12" customFormat="1" ht="12.75" x14ac:dyDescent="0.2">
      <c r="B152" s="51" t="s">
        <v>306</v>
      </c>
      <c r="C152" s="52" t="s">
        <v>120</v>
      </c>
      <c r="D152" s="53" t="s">
        <v>19</v>
      </c>
      <c r="E152" s="25" t="str">
        <f>VLOOKUP(D152,'pomocna tabulka'!$B$2:$D$12,3,0)</f>
        <v>Úrad vlády SR</v>
      </c>
      <c r="F152" s="61" t="str">
        <f>+IFERROR(VLOOKUP(VALUE(MID($B152,11,1)),'pomocna tabulka'!$F$2:$G$7,2,0),"")</f>
        <v>Priebežná platba</v>
      </c>
      <c r="G152" s="53" t="s">
        <v>20</v>
      </c>
      <c r="H152" s="123">
        <v>9013.43</v>
      </c>
      <c r="I152" s="53" t="s">
        <v>21</v>
      </c>
      <c r="J152" s="104">
        <v>1590.61</v>
      </c>
      <c r="K152" s="53"/>
      <c r="L152" s="104">
        <v>0</v>
      </c>
      <c r="M152" s="102">
        <f t="shared" si="6"/>
        <v>10604.04</v>
      </c>
      <c r="N152" s="105">
        <v>45698</v>
      </c>
      <c r="O152" s="53" t="s">
        <v>22</v>
      </c>
    </row>
    <row r="153" spans="2:15" s="12" customFormat="1" ht="12.75" x14ac:dyDescent="0.2">
      <c r="B153" s="51" t="s">
        <v>307</v>
      </c>
      <c r="C153" s="52" t="s">
        <v>308</v>
      </c>
      <c r="D153" s="53" t="s">
        <v>19</v>
      </c>
      <c r="E153" s="25" t="str">
        <f>VLOOKUP(D153,'pomocna tabulka'!$B$2:$D$12,3,0)</f>
        <v>Úrad vlády SR</v>
      </c>
      <c r="F153" s="61" t="str">
        <f>+IFERROR(VLOOKUP(VALUE(MID($B153,11,1)),'pomocna tabulka'!$F$2:$G$7,2,0),"")</f>
        <v>Priebežná platba</v>
      </c>
      <c r="G153" s="53" t="s">
        <v>20</v>
      </c>
      <c r="H153" s="123">
        <v>17951.330000000002</v>
      </c>
      <c r="I153" s="53" t="s">
        <v>21</v>
      </c>
      <c r="J153" s="104">
        <v>3167.88</v>
      </c>
      <c r="K153" s="53"/>
      <c r="L153" s="104">
        <v>0</v>
      </c>
      <c r="M153" s="102">
        <f t="shared" si="6"/>
        <v>21119.210000000003</v>
      </c>
      <c r="N153" s="105">
        <v>45698</v>
      </c>
      <c r="O153" s="53" t="s">
        <v>22</v>
      </c>
    </row>
    <row r="154" spans="2:15" s="12" customFormat="1" ht="12.75" x14ac:dyDescent="0.2">
      <c r="B154" s="51" t="s">
        <v>309</v>
      </c>
      <c r="C154" s="52" t="s">
        <v>120</v>
      </c>
      <c r="D154" s="53" t="s">
        <v>19</v>
      </c>
      <c r="E154" s="25" t="str">
        <f>VLOOKUP(D154,'pomocna tabulka'!$B$2:$D$12,3,0)</f>
        <v>Úrad vlády SR</v>
      </c>
      <c r="F154" s="61" t="str">
        <f>+IFERROR(VLOOKUP(VALUE(MID($B154,11,1)),'pomocna tabulka'!$F$2:$G$7,2,0),"")</f>
        <v>Priebežná platba</v>
      </c>
      <c r="G154" s="53" t="s">
        <v>20</v>
      </c>
      <c r="H154" s="123">
        <v>9013.43</v>
      </c>
      <c r="I154" s="53" t="s">
        <v>21</v>
      </c>
      <c r="J154" s="104">
        <v>1590.61</v>
      </c>
      <c r="K154" s="53"/>
      <c r="L154" s="104">
        <v>0</v>
      </c>
      <c r="M154" s="102">
        <f t="shared" si="6"/>
        <v>10604.04</v>
      </c>
      <c r="N154" s="105">
        <v>45698</v>
      </c>
      <c r="O154" s="53" t="s">
        <v>22</v>
      </c>
    </row>
    <row r="155" spans="2:15" s="12" customFormat="1" ht="12.75" x14ac:dyDescent="0.2">
      <c r="B155" s="51" t="s">
        <v>310</v>
      </c>
      <c r="C155" s="52" t="s">
        <v>311</v>
      </c>
      <c r="D155" s="53" t="s">
        <v>19</v>
      </c>
      <c r="E155" s="25" t="str">
        <f>VLOOKUP(D155,'pomocna tabulka'!$B$2:$D$12,3,0)</f>
        <v>Úrad vlády SR</v>
      </c>
      <c r="F155" s="61" t="str">
        <f>+IFERROR(VLOOKUP(VALUE(MID($B155,11,1)),'pomocna tabulka'!$F$2:$G$7,2,0),"")</f>
        <v>Priebežná platba</v>
      </c>
      <c r="G155" s="53" t="s">
        <v>20</v>
      </c>
      <c r="H155" s="123">
        <v>2253.38</v>
      </c>
      <c r="I155" s="53" t="s">
        <v>21</v>
      </c>
      <c r="J155" s="104">
        <v>397.65</v>
      </c>
      <c r="K155" s="53"/>
      <c r="L155" s="104">
        <v>0</v>
      </c>
      <c r="M155" s="102">
        <f t="shared" si="6"/>
        <v>2651.03</v>
      </c>
      <c r="N155" s="105">
        <v>45698</v>
      </c>
      <c r="O155" s="53" t="s">
        <v>22</v>
      </c>
    </row>
    <row r="156" spans="2:15" s="12" customFormat="1" ht="31.5" customHeight="1" x14ac:dyDescent="0.2">
      <c r="B156" s="51" t="s">
        <v>312</v>
      </c>
      <c r="C156" s="52" t="s">
        <v>313</v>
      </c>
      <c r="D156" s="53" t="s">
        <v>314</v>
      </c>
      <c r="E156" s="25" t="str">
        <f>VLOOKUP(D156,'pomocna tabulka'!$B$2:$D$12,3,0)</f>
        <v xml:space="preserve">Slovenská inovačná a energetická agentúra </v>
      </c>
      <c r="F156" s="61" t="str">
        <f>+IFERROR(VLOOKUP(VALUE(MID($B156,11,1)),'pomocna tabulka'!$F$2:$G$7,2,0),"")</f>
        <v>Predfinancovanie</v>
      </c>
      <c r="G156" s="53" t="s">
        <v>315</v>
      </c>
      <c r="H156" s="123">
        <v>100051.38</v>
      </c>
      <c r="I156" s="53" t="s">
        <v>316</v>
      </c>
      <c r="J156" s="104">
        <v>17656.13</v>
      </c>
      <c r="K156" s="53"/>
      <c r="L156" s="104">
        <v>0</v>
      </c>
      <c r="M156" s="102">
        <f t="shared" si="6"/>
        <v>117707.51000000001</v>
      </c>
      <c r="N156" s="105">
        <v>45698</v>
      </c>
      <c r="O156" s="53" t="s">
        <v>22</v>
      </c>
    </row>
    <row r="157" spans="2:15" s="12" customFormat="1" ht="12.75" x14ac:dyDescent="0.2">
      <c r="B157" s="51" t="s">
        <v>317</v>
      </c>
      <c r="C157" s="52" t="s">
        <v>318</v>
      </c>
      <c r="D157" s="53" t="s">
        <v>19</v>
      </c>
      <c r="E157" s="25" t="str">
        <f>VLOOKUP(D157,'pomocna tabulka'!$B$2:$D$12,3,0)</f>
        <v>Úrad vlády SR</v>
      </c>
      <c r="F157" s="61" t="str">
        <f>+IFERROR(VLOOKUP(VALUE(MID($B157,11,1)),'pomocna tabulka'!$F$2:$G$7,2,0),"")</f>
        <v>Zálohová platba</v>
      </c>
      <c r="G157" s="53" t="s">
        <v>20</v>
      </c>
      <c r="H157" s="123">
        <v>21250</v>
      </c>
      <c r="I157" s="53" t="s">
        <v>21</v>
      </c>
      <c r="J157" s="104">
        <v>3750</v>
      </c>
      <c r="K157" s="53"/>
      <c r="L157" s="104">
        <v>0</v>
      </c>
      <c r="M157" s="102">
        <f t="shared" si="6"/>
        <v>25000</v>
      </c>
      <c r="N157" s="105">
        <v>45698</v>
      </c>
      <c r="O157" s="53" t="s">
        <v>22</v>
      </c>
    </row>
    <row r="158" spans="2:15" s="12" customFormat="1" ht="12.75" x14ac:dyDescent="0.2">
      <c r="B158" s="51" t="s">
        <v>319</v>
      </c>
      <c r="C158" s="52" t="s">
        <v>299</v>
      </c>
      <c r="D158" s="53" t="s">
        <v>19</v>
      </c>
      <c r="E158" s="25" t="str">
        <f>VLOOKUP(D158,'pomocna tabulka'!$B$2:$D$12,3,0)</f>
        <v>Úrad vlády SR</v>
      </c>
      <c r="F158" s="61" t="str">
        <f>+IFERROR(VLOOKUP(VALUE(MID($B158,11,1)),'pomocna tabulka'!$F$2:$G$7,2,0),"")</f>
        <v>Priebežná platba</v>
      </c>
      <c r="G158" s="53" t="s">
        <v>20</v>
      </c>
      <c r="H158" s="123">
        <v>16951.27</v>
      </c>
      <c r="I158" s="53" t="s">
        <v>21</v>
      </c>
      <c r="J158" s="104">
        <v>2991.4</v>
      </c>
      <c r="K158" s="53"/>
      <c r="L158" s="104">
        <v>0</v>
      </c>
      <c r="M158" s="102">
        <f t="shared" si="6"/>
        <v>19942.670000000002</v>
      </c>
      <c r="N158" s="105">
        <v>45699</v>
      </c>
      <c r="O158" s="53" t="s">
        <v>22</v>
      </c>
    </row>
    <row r="159" spans="2:15" s="12" customFormat="1" ht="12.75" x14ac:dyDescent="0.2">
      <c r="B159" s="51" t="s">
        <v>320</v>
      </c>
      <c r="C159" s="52" t="s">
        <v>321</v>
      </c>
      <c r="D159" s="53" t="s">
        <v>19</v>
      </c>
      <c r="E159" s="25" t="str">
        <f>VLOOKUP(D159,'pomocna tabulka'!$B$2:$D$12,3,0)</f>
        <v>Úrad vlády SR</v>
      </c>
      <c r="F159" s="61" t="str">
        <f>+IFERROR(VLOOKUP(VALUE(MID($B159,11,1)),'pomocna tabulka'!$F$2:$G$7,2,0),"")</f>
        <v>Zálohová platba</v>
      </c>
      <c r="G159" s="53" t="s">
        <v>20</v>
      </c>
      <c r="H159" s="123">
        <v>144835.75</v>
      </c>
      <c r="I159" s="53" t="s">
        <v>21</v>
      </c>
      <c r="J159" s="104">
        <v>25559.25</v>
      </c>
      <c r="K159" s="53"/>
      <c r="L159" s="104">
        <v>0</v>
      </c>
      <c r="M159" s="102">
        <f t="shared" si="6"/>
        <v>170395</v>
      </c>
      <c r="N159" s="105">
        <v>45699</v>
      </c>
      <c r="O159" s="53" t="s">
        <v>22</v>
      </c>
    </row>
    <row r="160" spans="2:15" s="12" customFormat="1" ht="12.75" x14ac:dyDescent="0.2">
      <c r="B160" s="51" t="s">
        <v>322</v>
      </c>
      <c r="C160" s="52" t="s">
        <v>323</v>
      </c>
      <c r="D160" s="53" t="s">
        <v>255</v>
      </c>
      <c r="E160" s="25" t="str">
        <f>VLOOKUP(D160,'pomocna tabulka'!$B$2:$D$12,3,0)</f>
        <v>Ministerstvo zdravotníctva SR</v>
      </c>
      <c r="F160" s="61" t="str">
        <f>+IFERROR(VLOOKUP(VALUE(MID($B160,11,1)),'pomocna tabulka'!$F$2:$G$7,2,0),"")</f>
        <v>Zálohová platba</v>
      </c>
      <c r="G160" s="19" t="s">
        <v>256</v>
      </c>
      <c r="H160" s="123">
        <v>2550000</v>
      </c>
      <c r="I160" s="53" t="s">
        <v>257</v>
      </c>
      <c r="J160" s="104">
        <v>450000</v>
      </c>
      <c r="K160" s="53"/>
      <c r="L160" s="104">
        <v>0</v>
      </c>
      <c r="M160" s="102">
        <f t="shared" si="6"/>
        <v>3000000</v>
      </c>
      <c r="N160" s="105">
        <v>45699</v>
      </c>
      <c r="O160" s="53" t="s">
        <v>22</v>
      </c>
    </row>
    <row r="161" spans="2:15" s="12" customFormat="1" ht="12.75" x14ac:dyDescent="0.2">
      <c r="B161" s="51" t="s">
        <v>324</v>
      </c>
      <c r="C161" s="54" t="s">
        <v>325</v>
      </c>
      <c r="D161" s="53" t="s">
        <v>19</v>
      </c>
      <c r="E161" s="25" t="str">
        <f>VLOOKUP(D161,'pomocna tabulka'!$B$2:$D$12,3,0)</f>
        <v>Úrad vlády SR</v>
      </c>
      <c r="F161" s="61" t="str">
        <f>+IFERROR(VLOOKUP(VALUE(MID($B161,11,1)),'pomocna tabulka'!$F$2:$G$7,2,0),"")</f>
        <v>Priebežná platba</v>
      </c>
      <c r="G161" s="53" t="s">
        <v>20</v>
      </c>
      <c r="H161" s="126">
        <v>4506.76</v>
      </c>
      <c r="I161" s="53" t="s">
        <v>21</v>
      </c>
      <c r="J161" s="106">
        <v>795.31</v>
      </c>
      <c r="K161" s="53"/>
      <c r="L161" s="106">
        <v>0</v>
      </c>
      <c r="M161" s="102">
        <f t="shared" si="6"/>
        <v>5302.07</v>
      </c>
      <c r="N161" s="107">
        <v>45699</v>
      </c>
      <c r="O161" s="53" t="s">
        <v>22</v>
      </c>
    </row>
    <row r="162" spans="2:15" s="12" customFormat="1" ht="12.75" x14ac:dyDescent="0.2">
      <c r="B162" s="51" t="s">
        <v>326</v>
      </c>
      <c r="C162" s="54" t="s">
        <v>325</v>
      </c>
      <c r="D162" s="53" t="s">
        <v>19</v>
      </c>
      <c r="E162" s="25" t="str">
        <f>VLOOKUP(D162,'pomocna tabulka'!$B$2:$D$12,3,0)</f>
        <v>Úrad vlády SR</v>
      </c>
      <c r="F162" s="61" t="str">
        <f>+IFERROR(VLOOKUP(VALUE(MID($B162,11,1)),'pomocna tabulka'!$F$2:$G$7,2,0),"")</f>
        <v>Priebežná platba</v>
      </c>
      <c r="G162" s="53" t="s">
        <v>20</v>
      </c>
      <c r="H162" s="126">
        <v>4506.76</v>
      </c>
      <c r="I162" s="53" t="s">
        <v>21</v>
      </c>
      <c r="J162" s="106">
        <v>795.31</v>
      </c>
      <c r="K162" s="53"/>
      <c r="L162" s="106">
        <v>0</v>
      </c>
      <c r="M162" s="102">
        <f t="shared" si="6"/>
        <v>5302.07</v>
      </c>
      <c r="N162" s="107">
        <v>45699</v>
      </c>
      <c r="O162" s="53" t="s">
        <v>22</v>
      </c>
    </row>
    <row r="163" spans="2:15" s="12" customFormat="1" ht="12.75" x14ac:dyDescent="0.2">
      <c r="B163" s="51" t="s">
        <v>327</v>
      </c>
      <c r="C163" s="54" t="s">
        <v>328</v>
      </c>
      <c r="D163" s="53" t="s">
        <v>19</v>
      </c>
      <c r="E163" s="25" t="str">
        <f>VLOOKUP(D163,'pomocna tabulka'!$B$2:$D$12,3,0)</f>
        <v>Úrad vlády SR</v>
      </c>
      <c r="F163" s="61" t="str">
        <f>+IFERROR(VLOOKUP(VALUE(MID($B163,11,1)),'pomocna tabulka'!$F$2:$G$7,2,0),"")</f>
        <v>Priebežná platba</v>
      </c>
      <c r="G163" s="53" t="s">
        <v>20</v>
      </c>
      <c r="H163" s="126">
        <v>12838.79</v>
      </c>
      <c r="I163" s="53" t="s">
        <v>21</v>
      </c>
      <c r="J163" s="108">
        <v>2265.67</v>
      </c>
      <c r="K163" s="53"/>
      <c r="L163" s="106">
        <v>0</v>
      </c>
      <c r="M163" s="102">
        <f t="shared" si="6"/>
        <v>15104.460000000001</v>
      </c>
      <c r="N163" s="109">
        <v>45699</v>
      </c>
      <c r="O163" s="53" t="s">
        <v>22</v>
      </c>
    </row>
    <row r="164" spans="2:15" s="12" customFormat="1" ht="12.75" x14ac:dyDescent="0.2">
      <c r="B164" s="51" t="s">
        <v>329</v>
      </c>
      <c r="C164" s="54" t="s">
        <v>330</v>
      </c>
      <c r="D164" s="53" t="s">
        <v>19</v>
      </c>
      <c r="E164" s="25" t="str">
        <f>VLOOKUP(D164,'pomocna tabulka'!$B$2:$D$12,3,0)</f>
        <v>Úrad vlády SR</v>
      </c>
      <c r="F164" s="61" t="str">
        <f>+IFERROR(VLOOKUP(VALUE(MID($B164,11,1)),'pomocna tabulka'!$F$2:$G$7,2,0),"")</f>
        <v>Zálohová platba</v>
      </c>
      <c r="G164" s="53" t="s">
        <v>315</v>
      </c>
      <c r="H164" s="126">
        <v>125525.4</v>
      </c>
      <c r="I164" s="53" t="s">
        <v>316</v>
      </c>
      <c r="J164" s="108">
        <v>22151.54</v>
      </c>
      <c r="K164" s="56"/>
      <c r="L164" s="104">
        <v>0</v>
      </c>
      <c r="M164" s="102">
        <f t="shared" si="6"/>
        <v>147676.94</v>
      </c>
      <c r="N164" s="109">
        <v>45699</v>
      </c>
      <c r="O164" s="53" t="s">
        <v>22</v>
      </c>
    </row>
    <row r="165" spans="2:15" s="12" customFormat="1" ht="12.75" x14ac:dyDescent="0.2">
      <c r="B165" s="55" t="s">
        <v>331</v>
      </c>
      <c r="C165" s="52" t="s">
        <v>323</v>
      </c>
      <c r="D165" s="53" t="s">
        <v>255</v>
      </c>
      <c r="E165" s="25" t="str">
        <f>VLOOKUP(D165,'pomocna tabulka'!$B$2:$D$12,3,0)</f>
        <v>Ministerstvo zdravotníctva SR</v>
      </c>
      <c r="F165" s="61" t="str">
        <f>+IFERROR(VLOOKUP(VALUE(MID($B165,11,1)),'pomocna tabulka'!$F$2:$G$7,2,0),"")</f>
        <v>Zálohová platba</v>
      </c>
      <c r="G165" s="19" t="s">
        <v>256</v>
      </c>
      <c r="H165" s="123">
        <v>40000</v>
      </c>
      <c r="I165" s="53" t="s">
        <v>257</v>
      </c>
      <c r="J165" s="104">
        <v>60000</v>
      </c>
      <c r="K165" s="56"/>
      <c r="L165" s="104">
        <v>0</v>
      </c>
      <c r="M165" s="102">
        <f t="shared" si="6"/>
        <v>100000</v>
      </c>
      <c r="N165" s="109">
        <v>45699</v>
      </c>
      <c r="O165" s="53" t="s">
        <v>22</v>
      </c>
    </row>
    <row r="166" spans="2:15" s="12" customFormat="1" ht="12.75" x14ac:dyDescent="0.2">
      <c r="B166" s="51" t="s">
        <v>332</v>
      </c>
      <c r="C166" s="54" t="s">
        <v>80</v>
      </c>
      <c r="D166" s="53" t="s">
        <v>19</v>
      </c>
      <c r="E166" s="25" t="str">
        <f>VLOOKUP(D166,'pomocna tabulka'!$B$2:$D$12,3,0)</f>
        <v>Úrad vlády SR</v>
      </c>
      <c r="F166" s="61" t="str">
        <f>+IFERROR(VLOOKUP(VALUE(MID($B166,11,1)),'pomocna tabulka'!$F$2:$G$7,2,0),"")</f>
        <v>Zálohová platba</v>
      </c>
      <c r="G166" s="53" t="s">
        <v>315</v>
      </c>
      <c r="H166" s="126">
        <v>50007.95</v>
      </c>
      <c r="I166" s="53" t="s">
        <v>316</v>
      </c>
      <c r="J166" s="106">
        <v>8824.93</v>
      </c>
      <c r="K166" s="53"/>
      <c r="L166" s="106">
        <v>0</v>
      </c>
      <c r="M166" s="102">
        <f t="shared" si="6"/>
        <v>58832.88</v>
      </c>
      <c r="N166" s="109">
        <v>45699</v>
      </c>
      <c r="O166" s="53" t="s">
        <v>22</v>
      </c>
    </row>
    <row r="167" spans="2:15" s="12" customFormat="1" ht="12.75" x14ac:dyDescent="0.2">
      <c r="B167" s="55" t="s">
        <v>333</v>
      </c>
      <c r="C167" s="52" t="s">
        <v>334</v>
      </c>
      <c r="D167" s="56" t="s">
        <v>19</v>
      </c>
      <c r="E167" s="25" t="str">
        <f>VLOOKUP(D167,'pomocna tabulka'!$B$2:$D$12,3,0)</f>
        <v>Úrad vlády SR</v>
      </c>
      <c r="F167" s="61" t="str">
        <f>+IFERROR(VLOOKUP(VALUE(MID($B167,11,1)),'pomocna tabulka'!$F$2:$G$7,2,0),"")</f>
        <v>Priebežná platba</v>
      </c>
      <c r="G167" s="56" t="s">
        <v>20</v>
      </c>
      <c r="H167" s="123">
        <v>12668.51</v>
      </c>
      <c r="I167" s="56" t="s">
        <v>21</v>
      </c>
      <c r="J167" s="104">
        <v>2235.62</v>
      </c>
      <c r="K167" s="56"/>
      <c r="L167" s="104">
        <v>0</v>
      </c>
      <c r="M167" s="102">
        <f t="shared" si="6"/>
        <v>14904.130000000001</v>
      </c>
      <c r="N167" s="105">
        <v>45700</v>
      </c>
      <c r="O167" s="53" t="s">
        <v>22</v>
      </c>
    </row>
    <row r="168" spans="2:15" s="12" customFormat="1" ht="12.75" x14ac:dyDescent="0.2">
      <c r="B168" s="55" t="s">
        <v>335</v>
      </c>
      <c r="C168" s="52" t="s">
        <v>336</v>
      </c>
      <c r="D168" s="56" t="s">
        <v>19</v>
      </c>
      <c r="E168" s="25" t="str">
        <f>VLOOKUP(D168,'pomocna tabulka'!$B$2:$D$12,3,0)</f>
        <v>Úrad vlády SR</v>
      </c>
      <c r="F168" s="61" t="str">
        <f>+IFERROR(VLOOKUP(VALUE(MID($B168,11,1)),'pomocna tabulka'!$F$2:$G$7,2,0),"")</f>
        <v>Priebežná platba</v>
      </c>
      <c r="G168" s="56" t="s">
        <v>20</v>
      </c>
      <c r="H168" s="123">
        <v>8963.7099999999991</v>
      </c>
      <c r="I168" s="56" t="s">
        <v>21</v>
      </c>
      <c r="J168" s="104">
        <v>1581.83</v>
      </c>
      <c r="K168" s="56"/>
      <c r="L168" s="104">
        <v>0</v>
      </c>
      <c r="M168" s="102">
        <f t="shared" si="6"/>
        <v>10545.539999999999</v>
      </c>
      <c r="N168" s="105">
        <v>45700</v>
      </c>
      <c r="O168" s="53" t="s">
        <v>22</v>
      </c>
    </row>
    <row r="169" spans="2:15" s="12" customFormat="1" ht="12.75" x14ac:dyDescent="0.2">
      <c r="B169" s="51" t="s">
        <v>337</v>
      </c>
      <c r="C169" s="54" t="s">
        <v>250</v>
      </c>
      <c r="D169" s="53" t="s">
        <v>19</v>
      </c>
      <c r="E169" s="25" t="str">
        <f>VLOOKUP(D169,'pomocna tabulka'!$B$2:$D$12,3,0)</f>
        <v>Úrad vlády SR</v>
      </c>
      <c r="F169" s="61" t="str">
        <f>+IFERROR(VLOOKUP(VALUE(MID($B169,11,1)),'pomocna tabulka'!$F$2:$G$7,2,0),"")</f>
        <v>Priebežná platba</v>
      </c>
      <c r="G169" s="53" t="s">
        <v>20</v>
      </c>
      <c r="H169" s="126">
        <v>4461.13</v>
      </c>
      <c r="I169" s="53" t="s">
        <v>21</v>
      </c>
      <c r="J169" s="106">
        <v>787.26</v>
      </c>
      <c r="K169" s="53"/>
      <c r="L169" s="106">
        <v>0</v>
      </c>
      <c r="M169" s="102">
        <f t="shared" si="6"/>
        <v>5248.39</v>
      </c>
      <c r="N169" s="107">
        <v>45700</v>
      </c>
      <c r="O169" s="53" t="s">
        <v>22</v>
      </c>
    </row>
    <row r="170" spans="2:15" s="12" customFormat="1" ht="12.75" x14ac:dyDescent="0.2">
      <c r="B170" s="51" t="s">
        <v>338</v>
      </c>
      <c r="C170" s="54" t="s">
        <v>190</v>
      </c>
      <c r="D170" s="53" t="s">
        <v>19</v>
      </c>
      <c r="E170" s="25" t="str">
        <f>VLOOKUP(D170,'pomocna tabulka'!$B$2:$D$12,3,0)</f>
        <v>Úrad vlády SR</v>
      </c>
      <c r="F170" s="61" t="str">
        <f>+IFERROR(VLOOKUP(VALUE(MID($B170,11,1)),'pomocna tabulka'!$F$2:$G$7,2,0),"")</f>
        <v>Priebežná platba</v>
      </c>
      <c r="G170" s="53" t="s">
        <v>20</v>
      </c>
      <c r="H170" s="126">
        <v>6664.77</v>
      </c>
      <c r="I170" s="53" t="s">
        <v>21</v>
      </c>
      <c r="J170" s="106">
        <v>1176.1400000000001</v>
      </c>
      <c r="K170" s="56"/>
      <c r="L170" s="104">
        <v>0</v>
      </c>
      <c r="M170" s="102">
        <f t="shared" si="6"/>
        <v>7840.9100000000008</v>
      </c>
      <c r="N170" s="107">
        <v>45700</v>
      </c>
      <c r="O170" s="53" t="s">
        <v>22</v>
      </c>
    </row>
    <row r="171" spans="2:15" s="12" customFormat="1" ht="12.75" x14ac:dyDescent="0.2">
      <c r="B171" s="51" t="s">
        <v>339</v>
      </c>
      <c r="C171" s="54" t="s">
        <v>340</v>
      </c>
      <c r="D171" s="53" t="s">
        <v>19</v>
      </c>
      <c r="E171" s="25" t="str">
        <f>VLOOKUP(D171,'pomocna tabulka'!$B$2:$D$12,3,0)</f>
        <v>Úrad vlády SR</v>
      </c>
      <c r="F171" s="61" t="str">
        <f>+IFERROR(VLOOKUP(VALUE(MID($B171,11,1)),'pomocna tabulka'!$F$2:$G$7,2,0),"")</f>
        <v>Zálohová platba</v>
      </c>
      <c r="G171" s="53" t="s">
        <v>20</v>
      </c>
      <c r="H171" s="126">
        <v>39950</v>
      </c>
      <c r="I171" s="53" t="s">
        <v>21</v>
      </c>
      <c r="J171" s="106">
        <v>7050</v>
      </c>
      <c r="K171" s="56"/>
      <c r="L171" s="104">
        <v>0</v>
      </c>
      <c r="M171" s="102">
        <f t="shared" si="6"/>
        <v>47000</v>
      </c>
      <c r="N171" s="107">
        <v>45700</v>
      </c>
      <c r="O171" s="53" t="s">
        <v>22</v>
      </c>
    </row>
    <row r="172" spans="2:15" s="12" customFormat="1" ht="12.75" x14ac:dyDescent="0.2">
      <c r="B172" s="51" t="s">
        <v>341</v>
      </c>
      <c r="C172" s="54" t="s">
        <v>342</v>
      </c>
      <c r="D172" s="53" t="s">
        <v>19</v>
      </c>
      <c r="E172" s="25" t="str">
        <f>VLOOKUP(D172,'pomocna tabulka'!$B$2:$D$12,3,0)</f>
        <v>Úrad vlády SR</v>
      </c>
      <c r="F172" s="61" t="str">
        <f>+IFERROR(VLOOKUP(VALUE(MID($B172,11,1)),'pomocna tabulka'!$F$2:$G$7,2,0),"")</f>
        <v>Priebežná platba</v>
      </c>
      <c r="G172" s="53" t="s">
        <v>20</v>
      </c>
      <c r="H172" s="126">
        <v>4506.72</v>
      </c>
      <c r="I172" s="53" t="s">
        <v>21</v>
      </c>
      <c r="J172" s="106">
        <v>795.3</v>
      </c>
      <c r="K172" s="53"/>
      <c r="L172" s="106">
        <v>0</v>
      </c>
      <c r="M172" s="102">
        <f t="shared" si="6"/>
        <v>5302.02</v>
      </c>
      <c r="N172" s="107">
        <v>45700</v>
      </c>
      <c r="O172" s="53" t="s">
        <v>22</v>
      </c>
    </row>
    <row r="173" spans="2:15" s="12" customFormat="1" ht="12.75" x14ac:dyDescent="0.2">
      <c r="B173" s="55" t="s">
        <v>343</v>
      </c>
      <c r="C173" s="52" t="s">
        <v>266</v>
      </c>
      <c r="D173" s="53" t="s">
        <v>19</v>
      </c>
      <c r="E173" s="25" t="str">
        <f>VLOOKUP(D173,'pomocna tabulka'!$B$2:$D$12,3,0)</f>
        <v>Úrad vlády SR</v>
      </c>
      <c r="F173" s="61" t="str">
        <f>+IFERROR(VLOOKUP(VALUE(MID($B173,11,1)),'pomocna tabulka'!$F$2:$G$7,2,0),"")</f>
        <v>Priebežná platba</v>
      </c>
      <c r="G173" s="53" t="s">
        <v>20</v>
      </c>
      <c r="H173" s="126">
        <v>8058.66</v>
      </c>
      <c r="I173" s="53" t="s">
        <v>21</v>
      </c>
      <c r="J173" s="106">
        <v>1422.12</v>
      </c>
      <c r="K173" s="56"/>
      <c r="L173" s="104">
        <v>0</v>
      </c>
      <c r="M173" s="102">
        <f t="shared" si="6"/>
        <v>9480.7799999999988</v>
      </c>
      <c r="N173" s="107">
        <v>45701</v>
      </c>
      <c r="O173" s="53" t="s">
        <v>22</v>
      </c>
    </row>
    <row r="174" spans="2:15" s="12" customFormat="1" ht="12.75" x14ac:dyDescent="0.2">
      <c r="B174" s="55" t="s">
        <v>344</v>
      </c>
      <c r="C174" s="52" t="s">
        <v>345</v>
      </c>
      <c r="D174" s="53" t="s">
        <v>19</v>
      </c>
      <c r="E174" s="25" t="str">
        <f>VLOOKUP(D174,'pomocna tabulka'!$B$2:$D$12,3,0)</f>
        <v>Úrad vlády SR</v>
      </c>
      <c r="F174" s="61" t="str">
        <f>+IFERROR(VLOOKUP(VALUE(MID($B174,11,1)),'pomocna tabulka'!$F$2:$G$7,2,0),"")</f>
        <v>Priebežná platba</v>
      </c>
      <c r="G174" s="53" t="s">
        <v>20</v>
      </c>
      <c r="H174" s="123">
        <v>4506.72</v>
      </c>
      <c r="I174" s="53" t="s">
        <v>21</v>
      </c>
      <c r="J174" s="104">
        <v>795.3</v>
      </c>
      <c r="K174" s="56"/>
      <c r="L174" s="104">
        <v>0</v>
      </c>
      <c r="M174" s="102">
        <f t="shared" si="6"/>
        <v>5302.02</v>
      </c>
      <c r="N174" s="107">
        <v>45700</v>
      </c>
      <c r="O174" s="53" t="s">
        <v>22</v>
      </c>
    </row>
    <row r="175" spans="2:15" s="12" customFormat="1" ht="12.75" x14ac:dyDescent="0.2">
      <c r="B175" s="51" t="s">
        <v>346</v>
      </c>
      <c r="C175" s="54" t="s">
        <v>347</v>
      </c>
      <c r="D175" s="53" t="s">
        <v>19</v>
      </c>
      <c r="E175" s="25" t="str">
        <f>VLOOKUP(D175,'pomocna tabulka'!$B$2:$D$12,3,0)</f>
        <v>Úrad vlády SR</v>
      </c>
      <c r="F175" s="61" t="str">
        <f>+IFERROR(VLOOKUP(VALUE(MID($B175,11,1)),'pomocna tabulka'!$F$2:$G$7,2,0),"")</f>
        <v>Priebežná platba</v>
      </c>
      <c r="G175" s="53" t="s">
        <v>20</v>
      </c>
      <c r="H175" s="126">
        <v>8822.82</v>
      </c>
      <c r="I175" s="53" t="s">
        <v>21</v>
      </c>
      <c r="J175" s="106">
        <v>1556.97</v>
      </c>
      <c r="K175" s="53"/>
      <c r="L175" s="106">
        <v>0</v>
      </c>
      <c r="M175" s="102">
        <f t="shared" si="6"/>
        <v>10379.789999999999</v>
      </c>
      <c r="N175" s="107">
        <v>45700</v>
      </c>
      <c r="O175" s="53" t="s">
        <v>22</v>
      </c>
    </row>
    <row r="176" spans="2:15" s="12" customFormat="1" ht="12.75" x14ac:dyDescent="0.2">
      <c r="B176" s="55" t="s">
        <v>348</v>
      </c>
      <c r="C176" s="52" t="s">
        <v>349</v>
      </c>
      <c r="D176" s="56" t="s">
        <v>19</v>
      </c>
      <c r="E176" s="25" t="str">
        <f>VLOOKUP(D176,'pomocna tabulka'!$B$2:$D$12,3,0)</f>
        <v>Úrad vlády SR</v>
      </c>
      <c r="F176" s="61" t="str">
        <f>+IFERROR(VLOOKUP(VALUE(MID($B176,11,1)),'pomocna tabulka'!$F$2:$G$7,2,0),"")</f>
        <v>Priebežná platba</v>
      </c>
      <c r="G176" s="56" t="s">
        <v>20</v>
      </c>
      <c r="H176" s="123">
        <v>9008.64</v>
      </c>
      <c r="I176" s="56" t="s">
        <v>21</v>
      </c>
      <c r="J176" s="104">
        <v>1589.76</v>
      </c>
      <c r="K176" s="56"/>
      <c r="L176" s="104">
        <v>0</v>
      </c>
      <c r="M176" s="102">
        <f t="shared" si="6"/>
        <v>10598.4</v>
      </c>
      <c r="N176" s="107">
        <v>45700</v>
      </c>
      <c r="O176" s="53" t="s">
        <v>22</v>
      </c>
    </row>
    <row r="177" spans="2:15" s="12" customFormat="1" ht="12.75" x14ac:dyDescent="0.2">
      <c r="B177" s="51" t="s">
        <v>350</v>
      </c>
      <c r="C177" s="54" t="s">
        <v>351</v>
      </c>
      <c r="D177" s="53" t="s">
        <v>19</v>
      </c>
      <c r="E177" s="25" t="str">
        <f>VLOOKUP(D177,'pomocna tabulka'!$B$2:$D$12,3,0)</f>
        <v>Úrad vlády SR</v>
      </c>
      <c r="F177" s="61" t="str">
        <f>+IFERROR(VLOOKUP(VALUE(MID($B177,11,1)),'pomocna tabulka'!$F$2:$G$7,2,0),"")</f>
        <v>Zálohová platba</v>
      </c>
      <c r="G177" s="53" t="s">
        <v>20</v>
      </c>
      <c r="H177" s="126">
        <v>34000</v>
      </c>
      <c r="I177" s="53" t="s">
        <v>21</v>
      </c>
      <c r="J177" s="106">
        <v>6000</v>
      </c>
      <c r="K177" s="53"/>
      <c r="L177" s="106">
        <v>0</v>
      </c>
      <c r="M177" s="102">
        <f t="shared" si="6"/>
        <v>40000</v>
      </c>
      <c r="N177" s="107">
        <v>45700</v>
      </c>
      <c r="O177" s="53" t="s">
        <v>22</v>
      </c>
    </row>
    <row r="178" spans="2:15" s="12" customFormat="1" ht="12.75" x14ac:dyDescent="0.2">
      <c r="B178" s="51" t="s">
        <v>352</v>
      </c>
      <c r="C178" s="54" t="s">
        <v>353</v>
      </c>
      <c r="D178" s="53" t="s">
        <v>19</v>
      </c>
      <c r="E178" s="25" t="str">
        <f>VLOOKUP(D178,'pomocna tabulka'!$B$2:$D$12,3,0)</f>
        <v>Úrad vlády SR</v>
      </c>
      <c r="F178" s="61" t="str">
        <f>+IFERROR(VLOOKUP(VALUE(MID($B178,11,1)),'pomocna tabulka'!$F$2:$G$7,2,0),"")</f>
        <v>Priebežná platba</v>
      </c>
      <c r="G178" s="53" t="s">
        <v>20</v>
      </c>
      <c r="H178" s="126">
        <v>4506.72</v>
      </c>
      <c r="I178" s="53" t="s">
        <v>21</v>
      </c>
      <c r="J178" s="106">
        <v>795.3</v>
      </c>
      <c r="K178" s="53"/>
      <c r="L178" s="106">
        <v>0</v>
      </c>
      <c r="M178" s="102">
        <f t="shared" si="6"/>
        <v>5302.02</v>
      </c>
      <c r="N178" s="107">
        <v>45700</v>
      </c>
      <c r="O178" s="53" t="s">
        <v>22</v>
      </c>
    </row>
    <row r="179" spans="2:15" s="12" customFormat="1" ht="12.75" x14ac:dyDescent="0.2">
      <c r="B179" s="51" t="s">
        <v>354</v>
      </c>
      <c r="C179" s="54" t="s">
        <v>355</v>
      </c>
      <c r="D179" s="53" t="s">
        <v>19</v>
      </c>
      <c r="E179" s="25" t="str">
        <f>VLOOKUP(D179,'pomocna tabulka'!$B$2:$D$12,3,0)</f>
        <v>Úrad vlády SR</v>
      </c>
      <c r="F179" s="61" t="str">
        <f>+IFERROR(VLOOKUP(VALUE(MID($B179,11,1)),'pomocna tabulka'!$F$2:$G$7,2,0),"")</f>
        <v>Priebežná platba</v>
      </c>
      <c r="G179" s="53" t="s">
        <v>20</v>
      </c>
      <c r="H179" s="126">
        <v>4506.72</v>
      </c>
      <c r="I179" s="53" t="s">
        <v>21</v>
      </c>
      <c r="J179" s="106">
        <v>795.3</v>
      </c>
      <c r="K179" s="53"/>
      <c r="L179" s="106">
        <v>0</v>
      </c>
      <c r="M179" s="102">
        <f t="shared" si="6"/>
        <v>5302.02</v>
      </c>
      <c r="N179" s="107">
        <v>45700</v>
      </c>
      <c r="O179" s="53" t="s">
        <v>22</v>
      </c>
    </row>
    <row r="180" spans="2:15" s="12" customFormat="1" ht="12.75" x14ac:dyDescent="0.2">
      <c r="B180" s="51" t="s">
        <v>356</v>
      </c>
      <c r="C180" s="54" t="s">
        <v>357</v>
      </c>
      <c r="D180" s="53" t="s">
        <v>19</v>
      </c>
      <c r="E180" s="25" t="str">
        <f>VLOOKUP(D180,'pomocna tabulka'!$B$2:$D$12,3,0)</f>
        <v>Úrad vlády SR</v>
      </c>
      <c r="F180" s="61" t="str">
        <f>+IFERROR(VLOOKUP(VALUE(MID($B180,11,1)),'pomocna tabulka'!$F$2:$G$7,2,0),"")</f>
        <v>Zálohová platba</v>
      </c>
      <c r="G180" s="53" t="s">
        <v>20</v>
      </c>
      <c r="H180" s="126">
        <v>80410</v>
      </c>
      <c r="I180" s="53" t="s">
        <v>21</v>
      </c>
      <c r="J180" s="106">
        <v>14190</v>
      </c>
      <c r="K180" s="53"/>
      <c r="L180" s="106">
        <v>0</v>
      </c>
      <c r="M180" s="102">
        <f t="shared" si="6"/>
        <v>94600</v>
      </c>
      <c r="N180" s="107">
        <v>45701</v>
      </c>
      <c r="O180" s="53" t="s">
        <v>22</v>
      </c>
    </row>
    <row r="181" spans="2:15" s="12" customFormat="1" ht="12.75" x14ac:dyDescent="0.2">
      <c r="B181" s="51" t="s">
        <v>358</v>
      </c>
      <c r="C181" s="54" t="s">
        <v>359</v>
      </c>
      <c r="D181" s="53" t="s">
        <v>29</v>
      </c>
      <c r="E181" s="25" t="str">
        <f>VLOOKUP(D181,'pomocna tabulka'!$B$2:$D$12,3,0)</f>
        <v>MIRRI SR</v>
      </c>
      <c r="F181" s="61" t="str">
        <f>+IFERROR(VLOOKUP(VALUE(MID($B181,11,1)),'pomocna tabulka'!$F$2:$G$7,2,0),"")</f>
        <v>Zálohová platba</v>
      </c>
      <c r="G181" s="53" t="s">
        <v>30</v>
      </c>
      <c r="H181" s="126">
        <v>425000</v>
      </c>
      <c r="I181" s="53" t="s">
        <v>31</v>
      </c>
      <c r="J181" s="106">
        <v>75000</v>
      </c>
      <c r="K181" s="53"/>
      <c r="L181" s="106">
        <v>0</v>
      </c>
      <c r="M181" s="102">
        <f t="shared" si="6"/>
        <v>500000</v>
      </c>
      <c r="N181" s="107">
        <v>45701</v>
      </c>
      <c r="O181" s="53" t="s">
        <v>22</v>
      </c>
    </row>
    <row r="182" spans="2:15" s="12" customFormat="1" ht="12.75" x14ac:dyDescent="0.2">
      <c r="B182" s="51" t="s">
        <v>360</v>
      </c>
      <c r="C182" s="54" t="s">
        <v>361</v>
      </c>
      <c r="D182" s="53" t="s">
        <v>19</v>
      </c>
      <c r="E182" s="25" t="str">
        <f>VLOOKUP(D182,'pomocna tabulka'!$B$2:$D$12,3,0)</f>
        <v>Úrad vlády SR</v>
      </c>
      <c r="F182" s="61" t="str">
        <f>+IFERROR(VLOOKUP(VALUE(MID($B182,11,1)),'pomocna tabulka'!$F$2:$G$7,2,0),"")</f>
        <v>Zálohová platba</v>
      </c>
      <c r="G182" s="53" t="s">
        <v>20</v>
      </c>
      <c r="H182" s="126">
        <v>21250</v>
      </c>
      <c r="I182" s="53" t="s">
        <v>21</v>
      </c>
      <c r="J182" s="106">
        <v>3750</v>
      </c>
      <c r="K182" s="53"/>
      <c r="L182" s="106">
        <v>0</v>
      </c>
      <c r="M182" s="102">
        <f t="shared" si="6"/>
        <v>25000</v>
      </c>
      <c r="N182" s="107">
        <v>45701</v>
      </c>
      <c r="O182" s="53" t="s">
        <v>22</v>
      </c>
    </row>
    <row r="183" spans="2:15" s="12" customFormat="1" ht="12.75" x14ac:dyDescent="0.2">
      <c r="B183" s="51" t="s">
        <v>362</v>
      </c>
      <c r="C183" s="54" t="s">
        <v>363</v>
      </c>
      <c r="D183" s="53" t="s">
        <v>19</v>
      </c>
      <c r="E183" s="25" t="str">
        <f>VLOOKUP(D183,'pomocna tabulka'!$B$2:$D$12,3,0)</f>
        <v>Úrad vlády SR</v>
      </c>
      <c r="F183" s="61" t="str">
        <f>+IFERROR(VLOOKUP(VALUE(MID($B183,11,1)),'pomocna tabulka'!$F$2:$G$7,2,0),"")</f>
        <v>Zálohová platba</v>
      </c>
      <c r="G183" s="53" t="s">
        <v>20</v>
      </c>
      <c r="H183" s="126">
        <v>77350</v>
      </c>
      <c r="I183" s="53" t="s">
        <v>21</v>
      </c>
      <c r="J183" s="106">
        <v>13650</v>
      </c>
      <c r="K183" s="53"/>
      <c r="L183" s="106">
        <v>0</v>
      </c>
      <c r="M183" s="102">
        <f t="shared" si="6"/>
        <v>91000</v>
      </c>
      <c r="N183" s="107">
        <v>45701</v>
      </c>
      <c r="O183" s="53" t="s">
        <v>22</v>
      </c>
    </row>
    <row r="184" spans="2:15" s="12" customFormat="1" ht="12.75" x14ac:dyDescent="0.2">
      <c r="B184" s="41" t="s">
        <v>364</v>
      </c>
      <c r="C184" s="49" t="s">
        <v>138</v>
      </c>
      <c r="D184" s="53" t="s">
        <v>19</v>
      </c>
      <c r="E184" s="25" t="str">
        <f>VLOOKUP(D184,'pomocna tabulka'!$B$2:$D$12,3,0)</f>
        <v>Úrad vlády SR</v>
      </c>
      <c r="F184" s="61" t="str">
        <f>+IFERROR(VLOOKUP(VALUE(MID($B184,11,1)),'pomocna tabulka'!$F$2:$G$7,2,0),"")</f>
        <v>Priebežná platba</v>
      </c>
      <c r="G184" s="53" t="s">
        <v>20</v>
      </c>
      <c r="H184" s="122">
        <v>4506.72</v>
      </c>
      <c r="I184" s="53" t="s">
        <v>21</v>
      </c>
      <c r="J184" s="102">
        <v>795.3</v>
      </c>
      <c r="K184" s="45"/>
      <c r="L184" s="102">
        <v>0</v>
      </c>
      <c r="M184" s="102">
        <f t="shared" si="6"/>
        <v>5302.02</v>
      </c>
      <c r="N184" s="103">
        <v>45701</v>
      </c>
      <c r="O184" s="53" t="s">
        <v>22</v>
      </c>
    </row>
    <row r="185" spans="2:15" s="12" customFormat="1" ht="12.75" customHeight="1" x14ac:dyDescent="0.2">
      <c r="B185" s="49" t="s">
        <v>365</v>
      </c>
      <c r="C185" s="49" t="s">
        <v>276</v>
      </c>
      <c r="D185" s="53" t="s">
        <v>29</v>
      </c>
      <c r="E185" s="25" t="str">
        <f>VLOOKUP(D185,'pomocna tabulka'!$B$2:$D$12,3,0)</f>
        <v>MIRRI SR</v>
      </c>
      <c r="F185" s="61" t="str">
        <f>+IFERROR(VLOOKUP(VALUE(MID($B185,11,1)),'pomocna tabulka'!$F$2:$G$7,2,0),"")</f>
        <v>Zálohová platba</v>
      </c>
      <c r="G185" s="44" t="s">
        <v>197</v>
      </c>
      <c r="H185" s="122">
        <v>35570.65</v>
      </c>
      <c r="I185" s="44" t="s">
        <v>198</v>
      </c>
      <c r="J185" s="102">
        <v>2929.35</v>
      </c>
      <c r="K185" s="45"/>
      <c r="L185" s="102">
        <v>0</v>
      </c>
      <c r="M185" s="102">
        <f t="shared" si="6"/>
        <v>38500</v>
      </c>
      <c r="N185" s="103">
        <v>45701</v>
      </c>
      <c r="O185" s="53" t="s">
        <v>22</v>
      </c>
    </row>
    <row r="186" spans="2:15" s="12" customFormat="1" ht="12.75" x14ac:dyDescent="0.2">
      <c r="B186" s="41" t="s">
        <v>366</v>
      </c>
      <c r="C186" s="49" t="s">
        <v>367</v>
      </c>
      <c r="D186" s="53" t="s">
        <v>19</v>
      </c>
      <c r="E186" s="25" t="str">
        <f>VLOOKUP(D186,'pomocna tabulka'!$B$2:$D$12,3,0)</f>
        <v>Úrad vlády SR</v>
      </c>
      <c r="F186" s="61" t="str">
        <f>+IFERROR(VLOOKUP(VALUE(MID($B186,11,1)),'pomocna tabulka'!$F$2:$G$7,2,0),"")</f>
        <v>Priebežná platba</v>
      </c>
      <c r="G186" s="53" t="s">
        <v>20</v>
      </c>
      <c r="H186" s="122">
        <v>4415.55</v>
      </c>
      <c r="I186" s="53" t="s">
        <v>21</v>
      </c>
      <c r="J186" s="102">
        <v>779.22</v>
      </c>
      <c r="K186" s="45"/>
      <c r="L186" s="102">
        <v>0</v>
      </c>
      <c r="M186" s="102">
        <f t="shared" si="6"/>
        <v>5194.7700000000004</v>
      </c>
      <c r="N186" s="103">
        <v>45701</v>
      </c>
      <c r="O186" s="53" t="s">
        <v>22</v>
      </c>
    </row>
    <row r="187" spans="2:15" s="12" customFormat="1" ht="12.75" x14ac:dyDescent="0.2">
      <c r="B187" s="41" t="s">
        <v>368</v>
      </c>
      <c r="C187" s="49" t="s">
        <v>369</v>
      </c>
      <c r="D187" s="53" t="s">
        <v>19</v>
      </c>
      <c r="E187" s="25" t="str">
        <f>VLOOKUP(D187,'pomocna tabulka'!$B$2:$D$12,3,0)</f>
        <v>Úrad vlády SR</v>
      </c>
      <c r="F187" s="61" t="str">
        <f>+IFERROR(VLOOKUP(VALUE(MID($B187,11,1)),'pomocna tabulka'!$F$2:$G$7,2,0),"")</f>
        <v>Priebežná platba</v>
      </c>
      <c r="G187" s="53" t="s">
        <v>20</v>
      </c>
      <c r="H187" s="122">
        <v>13402.91</v>
      </c>
      <c r="I187" s="53" t="s">
        <v>21</v>
      </c>
      <c r="J187" s="102">
        <v>2365.2199999999998</v>
      </c>
      <c r="K187" s="45"/>
      <c r="L187" s="102">
        <v>0</v>
      </c>
      <c r="M187" s="102">
        <f t="shared" si="6"/>
        <v>15768.13</v>
      </c>
      <c r="N187" s="103">
        <v>45701</v>
      </c>
      <c r="O187" s="53" t="s">
        <v>22</v>
      </c>
    </row>
    <row r="188" spans="2:15" s="12" customFormat="1" ht="12.75" x14ac:dyDescent="0.2">
      <c r="B188" s="41" t="s">
        <v>370</v>
      </c>
      <c r="C188" s="49" t="s">
        <v>311</v>
      </c>
      <c r="D188" s="53" t="s">
        <v>19</v>
      </c>
      <c r="E188" s="25" t="str">
        <f>VLOOKUP(D188,'pomocna tabulka'!$B$2:$D$12,3,0)</f>
        <v>Úrad vlády SR</v>
      </c>
      <c r="F188" s="61" t="str">
        <f>+IFERROR(VLOOKUP(VALUE(MID($B188,11,1)),'pomocna tabulka'!$F$2:$G$7,2,0),"")</f>
        <v>Priebežná platba</v>
      </c>
      <c r="G188" s="53" t="s">
        <v>20</v>
      </c>
      <c r="H188" s="122">
        <v>2253.36</v>
      </c>
      <c r="I188" s="53" t="s">
        <v>21</v>
      </c>
      <c r="J188" s="102">
        <v>397.65</v>
      </c>
      <c r="K188" s="45"/>
      <c r="L188" s="102">
        <v>0</v>
      </c>
      <c r="M188" s="102">
        <f t="shared" si="6"/>
        <v>2651.01</v>
      </c>
      <c r="N188" s="103">
        <v>45701</v>
      </c>
      <c r="O188" s="44" t="s">
        <v>22</v>
      </c>
    </row>
    <row r="189" spans="2:15" s="12" customFormat="1" ht="12.75" x14ac:dyDescent="0.2">
      <c r="B189" s="41" t="s">
        <v>371</v>
      </c>
      <c r="C189" s="49" t="s">
        <v>372</v>
      </c>
      <c r="D189" s="44" t="s">
        <v>19</v>
      </c>
      <c r="E189" s="25" t="str">
        <f>VLOOKUP(D189,'pomocna tabulka'!$B$2:$D$12,3,0)</f>
        <v>Úrad vlády SR</v>
      </c>
      <c r="F189" s="61" t="str">
        <f>+IFERROR(VLOOKUP(VALUE(MID($B189,11,1)),'pomocna tabulka'!$F$2:$G$7,2,0),"")</f>
        <v>Zálohová platba</v>
      </c>
      <c r="G189" s="53" t="s">
        <v>20</v>
      </c>
      <c r="H189" s="122">
        <v>18026.8</v>
      </c>
      <c r="I189" s="53" t="s">
        <v>21</v>
      </c>
      <c r="J189" s="102">
        <v>3181.2</v>
      </c>
      <c r="K189" s="45"/>
      <c r="L189" s="102">
        <v>0</v>
      </c>
      <c r="M189" s="102">
        <f t="shared" si="6"/>
        <v>21208</v>
      </c>
      <c r="N189" s="103">
        <v>45701</v>
      </c>
      <c r="O189" s="44" t="s">
        <v>22</v>
      </c>
    </row>
    <row r="190" spans="2:15" s="12" customFormat="1" ht="12.75" x14ac:dyDescent="0.2">
      <c r="B190" s="41" t="s">
        <v>373</v>
      </c>
      <c r="C190" s="49" t="s">
        <v>374</v>
      </c>
      <c r="D190" s="44" t="s">
        <v>19</v>
      </c>
      <c r="E190" s="25" t="str">
        <f>VLOOKUP(D190,'pomocna tabulka'!$B$2:$D$12,3,0)</f>
        <v>Úrad vlády SR</v>
      </c>
      <c r="F190" s="61" t="str">
        <f>+IFERROR(VLOOKUP(VALUE(MID($B190,11,1)),'pomocna tabulka'!$F$2:$G$7,2,0),"")</f>
        <v>Priebežná platba</v>
      </c>
      <c r="G190" s="53" t="s">
        <v>20</v>
      </c>
      <c r="H190" s="122">
        <v>2613.04</v>
      </c>
      <c r="I190" s="53" t="s">
        <v>21</v>
      </c>
      <c r="J190" s="102">
        <v>461.13</v>
      </c>
      <c r="K190" s="45"/>
      <c r="L190" s="102">
        <v>0</v>
      </c>
      <c r="M190" s="102">
        <f t="shared" si="6"/>
        <v>3074.17</v>
      </c>
      <c r="N190" s="103">
        <v>45701</v>
      </c>
      <c r="O190" s="44" t="s">
        <v>22</v>
      </c>
    </row>
    <row r="191" spans="2:15" s="12" customFormat="1" ht="12.75" x14ac:dyDescent="0.2">
      <c r="B191" s="49" t="s">
        <v>375</v>
      </c>
      <c r="C191" s="49" t="s">
        <v>276</v>
      </c>
      <c r="D191" s="53" t="s">
        <v>29</v>
      </c>
      <c r="E191" s="25" t="str">
        <f>VLOOKUP(D191,'pomocna tabulka'!$B$2:$D$12,3,0)</f>
        <v>MIRRI SR</v>
      </c>
      <c r="F191" s="61" t="str">
        <f>+IFERROR(VLOOKUP(VALUE(MID($B191,11,1)),'pomocna tabulka'!$F$2:$G$7,2,0),"")</f>
        <v>Zálohová platba</v>
      </c>
      <c r="G191" s="44" t="s">
        <v>197</v>
      </c>
      <c r="H191" s="122">
        <v>36956.519999999997</v>
      </c>
      <c r="I191" s="44" t="s">
        <v>198</v>
      </c>
      <c r="J191" s="102">
        <v>3043.48</v>
      </c>
      <c r="K191" s="45"/>
      <c r="L191" s="102">
        <v>0</v>
      </c>
      <c r="M191" s="102">
        <f t="shared" ref="M191:M192" si="7">SUM(H191+J191+L191)</f>
        <v>40000</v>
      </c>
      <c r="N191" s="103">
        <v>45701</v>
      </c>
      <c r="O191" s="53" t="s">
        <v>22</v>
      </c>
    </row>
    <row r="192" spans="2:15" s="12" customFormat="1" ht="12.75" x14ac:dyDescent="0.2">
      <c r="B192" s="41" t="s">
        <v>376</v>
      </c>
      <c r="C192" s="49" t="s">
        <v>377</v>
      </c>
      <c r="D192" s="44" t="s">
        <v>19</v>
      </c>
      <c r="E192" s="25" t="str">
        <f>VLOOKUP(D192,'pomocna tabulka'!$B$2:$D$12,3,0)</f>
        <v>Úrad vlády SR</v>
      </c>
      <c r="F192" s="61" t="str">
        <f>+IFERROR(VLOOKUP(VALUE(MID($B192,11,1)),'pomocna tabulka'!$F$2:$G$7,2,0),"")</f>
        <v>Priebežná platba</v>
      </c>
      <c r="G192" s="53" t="s">
        <v>20</v>
      </c>
      <c r="H192" s="122">
        <v>6714.5</v>
      </c>
      <c r="I192" s="53" t="s">
        <v>21</v>
      </c>
      <c r="J192" s="102">
        <v>1184.9100000000001</v>
      </c>
      <c r="K192" s="45"/>
      <c r="L192" s="102">
        <v>0</v>
      </c>
      <c r="M192" s="102">
        <f t="shared" si="7"/>
        <v>7899.41</v>
      </c>
      <c r="N192" s="103">
        <v>45701</v>
      </c>
      <c r="O192" s="44" t="s">
        <v>22</v>
      </c>
    </row>
    <row r="193" spans="2:15" s="12" customFormat="1" ht="12.75" x14ac:dyDescent="0.2">
      <c r="B193" s="41" t="s">
        <v>378</v>
      </c>
      <c r="C193" s="49" t="s">
        <v>67</v>
      </c>
      <c r="D193" s="44" t="s">
        <v>19</v>
      </c>
      <c r="E193" s="25" t="str">
        <f>VLOOKUP(D193,'pomocna tabulka'!$B$2:$D$12,3,0)</f>
        <v>Úrad vlády SR</v>
      </c>
      <c r="F193" s="61" t="str">
        <f>+IFERROR(VLOOKUP(VALUE(MID($B193,11,1)),'pomocna tabulka'!$F$2:$G$7,2,0),"")</f>
        <v>Priebežná platba</v>
      </c>
      <c r="G193" s="53" t="s">
        <v>20</v>
      </c>
      <c r="H193" s="122">
        <v>4506.72</v>
      </c>
      <c r="I193" s="53" t="s">
        <v>21</v>
      </c>
      <c r="J193" s="102">
        <v>795.3</v>
      </c>
      <c r="K193" s="45"/>
      <c r="L193" s="102">
        <v>0</v>
      </c>
      <c r="M193" s="102">
        <f>SUM(H193+J193+L193)</f>
        <v>5302.02</v>
      </c>
      <c r="N193" s="103">
        <v>45701</v>
      </c>
      <c r="O193" s="44" t="s">
        <v>22</v>
      </c>
    </row>
    <row r="194" spans="2:15" s="12" customFormat="1" ht="12.75" x14ac:dyDescent="0.2">
      <c r="B194" s="41" t="s">
        <v>379</v>
      </c>
      <c r="C194" s="49" t="s">
        <v>262</v>
      </c>
      <c r="D194" s="44" t="s">
        <v>19</v>
      </c>
      <c r="E194" s="25" t="str">
        <f>VLOOKUP(D194,'pomocna tabulka'!$B$2:$D$12,3,0)</f>
        <v>Úrad vlády SR</v>
      </c>
      <c r="F194" s="61" t="str">
        <f>+IFERROR(VLOOKUP(VALUE(MID($B194,11,1)),'pomocna tabulka'!$F$2:$G$7,2,0),"")</f>
        <v>Priebežná platba</v>
      </c>
      <c r="G194" s="53" t="s">
        <v>20</v>
      </c>
      <c r="H194" s="127">
        <v>9806.56</v>
      </c>
      <c r="I194" s="53" t="s">
        <v>21</v>
      </c>
      <c r="J194" s="110">
        <v>1730.57</v>
      </c>
      <c r="K194" s="76"/>
      <c r="L194" s="110">
        <v>0</v>
      </c>
      <c r="M194" s="102">
        <f t="shared" si="6"/>
        <v>11537.13</v>
      </c>
      <c r="N194" s="103">
        <v>45702</v>
      </c>
      <c r="O194" s="44" t="s">
        <v>22</v>
      </c>
    </row>
    <row r="195" spans="2:15" s="12" customFormat="1" ht="12.75" x14ac:dyDescent="0.2">
      <c r="B195" s="77" t="s">
        <v>380</v>
      </c>
      <c r="C195" s="78" t="s">
        <v>381</v>
      </c>
      <c r="D195" s="79" t="s">
        <v>19</v>
      </c>
      <c r="E195" s="25" t="str">
        <f>VLOOKUP(D195,'pomocna tabulka'!$B$2:$D$12,3,0)</f>
        <v>Úrad vlády SR</v>
      </c>
      <c r="F195" s="61" t="str">
        <f>+IFERROR(VLOOKUP(VALUE(MID($B195,11,1)),'pomocna tabulka'!$F$2:$G$7,2,0),"")</f>
        <v>Zálohová platba</v>
      </c>
      <c r="G195" s="53" t="s">
        <v>20</v>
      </c>
      <c r="H195" s="119">
        <v>39695</v>
      </c>
      <c r="I195" s="53" t="s">
        <v>21</v>
      </c>
      <c r="J195" s="92">
        <v>7005</v>
      </c>
      <c r="K195" s="23"/>
      <c r="L195" s="92">
        <v>0</v>
      </c>
      <c r="M195" s="111">
        <f t="shared" si="6"/>
        <v>46700</v>
      </c>
      <c r="N195" s="103">
        <v>45702</v>
      </c>
      <c r="O195" s="75" t="s">
        <v>22</v>
      </c>
    </row>
    <row r="196" spans="2:15" s="12" customFormat="1" ht="12.75" x14ac:dyDescent="0.2">
      <c r="B196" s="20" t="s">
        <v>382</v>
      </c>
      <c r="C196" s="28" t="s">
        <v>71</v>
      </c>
      <c r="D196" s="22" t="s">
        <v>19</v>
      </c>
      <c r="E196" s="25" t="str">
        <f>VLOOKUP(D196,'pomocna tabulka'!$B$2:$D$12,3,0)</f>
        <v>Úrad vlády SR</v>
      </c>
      <c r="F196" s="61" t="str">
        <f>+IFERROR(VLOOKUP(VALUE(MID($B196,11,1)),'pomocna tabulka'!$F$2:$G$7,2,0),"")</f>
        <v>Priebežná platba</v>
      </c>
      <c r="G196" s="53" t="s">
        <v>20</v>
      </c>
      <c r="H196" s="119">
        <v>4461.18</v>
      </c>
      <c r="I196" s="53" t="s">
        <v>21</v>
      </c>
      <c r="J196" s="92">
        <v>787.27</v>
      </c>
      <c r="K196" s="23"/>
      <c r="L196" s="92">
        <v>0</v>
      </c>
      <c r="M196" s="92">
        <f t="shared" si="6"/>
        <v>5248.4500000000007</v>
      </c>
      <c r="N196" s="96">
        <v>45702</v>
      </c>
      <c r="O196" s="75" t="s">
        <v>22</v>
      </c>
    </row>
    <row r="197" spans="2:15" s="12" customFormat="1" ht="12.75" x14ac:dyDescent="0.2">
      <c r="B197" s="16" t="s">
        <v>383</v>
      </c>
      <c r="C197" s="18" t="s">
        <v>384</v>
      </c>
      <c r="D197" s="22" t="s">
        <v>19</v>
      </c>
      <c r="E197" s="25" t="str">
        <f>VLOOKUP(D197,'pomocna tabulka'!$B$2:$D$12,3,0)</f>
        <v>Úrad vlády SR</v>
      </c>
      <c r="F197" s="61" t="str">
        <f>+IFERROR(VLOOKUP(VALUE(MID($B197,11,1)),'pomocna tabulka'!$F$2:$G$7,2,0),"")</f>
        <v>Priebežná platba</v>
      </c>
      <c r="G197" s="53" t="s">
        <v>20</v>
      </c>
      <c r="H197" s="29">
        <v>4493.8999999999996</v>
      </c>
      <c r="I197" s="53" t="s">
        <v>21</v>
      </c>
      <c r="J197" s="94">
        <v>793.04</v>
      </c>
      <c r="K197" s="17"/>
      <c r="L197" s="92">
        <v>0</v>
      </c>
      <c r="M197" s="92">
        <f t="shared" si="6"/>
        <v>5286.94</v>
      </c>
      <c r="N197" s="93">
        <v>45702</v>
      </c>
      <c r="O197" s="19" t="s">
        <v>22</v>
      </c>
    </row>
    <row r="198" spans="2:15" s="12" customFormat="1" ht="12.75" x14ac:dyDescent="0.2">
      <c r="B198" s="16" t="s">
        <v>385</v>
      </c>
      <c r="C198" s="18" t="s">
        <v>384</v>
      </c>
      <c r="D198" s="22" t="s">
        <v>19</v>
      </c>
      <c r="E198" s="25" t="str">
        <f>VLOOKUP(D198,'pomocna tabulka'!$B$2:$D$12,3,0)</f>
        <v>Úrad vlády SR</v>
      </c>
      <c r="F198" s="61" t="str">
        <f>+IFERROR(VLOOKUP(VALUE(MID($B198,11,1)),'pomocna tabulka'!$F$2:$G$7,2,0),"")</f>
        <v>Priebežná platba</v>
      </c>
      <c r="G198" s="53" t="s">
        <v>20</v>
      </c>
      <c r="H198" s="29">
        <v>4506.53</v>
      </c>
      <c r="I198" s="53" t="s">
        <v>21</v>
      </c>
      <c r="J198" s="94">
        <v>795.27</v>
      </c>
      <c r="K198" s="17"/>
      <c r="L198" s="92">
        <v>0</v>
      </c>
      <c r="M198" s="92">
        <f t="shared" si="6"/>
        <v>5301.7999999999993</v>
      </c>
      <c r="N198" s="93">
        <v>45702</v>
      </c>
      <c r="O198" s="19" t="s">
        <v>22</v>
      </c>
    </row>
    <row r="199" spans="2:15" s="12" customFormat="1" ht="12.75" x14ac:dyDescent="0.2">
      <c r="B199" s="20" t="s">
        <v>386</v>
      </c>
      <c r="C199" s="28" t="s">
        <v>387</v>
      </c>
      <c r="D199" s="22" t="s">
        <v>19</v>
      </c>
      <c r="E199" s="25" t="str">
        <f>VLOOKUP(D199,'pomocna tabulka'!$B$2:$D$12,3,0)</f>
        <v>Úrad vlády SR</v>
      </c>
      <c r="F199" s="61" t="str">
        <f>+IFERROR(VLOOKUP(VALUE(MID($B199,11,1)),'pomocna tabulka'!$F$2:$G$7,2,0),"")</f>
        <v>Priebežná platba</v>
      </c>
      <c r="G199" s="53" t="s">
        <v>20</v>
      </c>
      <c r="H199" s="119">
        <v>3904.56</v>
      </c>
      <c r="I199" s="53" t="s">
        <v>21</v>
      </c>
      <c r="J199" s="92">
        <v>689.04</v>
      </c>
      <c r="K199" s="23"/>
      <c r="L199" s="92">
        <v>0</v>
      </c>
      <c r="M199" s="92">
        <f t="shared" si="6"/>
        <v>4593.6000000000004</v>
      </c>
      <c r="N199" s="96">
        <v>45702</v>
      </c>
      <c r="O199" s="22" t="s">
        <v>22</v>
      </c>
    </row>
    <row r="200" spans="2:15" s="12" customFormat="1" ht="12.75" x14ac:dyDescent="0.2">
      <c r="B200" s="20" t="s">
        <v>388</v>
      </c>
      <c r="C200" s="28" t="s">
        <v>389</v>
      </c>
      <c r="D200" s="22" t="s">
        <v>19</v>
      </c>
      <c r="E200" s="25" t="str">
        <f>VLOOKUP(D200,'pomocna tabulka'!$B$2:$D$12,3,0)</f>
        <v>Úrad vlády SR</v>
      </c>
      <c r="F200" s="61" t="str">
        <f>+IFERROR(VLOOKUP(VALUE(MID($B200,11,1)),'pomocna tabulka'!$F$2:$G$7,2,0),"")</f>
        <v>Priebežná platba</v>
      </c>
      <c r="G200" s="53" t="s">
        <v>20</v>
      </c>
      <c r="H200" s="119">
        <v>2253.36</v>
      </c>
      <c r="I200" s="53" t="s">
        <v>21</v>
      </c>
      <c r="J200" s="92">
        <v>397.65</v>
      </c>
      <c r="K200" s="23"/>
      <c r="L200" s="92">
        <v>0</v>
      </c>
      <c r="M200" s="92">
        <f t="shared" si="6"/>
        <v>2651.01</v>
      </c>
      <c r="N200" s="96">
        <v>45702</v>
      </c>
      <c r="O200" s="22" t="s">
        <v>22</v>
      </c>
    </row>
    <row r="201" spans="2:15" s="12" customFormat="1" ht="12.75" x14ac:dyDescent="0.2">
      <c r="B201" s="16" t="s">
        <v>390</v>
      </c>
      <c r="C201" s="18" t="s">
        <v>33</v>
      </c>
      <c r="D201" s="22" t="s">
        <v>29</v>
      </c>
      <c r="E201" s="25" t="str">
        <f>VLOOKUP(D201,'pomocna tabulka'!$B$2:$D$12,3,0)</f>
        <v>MIRRI SR</v>
      </c>
      <c r="F201" s="61" t="str">
        <f>+IFERROR(VLOOKUP(VALUE(MID($B201,11,1)),'pomocna tabulka'!$F$2:$G$7,2,0),"")</f>
        <v>Priebežná platba</v>
      </c>
      <c r="G201" s="19" t="s">
        <v>34</v>
      </c>
      <c r="H201" s="29">
        <v>1127.33</v>
      </c>
      <c r="I201" s="19" t="s">
        <v>35</v>
      </c>
      <c r="J201" s="94">
        <v>375.78</v>
      </c>
      <c r="K201" s="17"/>
      <c r="L201" s="94">
        <v>0</v>
      </c>
      <c r="M201" s="94">
        <f t="shared" si="6"/>
        <v>1503.11</v>
      </c>
      <c r="N201" s="93">
        <v>45702</v>
      </c>
      <c r="O201" s="50" t="s">
        <v>36</v>
      </c>
    </row>
    <row r="202" spans="2:15" s="12" customFormat="1" ht="12.75" x14ac:dyDescent="0.2">
      <c r="B202" s="16" t="s">
        <v>391</v>
      </c>
      <c r="C202" s="18" t="s">
        <v>328</v>
      </c>
      <c r="D202" s="22" t="s">
        <v>19</v>
      </c>
      <c r="E202" s="25" t="str">
        <f>VLOOKUP(D202,'pomocna tabulka'!$B$2:$D$12,3,0)</f>
        <v>Úrad vlády SR</v>
      </c>
      <c r="F202" s="61" t="str">
        <f>+IFERROR(VLOOKUP(VALUE(MID($B202,11,1)),'pomocna tabulka'!$F$2:$G$7,2,0),"")</f>
        <v>Priebežná platba</v>
      </c>
      <c r="G202" s="53" t="s">
        <v>20</v>
      </c>
      <c r="H202" s="29">
        <v>12987.66</v>
      </c>
      <c r="I202" s="53" t="s">
        <v>21</v>
      </c>
      <c r="J202" s="94">
        <v>2291.94</v>
      </c>
      <c r="K202" s="17"/>
      <c r="L202" s="94">
        <v>0</v>
      </c>
      <c r="M202" s="94">
        <f t="shared" si="6"/>
        <v>15279.6</v>
      </c>
      <c r="N202" s="93">
        <v>45705</v>
      </c>
      <c r="O202" s="22" t="s">
        <v>22</v>
      </c>
    </row>
    <row r="203" spans="2:15" s="12" customFormat="1" ht="12.75" x14ac:dyDescent="0.2">
      <c r="B203" s="16" t="s">
        <v>392</v>
      </c>
      <c r="C203" s="18" t="s">
        <v>233</v>
      </c>
      <c r="D203" s="22" t="s">
        <v>19</v>
      </c>
      <c r="E203" s="25" t="str">
        <f>VLOOKUP(D203,'pomocna tabulka'!$B$2:$D$12,3,0)</f>
        <v>Úrad vlády SR</v>
      </c>
      <c r="F203" s="61" t="str">
        <f>+IFERROR(VLOOKUP(VALUE(MID($B203,11,1)),'pomocna tabulka'!$F$2:$G$7,2,0),"")</f>
        <v>Priebežná platba</v>
      </c>
      <c r="G203" s="53" t="s">
        <v>20</v>
      </c>
      <c r="H203" s="29">
        <v>17968.86</v>
      </c>
      <c r="I203" s="53" t="s">
        <v>21</v>
      </c>
      <c r="J203" s="94">
        <v>3170.98</v>
      </c>
      <c r="K203" s="17"/>
      <c r="L203" s="94">
        <v>0</v>
      </c>
      <c r="M203" s="94">
        <f t="shared" si="6"/>
        <v>21139.84</v>
      </c>
      <c r="N203" s="93">
        <v>45705</v>
      </c>
      <c r="O203" s="19" t="s">
        <v>22</v>
      </c>
    </row>
    <row r="204" spans="2:15" s="12" customFormat="1" ht="29.25" customHeight="1" x14ac:dyDescent="0.2">
      <c r="B204" s="18" t="s">
        <v>393</v>
      </c>
      <c r="C204" s="18" t="s">
        <v>394</v>
      </c>
      <c r="D204" s="19" t="s">
        <v>314</v>
      </c>
      <c r="E204" s="25" t="str">
        <f>VLOOKUP(D204,'pomocna tabulka'!$B$2:$D$12,3,0)</f>
        <v xml:space="preserve">Slovenská inovačná a energetická agentúra </v>
      </c>
      <c r="F204" s="61" t="str">
        <f>+IFERROR(VLOOKUP(VALUE(MID($B204,11,1)),'pomocna tabulka'!$F$2:$G$7,2,0),"")</f>
        <v>Finančné nástroje/Tranža</v>
      </c>
      <c r="G204" s="19" t="s">
        <v>315</v>
      </c>
      <c r="H204" s="29">
        <v>22949999.989999998</v>
      </c>
      <c r="I204" s="19" t="s">
        <v>316</v>
      </c>
      <c r="J204" s="94">
        <v>12500834.82</v>
      </c>
      <c r="K204" s="17"/>
      <c r="L204" s="94">
        <v>0</v>
      </c>
      <c r="M204" s="94">
        <f t="shared" si="6"/>
        <v>35450834.810000002</v>
      </c>
      <c r="N204" s="93">
        <v>45705</v>
      </c>
      <c r="O204" s="19" t="s">
        <v>22</v>
      </c>
    </row>
    <row r="205" spans="2:15" s="12" customFormat="1" ht="25.5" x14ac:dyDescent="0.2">
      <c r="B205" s="20" t="s">
        <v>395</v>
      </c>
      <c r="C205" s="28" t="s">
        <v>118</v>
      </c>
      <c r="D205" s="22" t="s">
        <v>29</v>
      </c>
      <c r="E205" s="25" t="str">
        <f>VLOOKUP(D205,'pomocna tabulka'!$B$2:$D$12,3,0)</f>
        <v>MIRRI SR</v>
      </c>
      <c r="F205" s="61" t="str">
        <f>+IFERROR(VLOOKUP(VALUE(MID($B205,11,1)),'pomocna tabulka'!$F$2:$G$7,2,0),"")</f>
        <v>Priebežná platba</v>
      </c>
      <c r="G205" s="22" t="s">
        <v>30</v>
      </c>
      <c r="H205" s="119">
        <v>36186.53</v>
      </c>
      <c r="I205" s="22" t="s">
        <v>31</v>
      </c>
      <c r="J205" s="92">
        <v>12072.52</v>
      </c>
      <c r="K205" s="23" t="s">
        <v>65</v>
      </c>
      <c r="L205" s="92">
        <v>3487.73</v>
      </c>
      <c r="M205" s="92">
        <f t="shared" si="6"/>
        <v>51746.780000000006</v>
      </c>
      <c r="N205" s="96">
        <v>45702</v>
      </c>
      <c r="O205" s="131" t="s">
        <v>36</v>
      </c>
    </row>
    <row r="206" spans="2:15" s="12" customFormat="1" ht="12.75" x14ac:dyDescent="0.2">
      <c r="B206" s="16" t="s">
        <v>396</v>
      </c>
      <c r="C206" s="18" t="s">
        <v>397</v>
      </c>
      <c r="D206" s="19" t="s">
        <v>19</v>
      </c>
      <c r="E206" s="25" t="str">
        <f>VLOOKUP(D206,'pomocna tabulka'!$B$2:$D$12,3,0)</f>
        <v>Úrad vlády SR</v>
      </c>
      <c r="F206" s="61" t="str">
        <f>+IFERROR(VLOOKUP(VALUE(MID($B206,11,1)),'pomocna tabulka'!$F$2:$G$7,2,0),"")</f>
        <v>Priebežná platba</v>
      </c>
      <c r="G206" s="19" t="s">
        <v>20</v>
      </c>
      <c r="H206" s="29">
        <v>4506.72</v>
      </c>
      <c r="I206" s="19" t="s">
        <v>21</v>
      </c>
      <c r="J206" s="94">
        <v>795.3</v>
      </c>
      <c r="K206" s="17"/>
      <c r="L206" s="94">
        <v>0</v>
      </c>
      <c r="M206" s="94">
        <f t="shared" si="6"/>
        <v>5302.02</v>
      </c>
      <c r="N206" s="96">
        <v>45705</v>
      </c>
      <c r="O206" s="19" t="s">
        <v>22</v>
      </c>
    </row>
    <row r="207" spans="2:15" x14ac:dyDescent="0.25">
      <c r="B207" s="16" t="s">
        <v>398</v>
      </c>
      <c r="C207" s="18" t="s">
        <v>399</v>
      </c>
      <c r="D207" s="19" t="s">
        <v>19</v>
      </c>
      <c r="E207" s="25" t="str">
        <f>VLOOKUP(D207,'pomocna tabulka'!$B$2:$D$12,3,0)</f>
        <v>Úrad vlády SR</v>
      </c>
      <c r="F207" s="61" t="str">
        <f>+IFERROR(VLOOKUP(VALUE(MID($B207,11,1)),'pomocna tabulka'!$F$2:$G$7,2,0),"")</f>
        <v>Priebežná platba</v>
      </c>
      <c r="G207" s="19" t="s">
        <v>20</v>
      </c>
      <c r="H207" s="29">
        <v>42825.78</v>
      </c>
      <c r="I207" s="19" t="s">
        <v>21</v>
      </c>
      <c r="J207" s="29">
        <v>7557.49</v>
      </c>
      <c r="K207" s="130"/>
      <c r="L207" s="94">
        <v>0</v>
      </c>
      <c r="M207" s="94">
        <f t="shared" si="6"/>
        <v>50383.27</v>
      </c>
      <c r="N207" s="96">
        <v>45705</v>
      </c>
      <c r="O207" s="19" t="s">
        <v>22</v>
      </c>
    </row>
    <row r="208" spans="2:15" x14ac:dyDescent="0.25">
      <c r="B208" s="16" t="s">
        <v>400</v>
      </c>
      <c r="C208" s="18" t="s">
        <v>107</v>
      </c>
      <c r="D208" s="19" t="s">
        <v>19</v>
      </c>
      <c r="E208" s="25" t="str">
        <f>VLOOKUP(D208,'pomocna tabulka'!$B$2:$D$12,3,0)</f>
        <v>Úrad vlády SR</v>
      </c>
      <c r="F208" s="61" t="str">
        <f>+IFERROR(VLOOKUP(VALUE(MID($B208,11,1)),'pomocna tabulka'!$F$2:$G$7,2,0),"")</f>
        <v>Priebežná platba</v>
      </c>
      <c r="G208" s="19" t="s">
        <v>20</v>
      </c>
      <c r="H208" s="29">
        <v>2253.36</v>
      </c>
      <c r="I208" s="19" t="s">
        <v>21</v>
      </c>
      <c r="J208" s="29">
        <v>397.65</v>
      </c>
      <c r="K208" s="130"/>
      <c r="L208" s="94">
        <v>0</v>
      </c>
      <c r="M208" s="94">
        <f t="shared" si="6"/>
        <v>2651.01</v>
      </c>
      <c r="N208" s="96">
        <v>45705</v>
      </c>
      <c r="O208" s="19" t="s">
        <v>22</v>
      </c>
    </row>
    <row r="209" spans="2:15" x14ac:dyDescent="0.25">
      <c r="B209" s="16" t="s">
        <v>401</v>
      </c>
      <c r="C209" s="18" t="s">
        <v>402</v>
      </c>
      <c r="D209" s="19" t="s">
        <v>19</v>
      </c>
      <c r="E209" s="25" t="str">
        <f>VLOOKUP(D209,'pomocna tabulka'!$B$2:$D$12,3,0)</f>
        <v>Úrad vlády SR</v>
      </c>
      <c r="F209" s="61" t="str">
        <f>+IFERROR(VLOOKUP(VALUE(MID($B209,11,1)),'pomocna tabulka'!$F$2:$G$7,2,0),"")</f>
        <v>Zálohová platba</v>
      </c>
      <c r="G209" s="19" t="s">
        <v>20</v>
      </c>
      <c r="H209" s="29">
        <v>36550</v>
      </c>
      <c r="I209" s="19" t="s">
        <v>21</v>
      </c>
      <c r="J209" s="29">
        <v>6450</v>
      </c>
      <c r="K209" s="130"/>
      <c r="L209" s="94">
        <v>0</v>
      </c>
      <c r="M209" s="94">
        <f t="shared" si="6"/>
        <v>43000</v>
      </c>
      <c r="N209" s="96">
        <v>45705</v>
      </c>
      <c r="O209" s="19" t="s">
        <v>22</v>
      </c>
    </row>
    <row r="210" spans="2:15" x14ac:dyDescent="0.25">
      <c r="B210" s="16" t="s">
        <v>403</v>
      </c>
      <c r="C210" s="18" t="s">
        <v>404</v>
      </c>
      <c r="D210" s="19" t="s">
        <v>19</v>
      </c>
      <c r="E210" s="25" t="str">
        <f>VLOOKUP(D210,'pomocna tabulka'!$B$2:$D$12,3,0)</f>
        <v>Úrad vlády SR</v>
      </c>
      <c r="F210" s="61" t="str">
        <f>+IFERROR(VLOOKUP(VALUE(MID($B210,11,1)),'pomocna tabulka'!$F$2:$G$7,2,0),"")</f>
        <v>Priebežná platba</v>
      </c>
      <c r="G210" s="19" t="s">
        <v>20</v>
      </c>
      <c r="H210" s="29">
        <v>7802.96</v>
      </c>
      <c r="I210" s="19" t="s">
        <v>21</v>
      </c>
      <c r="J210" s="29">
        <v>1376.99</v>
      </c>
      <c r="K210" s="130"/>
      <c r="L210" s="94">
        <v>0</v>
      </c>
      <c r="M210" s="94">
        <f t="shared" ref="M210:M212" si="8">SUM(H210+J210+L210)</f>
        <v>9179.9500000000007</v>
      </c>
      <c r="N210" s="96">
        <v>45705</v>
      </c>
      <c r="O210" s="19" t="s">
        <v>22</v>
      </c>
    </row>
    <row r="211" spans="2:15" ht="29.25" customHeight="1" x14ac:dyDescent="0.25">
      <c r="B211" s="28" t="s">
        <v>405</v>
      </c>
      <c r="C211" s="28" t="s">
        <v>406</v>
      </c>
      <c r="D211" s="22" t="s">
        <v>314</v>
      </c>
      <c r="E211" s="25" t="str">
        <f>VLOOKUP(D211,'pomocna tabulka'!$B$2:$D$12,3,0)</f>
        <v xml:space="preserve">Slovenská inovačná a energetická agentúra </v>
      </c>
      <c r="F211" s="61" t="str">
        <f>+IFERROR(VLOOKUP(VALUE(MID($B211,11,1)),'pomocna tabulka'!$F$2:$G$7,2,0),"")</f>
        <v>Priebežná platba</v>
      </c>
      <c r="G211" s="22" t="s">
        <v>315</v>
      </c>
      <c r="H211" s="119">
        <v>10149</v>
      </c>
      <c r="I211" s="22" t="s">
        <v>316</v>
      </c>
      <c r="J211" s="92">
        <v>1791</v>
      </c>
      <c r="K211" s="132"/>
      <c r="L211" s="92">
        <v>0</v>
      </c>
      <c r="M211" s="92">
        <f t="shared" si="8"/>
        <v>11940</v>
      </c>
      <c r="N211" s="96">
        <v>45705</v>
      </c>
      <c r="O211" s="22" t="s">
        <v>22</v>
      </c>
    </row>
    <row r="212" spans="2:15" x14ac:dyDescent="0.25">
      <c r="B212" s="16" t="s">
        <v>407</v>
      </c>
      <c r="C212" s="18" t="s">
        <v>408</v>
      </c>
      <c r="D212" s="19" t="s">
        <v>19</v>
      </c>
      <c r="E212" s="25" t="str">
        <f>VLOOKUP(D212,'pomocna tabulka'!$B$2:$D$12,3,0)</f>
        <v>Úrad vlády SR</v>
      </c>
      <c r="F212" s="61" t="str">
        <f>+IFERROR(VLOOKUP(VALUE(MID($B212,11,1)),'pomocna tabulka'!$F$2:$G$7,2,0),"")</f>
        <v>Priebežná platba</v>
      </c>
      <c r="G212" s="19" t="s">
        <v>20</v>
      </c>
      <c r="H212" s="29">
        <v>9013.43</v>
      </c>
      <c r="I212" s="19" t="s">
        <v>21</v>
      </c>
      <c r="J212" s="94">
        <v>1590.61</v>
      </c>
      <c r="K212" s="130"/>
      <c r="L212" s="94">
        <v>0</v>
      </c>
      <c r="M212" s="92">
        <f t="shared" si="8"/>
        <v>10604.04</v>
      </c>
      <c r="N212" s="96">
        <v>45705</v>
      </c>
      <c r="O212" s="19" t="s">
        <v>22</v>
      </c>
    </row>
    <row r="213" spans="2:15" x14ac:dyDescent="0.25">
      <c r="B213" s="16" t="s">
        <v>409</v>
      </c>
      <c r="C213" s="18" t="s">
        <v>410</v>
      </c>
      <c r="D213" s="19" t="s">
        <v>19</v>
      </c>
      <c r="E213" s="25" t="str">
        <f>VLOOKUP(D213,'pomocna tabulka'!$B$2:$D$12,3,0)</f>
        <v>Úrad vlády SR</v>
      </c>
      <c r="F213" s="61" t="str">
        <f>+IFERROR(VLOOKUP(VALUE(MID($B213,11,1)),'pomocna tabulka'!$F$2:$G$7,2,0),"")</f>
        <v>Priebežná platba</v>
      </c>
      <c r="G213" s="19" t="s">
        <v>20</v>
      </c>
      <c r="H213" s="29">
        <v>4506.72</v>
      </c>
      <c r="I213" s="19" t="s">
        <v>21</v>
      </c>
      <c r="J213" s="94">
        <v>795.3</v>
      </c>
      <c r="K213" s="130"/>
      <c r="L213" s="94">
        <v>0</v>
      </c>
      <c r="M213" s="92">
        <f>SUM(H213+J213+L213)</f>
        <v>5302.02</v>
      </c>
      <c r="N213" s="96">
        <v>45705</v>
      </c>
      <c r="O213" s="19" t="s">
        <v>22</v>
      </c>
    </row>
    <row r="214" spans="2:15" ht="26.25" x14ac:dyDescent="0.25">
      <c r="B214" s="16" t="s">
        <v>411</v>
      </c>
      <c r="C214" s="28" t="s">
        <v>118</v>
      </c>
      <c r="D214" s="22" t="s">
        <v>29</v>
      </c>
      <c r="E214" s="25" t="str">
        <f>VLOOKUP(D214,'pomocna tabulka'!$B$2:$D$12,3,0)</f>
        <v>MIRRI SR</v>
      </c>
      <c r="F214" s="61" t="str">
        <f>+IFERROR(VLOOKUP(VALUE(MID($B214,11,1)),'pomocna tabulka'!$F$2:$G$7,2,0),"")</f>
        <v>Priebežná platba</v>
      </c>
      <c r="G214" s="19" t="s">
        <v>30</v>
      </c>
      <c r="H214" s="29">
        <v>71617.63</v>
      </c>
      <c r="I214" s="19" t="s">
        <v>31</v>
      </c>
      <c r="J214" s="29">
        <v>24239.35</v>
      </c>
      <c r="K214" s="130"/>
      <c r="L214" s="94">
        <v>0</v>
      </c>
      <c r="M214" s="92">
        <f>SUM(H214+J214+L214)</f>
        <v>95856.98000000001</v>
      </c>
      <c r="N214" s="96">
        <v>45705</v>
      </c>
      <c r="O214" s="131" t="s">
        <v>36</v>
      </c>
    </row>
    <row r="215" spans="2:15" x14ac:dyDescent="0.25">
      <c r="B215" s="20" t="s">
        <v>412</v>
      </c>
      <c r="C215" s="28" t="s">
        <v>413</v>
      </c>
      <c r="D215" s="22" t="s">
        <v>19</v>
      </c>
      <c r="E215" s="133" t="str">
        <f>VLOOKUP(D215,'pomocna tabulka'!$B$2:$D$12,3,0)</f>
        <v>Úrad vlády SR</v>
      </c>
      <c r="F215" s="134" t="str">
        <f>+IFERROR(VLOOKUP(VALUE(MID($B215,11,1)),'pomocna tabulka'!$F$2:$G$7,2,0),"")</f>
        <v>Predfinancovanie</v>
      </c>
      <c r="G215" s="22" t="s">
        <v>20</v>
      </c>
      <c r="H215" s="119">
        <v>28254</v>
      </c>
      <c r="I215" s="22" t="s">
        <v>21</v>
      </c>
      <c r="J215" s="92">
        <v>4986</v>
      </c>
      <c r="K215" s="132"/>
      <c r="L215" s="92">
        <v>0</v>
      </c>
      <c r="M215" s="92">
        <f>SUM(H215+J215+L215)</f>
        <v>33240</v>
      </c>
      <c r="N215" s="96">
        <v>45706</v>
      </c>
      <c r="O215" s="22" t="s">
        <v>22</v>
      </c>
    </row>
    <row r="216" spans="2:15" x14ac:dyDescent="0.25">
      <c r="B216" s="20" t="s">
        <v>414</v>
      </c>
      <c r="C216" s="28" t="s">
        <v>415</v>
      </c>
      <c r="D216" s="22" t="s">
        <v>19</v>
      </c>
      <c r="E216" s="135" t="str">
        <f>VLOOKUP(D216,'pomocna tabulka'!$B$2:$D$12,3,0)</f>
        <v>Úrad vlády SR</v>
      </c>
      <c r="F216" s="21" t="str">
        <f>+IFERROR(VLOOKUP(VALUE(MID($B216,11,1)),'pomocna tabulka'!$F$2:$G$7,2,0),"")</f>
        <v>Priebežná platba</v>
      </c>
      <c r="G216" s="22" t="s">
        <v>20</v>
      </c>
      <c r="H216" s="119">
        <v>13520.16</v>
      </c>
      <c r="I216" s="22" t="s">
        <v>21</v>
      </c>
      <c r="J216" s="92">
        <v>2385.91</v>
      </c>
      <c r="K216" s="132"/>
      <c r="L216" s="92">
        <v>0</v>
      </c>
      <c r="M216" s="92">
        <f>SUM(H216+J216+L216)</f>
        <v>15906.07</v>
      </c>
      <c r="N216" s="96">
        <v>45706</v>
      </c>
      <c r="O216" s="22" t="s">
        <v>22</v>
      </c>
    </row>
    <row r="217" spans="2:15" ht="26.25" x14ac:dyDescent="0.25">
      <c r="B217" s="20" t="s">
        <v>416</v>
      </c>
      <c r="C217" s="28" t="s">
        <v>417</v>
      </c>
      <c r="D217" s="22" t="s">
        <v>314</v>
      </c>
      <c r="E217" s="135" t="str">
        <f>VLOOKUP(D217,'pomocna tabulka'!$B$2:$D$12,3,0)</f>
        <v xml:space="preserve">Slovenská inovačná a energetická agentúra </v>
      </c>
      <c r="F217" s="21" t="str">
        <f>+IFERROR(VLOOKUP(VALUE(MID($B217,11,1)),'pomocna tabulka'!$F$2:$G$7,2,0),"")</f>
        <v>Priebežná platba</v>
      </c>
      <c r="G217" s="22" t="s">
        <v>315</v>
      </c>
      <c r="H217" s="119">
        <v>15045</v>
      </c>
      <c r="I217" s="22" t="s">
        <v>316</v>
      </c>
      <c r="J217" s="92">
        <v>2655</v>
      </c>
      <c r="K217" s="23"/>
      <c r="L217" s="92">
        <v>0</v>
      </c>
      <c r="M217" s="92">
        <f>SUM(H217+J217+L217)</f>
        <v>17700</v>
      </c>
      <c r="N217" s="96">
        <v>45706</v>
      </c>
      <c r="O217" s="22" t="s">
        <v>22</v>
      </c>
    </row>
    <row r="218" spans="2:15" ht="26.25" x14ac:dyDescent="0.25">
      <c r="B218" s="16" t="s">
        <v>418</v>
      </c>
      <c r="C218" s="18" t="s">
        <v>419</v>
      </c>
      <c r="D218" s="19" t="s">
        <v>314</v>
      </c>
      <c r="E218" s="135" t="str">
        <f>VLOOKUP(D218,'pomocna tabulka'!$B$2:$D$12,3,0)</f>
        <v xml:space="preserve">Slovenská inovačná a energetická agentúra </v>
      </c>
      <c r="F218" s="21" t="str">
        <f>+IFERROR(VLOOKUP(VALUE(MID($B218,11,1)),'pomocna tabulka'!$F$2:$G$7,2,0),"")</f>
        <v>Priebežná platba</v>
      </c>
      <c r="G218" s="22" t="s">
        <v>315</v>
      </c>
      <c r="H218" s="29">
        <v>19533</v>
      </c>
      <c r="I218" s="22" t="s">
        <v>316</v>
      </c>
      <c r="J218" s="136">
        <v>3447</v>
      </c>
      <c r="K218" s="17"/>
      <c r="L218" s="92">
        <v>0</v>
      </c>
      <c r="M218" s="92">
        <f t="shared" ref="M218:M257" si="9">SUM(H218+J218+L218)</f>
        <v>22980</v>
      </c>
      <c r="N218" s="93">
        <v>45706</v>
      </c>
      <c r="O218" s="19" t="s">
        <v>22</v>
      </c>
    </row>
    <row r="219" spans="2:15" x14ac:dyDescent="0.25">
      <c r="B219" s="16" t="s">
        <v>420</v>
      </c>
      <c r="C219" s="18" t="s">
        <v>421</v>
      </c>
      <c r="D219" s="22" t="s">
        <v>19</v>
      </c>
      <c r="E219" s="135" t="str">
        <f>VLOOKUP(D219,'pomocna tabulka'!$B$2:$D$12,3,0)</f>
        <v>Úrad vlády SR</v>
      </c>
      <c r="F219" s="21" t="str">
        <f>+IFERROR(VLOOKUP(VALUE(MID($B219,11,1)),'pomocna tabulka'!$F$2:$G$7,2,0),"")</f>
        <v>Zálohová platba</v>
      </c>
      <c r="G219" s="22" t="s">
        <v>20</v>
      </c>
      <c r="H219" s="29">
        <v>40120</v>
      </c>
      <c r="I219" s="22" t="s">
        <v>21</v>
      </c>
      <c r="J219" s="136">
        <v>7080</v>
      </c>
      <c r="K219" s="130"/>
      <c r="L219" s="92">
        <v>0</v>
      </c>
      <c r="M219" s="92">
        <f t="shared" si="9"/>
        <v>47200</v>
      </c>
      <c r="N219" s="93">
        <v>45706</v>
      </c>
      <c r="O219" s="19" t="s">
        <v>22</v>
      </c>
    </row>
    <row r="220" spans="2:15" x14ac:dyDescent="0.25">
      <c r="B220" s="16" t="s">
        <v>422</v>
      </c>
      <c r="C220" s="18" t="s">
        <v>423</v>
      </c>
      <c r="D220" s="22" t="s">
        <v>29</v>
      </c>
      <c r="E220" s="135" t="str">
        <f>VLOOKUP(D220,'pomocna tabulka'!$B$2:$D$12,3,0)</f>
        <v>MIRRI SR</v>
      </c>
      <c r="F220" s="21" t="str">
        <f>+IFERROR(VLOOKUP(VALUE(MID($B220,11,1)),'pomocna tabulka'!$F$2:$G$7,2,0),"")</f>
        <v>Zálohová platba</v>
      </c>
      <c r="G220" s="22" t="s">
        <v>197</v>
      </c>
      <c r="H220" s="29">
        <v>15244.57</v>
      </c>
      <c r="I220" s="22" t="s">
        <v>198</v>
      </c>
      <c r="J220" s="136">
        <v>1255.43</v>
      </c>
      <c r="K220" s="130"/>
      <c r="L220" s="92">
        <v>0</v>
      </c>
      <c r="M220" s="92">
        <f t="shared" si="9"/>
        <v>16500</v>
      </c>
      <c r="N220" s="93">
        <v>45706</v>
      </c>
      <c r="O220" s="19" t="s">
        <v>22</v>
      </c>
    </row>
    <row r="221" spans="2:15" x14ac:dyDescent="0.25">
      <c r="B221" s="16" t="s">
        <v>424</v>
      </c>
      <c r="C221" s="18" t="s">
        <v>149</v>
      </c>
      <c r="D221" s="22" t="s">
        <v>19</v>
      </c>
      <c r="E221" s="135" t="str">
        <f>VLOOKUP(D221,'pomocna tabulka'!$B$2:$D$12,3,0)</f>
        <v>Úrad vlády SR</v>
      </c>
      <c r="F221" s="21" t="str">
        <f>+IFERROR(VLOOKUP(VALUE(MID($B221,11,1)),'pomocna tabulka'!$F$2:$G$7,2,0),"")</f>
        <v>Priebežná platba</v>
      </c>
      <c r="G221" s="22" t="s">
        <v>20</v>
      </c>
      <c r="H221" s="29">
        <v>7354.92</v>
      </c>
      <c r="I221" s="22" t="s">
        <v>21</v>
      </c>
      <c r="J221" s="136">
        <v>1297.93</v>
      </c>
      <c r="K221" s="130"/>
      <c r="L221" s="92">
        <v>0</v>
      </c>
      <c r="M221" s="92">
        <f t="shared" si="9"/>
        <v>8652.85</v>
      </c>
      <c r="N221" s="93">
        <v>45707</v>
      </c>
      <c r="O221" s="19" t="s">
        <v>22</v>
      </c>
    </row>
    <row r="222" spans="2:15" x14ac:dyDescent="0.25">
      <c r="B222" s="16" t="s">
        <v>425</v>
      </c>
      <c r="C222" s="18" t="s">
        <v>426</v>
      </c>
      <c r="D222" s="22" t="s">
        <v>19</v>
      </c>
      <c r="E222" s="135" t="str">
        <f>VLOOKUP(D222,'pomocna tabulka'!$B$2:$D$12,3,0)</f>
        <v>Úrad vlády SR</v>
      </c>
      <c r="F222" s="21" t="str">
        <f>+IFERROR(VLOOKUP(VALUE(MID($B222,11,1)),'pomocna tabulka'!$F$2:$G$7,2,0),"")</f>
        <v>Zálohová platba</v>
      </c>
      <c r="G222" s="22" t="s">
        <v>20</v>
      </c>
      <c r="H222" s="29">
        <v>51000</v>
      </c>
      <c r="I222" s="22" t="s">
        <v>21</v>
      </c>
      <c r="J222" s="136">
        <v>9000</v>
      </c>
      <c r="K222" s="130"/>
      <c r="L222" s="92">
        <v>0</v>
      </c>
      <c r="M222" s="92">
        <f t="shared" si="9"/>
        <v>60000</v>
      </c>
      <c r="N222" s="93">
        <v>45707</v>
      </c>
      <c r="O222" s="19" t="s">
        <v>22</v>
      </c>
    </row>
    <row r="223" spans="2:15" x14ac:dyDescent="0.25">
      <c r="B223" s="16" t="s">
        <v>427</v>
      </c>
      <c r="C223" s="18" t="s">
        <v>428</v>
      </c>
      <c r="D223" s="22" t="s">
        <v>19</v>
      </c>
      <c r="E223" s="135" t="str">
        <f>VLOOKUP(D223,'pomocna tabulka'!$B$2:$D$12,3,0)</f>
        <v>Úrad vlády SR</v>
      </c>
      <c r="F223" s="21" t="str">
        <f>+IFERROR(VLOOKUP(VALUE(MID($B223,11,1)),'pomocna tabulka'!$F$2:$G$7,2,0),"")</f>
        <v>Zálohová platba</v>
      </c>
      <c r="G223" s="22" t="s">
        <v>20</v>
      </c>
      <c r="H223" s="29">
        <v>119000</v>
      </c>
      <c r="I223" s="22" t="s">
        <v>21</v>
      </c>
      <c r="J223" s="136">
        <v>21000</v>
      </c>
      <c r="K223" s="130"/>
      <c r="L223" s="92">
        <v>0</v>
      </c>
      <c r="M223" s="92">
        <f t="shared" si="9"/>
        <v>140000</v>
      </c>
      <c r="N223" s="93">
        <v>45707</v>
      </c>
      <c r="O223" s="19" t="s">
        <v>22</v>
      </c>
    </row>
    <row r="224" spans="2:15" x14ac:dyDescent="0.25">
      <c r="B224" s="16" t="s">
        <v>429</v>
      </c>
      <c r="C224" s="18" t="s">
        <v>430</v>
      </c>
      <c r="D224" s="22" t="s">
        <v>19</v>
      </c>
      <c r="E224" s="135" t="str">
        <f>VLOOKUP(D224,'pomocna tabulka'!$B$2:$D$12,3,0)</f>
        <v>Úrad vlády SR</v>
      </c>
      <c r="F224" s="21" t="str">
        <f>+IFERROR(VLOOKUP(VALUE(MID($B224,11,1)),'pomocna tabulka'!$F$2:$G$7,2,0),"")</f>
        <v>Priebežná platba</v>
      </c>
      <c r="G224" s="22" t="s">
        <v>20</v>
      </c>
      <c r="H224" s="29">
        <v>12025.99</v>
      </c>
      <c r="I224" s="22" t="s">
        <v>21</v>
      </c>
      <c r="J224" s="136">
        <v>2122.23</v>
      </c>
      <c r="K224" s="130"/>
      <c r="L224" s="92">
        <v>0</v>
      </c>
      <c r="M224" s="92">
        <f t="shared" si="9"/>
        <v>14148.22</v>
      </c>
      <c r="N224" s="93">
        <v>45707</v>
      </c>
      <c r="O224" s="19" t="s">
        <v>22</v>
      </c>
    </row>
    <row r="225" spans="2:15" x14ac:dyDescent="0.25">
      <c r="B225" s="16" t="s">
        <v>431</v>
      </c>
      <c r="C225" s="18" t="s">
        <v>276</v>
      </c>
      <c r="D225" s="22" t="s">
        <v>29</v>
      </c>
      <c r="E225" s="135" t="str">
        <f>VLOOKUP(D225,'pomocna tabulka'!$B$2:$D$12,3,0)</f>
        <v>MIRRI SR</v>
      </c>
      <c r="F225" s="21" t="str">
        <f>+IFERROR(VLOOKUP(VALUE(MID($B225,11,1)),'pomocna tabulka'!$F$2:$G$7,2,0),"")</f>
        <v>Zálohová platba</v>
      </c>
      <c r="G225" s="22" t="s">
        <v>197</v>
      </c>
      <c r="H225" s="29">
        <v>20788.04</v>
      </c>
      <c r="I225" s="22" t="s">
        <v>198</v>
      </c>
      <c r="J225" s="136">
        <v>1711.96</v>
      </c>
      <c r="K225" s="130"/>
      <c r="L225" s="92">
        <v>0</v>
      </c>
      <c r="M225" s="92">
        <f t="shared" si="9"/>
        <v>22500</v>
      </c>
      <c r="N225" s="93">
        <v>45707</v>
      </c>
      <c r="O225" s="19" t="s">
        <v>22</v>
      </c>
    </row>
    <row r="226" spans="2:15" x14ac:dyDescent="0.25">
      <c r="B226" s="16" t="s">
        <v>432</v>
      </c>
      <c r="C226" s="18" t="s">
        <v>433</v>
      </c>
      <c r="D226" s="22" t="s">
        <v>19</v>
      </c>
      <c r="E226" s="135" t="str">
        <f>VLOOKUP(D226,'pomocna tabulka'!$B$2:$D$12,3,0)</f>
        <v>Úrad vlády SR</v>
      </c>
      <c r="F226" s="21" t="str">
        <f>+IFERROR(VLOOKUP(VALUE(MID($B226,11,1)),'pomocna tabulka'!$F$2:$G$7,2,0),"")</f>
        <v>Zálohová platba</v>
      </c>
      <c r="G226" s="22" t="s">
        <v>20</v>
      </c>
      <c r="H226" s="29">
        <v>26350</v>
      </c>
      <c r="I226" s="22" t="s">
        <v>21</v>
      </c>
      <c r="J226" s="136">
        <v>4650</v>
      </c>
      <c r="K226" s="130"/>
      <c r="L226" s="92">
        <v>0</v>
      </c>
      <c r="M226" s="92">
        <f t="shared" si="9"/>
        <v>31000</v>
      </c>
      <c r="N226" s="93">
        <v>45707</v>
      </c>
      <c r="O226" s="19" t="s">
        <v>22</v>
      </c>
    </row>
    <row r="227" spans="2:15" x14ac:dyDescent="0.25">
      <c r="B227" s="16" t="s">
        <v>434</v>
      </c>
      <c r="C227" s="18" t="s">
        <v>159</v>
      </c>
      <c r="D227" s="22" t="s">
        <v>19</v>
      </c>
      <c r="E227" s="135" t="str">
        <f>VLOOKUP(D227,'pomocna tabulka'!$B$2:$D$12,3,0)</f>
        <v>Úrad vlády SR</v>
      </c>
      <c r="F227" s="21" t="str">
        <f>+IFERROR(VLOOKUP(VALUE(MID($B227,11,1)),'pomocna tabulka'!$F$2:$G$7,2,0),"")</f>
        <v>Priebežná platba</v>
      </c>
      <c r="G227" s="22" t="s">
        <v>20</v>
      </c>
      <c r="H227" s="29">
        <v>746.1</v>
      </c>
      <c r="I227" s="22" t="s">
        <v>21</v>
      </c>
      <c r="J227" s="136">
        <v>131.66</v>
      </c>
      <c r="K227" s="130"/>
      <c r="L227" s="92">
        <v>0</v>
      </c>
      <c r="M227" s="92">
        <f t="shared" si="9"/>
        <v>877.76</v>
      </c>
      <c r="N227" s="93">
        <v>45707</v>
      </c>
      <c r="O227" s="19" t="s">
        <v>22</v>
      </c>
    </row>
    <row r="228" spans="2:15" x14ac:dyDescent="0.25">
      <c r="B228" s="16" t="s">
        <v>435</v>
      </c>
      <c r="C228" s="18" t="s">
        <v>436</v>
      </c>
      <c r="D228" s="22" t="s">
        <v>19</v>
      </c>
      <c r="E228" s="135" t="str">
        <f>VLOOKUP(D228,'pomocna tabulka'!$B$2:$D$12,3,0)</f>
        <v>Úrad vlády SR</v>
      </c>
      <c r="F228" s="21" t="str">
        <f>+IFERROR(VLOOKUP(VALUE(MID($B228,11,1)),'pomocna tabulka'!$F$2:$G$7,2,0),"")</f>
        <v>Priebežná platba</v>
      </c>
      <c r="G228" s="22" t="s">
        <v>20</v>
      </c>
      <c r="H228" s="29">
        <v>4853.6899999999996</v>
      </c>
      <c r="I228" s="22" t="s">
        <v>21</v>
      </c>
      <c r="J228" s="136">
        <v>856.53</v>
      </c>
      <c r="K228" s="130"/>
      <c r="L228" s="92">
        <v>0</v>
      </c>
      <c r="M228" s="92">
        <f t="shared" si="9"/>
        <v>5710.2199999999993</v>
      </c>
      <c r="N228" s="93">
        <v>45707</v>
      </c>
      <c r="O228" s="19" t="s">
        <v>22</v>
      </c>
    </row>
    <row r="229" spans="2:15" x14ac:dyDescent="0.25">
      <c r="B229" s="16" t="s">
        <v>437</v>
      </c>
      <c r="C229" s="18" t="s">
        <v>438</v>
      </c>
      <c r="D229" s="22" t="s">
        <v>19</v>
      </c>
      <c r="E229" s="135" t="str">
        <f>VLOOKUP(D229,'pomocna tabulka'!$B$2:$D$12,3,0)</f>
        <v>Úrad vlády SR</v>
      </c>
      <c r="F229" s="21" t="str">
        <f>+IFERROR(VLOOKUP(VALUE(MID($B229,11,1)),'pomocna tabulka'!$F$2:$G$7,2,0),"")</f>
        <v>Priebežná platba</v>
      </c>
      <c r="G229" s="22" t="s">
        <v>20</v>
      </c>
      <c r="H229" s="29">
        <v>8496.11</v>
      </c>
      <c r="I229" s="22" t="s">
        <v>21</v>
      </c>
      <c r="J229" s="136">
        <v>1499.31</v>
      </c>
      <c r="K229" s="130"/>
      <c r="L229" s="92">
        <v>0</v>
      </c>
      <c r="M229" s="92">
        <f t="shared" si="9"/>
        <v>9995.42</v>
      </c>
      <c r="N229" s="93">
        <v>45707</v>
      </c>
      <c r="O229" s="19" t="s">
        <v>22</v>
      </c>
    </row>
    <row r="230" spans="2:15" x14ac:dyDescent="0.25">
      <c r="B230" s="16" t="s">
        <v>439</v>
      </c>
      <c r="C230" s="18" t="s">
        <v>440</v>
      </c>
      <c r="D230" s="22" t="s">
        <v>19</v>
      </c>
      <c r="E230" s="135" t="str">
        <f>VLOOKUP(D230,'pomocna tabulka'!$B$2:$D$12,3,0)</f>
        <v>Úrad vlády SR</v>
      </c>
      <c r="F230" s="21" t="str">
        <f>+IFERROR(VLOOKUP(VALUE(MID($B230,11,1)),'pomocna tabulka'!$F$2:$G$7,2,0),"")</f>
        <v>Priebežná platba</v>
      </c>
      <c r="G230" s="22" t="s">
        <v>20</v>
      </c>
      <c r="H230" s="29">
        <v>25494.06</v>
      </c>
      <c r="I230" s="22" t="s">
        <v>21</v>
      </c>
      <c r="J230" s="136">
        <v>4498.95</v>
      </c>
      <c r="K230" s="130"/>
      <c r="L230" s="92">
        <v>0</v>
      </c>
      <c r="M230" s="92">
        <f t="shared" si="9"/>
        <v>29993.010000000002</v>
      </c>
      <c r="N230" s="93">
        <v>45707</v>
      </c>
      <c r="O230" s="19" t="s">
        <v>22</v>
      </c>
    </row>
    <row r="231" spans="2:15" x14ac:dyDescent="0.25">
      <c r="B231" s="16" t="s">
        <v>441</v>
      </c>
      <c r="C231" s="18" t="s">
        <v>442</v>
      </c>
      <c r="D231" s="22" t="s">
        <v>19</v>
      </c>
      <c r="E231" s="135" t="str">
        <f>VLOOKUP(D231,'pomocna tabulka'!$B$2:$D$12,3,0)</f>
        <v>Úrad vlády SR</v>
      </c>
      <c r="F231" s="21" t="str">
        <f>+IFERROR(VLOOKUP(VALUE(MID($B231,11,1)),'pomocna tabulka'!$F$2:$G$7,2,0),"")</f>
        <v>Priebežná platba</v>
      </c>
      <c r="G231" s="22" t="s">
        <v>20</v>
      </c>
      <c r="H231" s="29">
        <v>4506.72</v>
      </c>
      <c r="I231" s="22" t="s">
        <v>21</v>
      </c>
      <c r="J231" s="136">
        <v>795.3</v>
      </c>
      <c r="K231" s="130"/>
      <c r="L231" s="92">
        <v>0</v>
      </c>
      <c r="M231" s="92">
        <f t="shared" si="9"/>
        <v>5302.02</v>
      </c>
      <c r="N231" s="93">
        <v>45707</v>
      </c>
      <c r="O231" s="19" t="s">
        <v>22</v>
      </c>
    </row>
    <row r="232" spans="2:15" x14ac:dyDescent="0.25">
      <c r="B232" s="16" t="s">
        <v>443</v>
      </c>
      <c r="C232" s="18" t="s">
        <v>99</v>
      </c>
      <c r="D232" s="22" t="s">
        <v>19</v>
      </c>
      <c r="E232" s="135" t="str">
        <f>VLOOKUP(D232,'pomocna tabulka'!$B$2:$D$12,3,0)</f>
        <v>Úrad vlády SR</v>
      </c>
      <c r="F232" s="21" t="str">
        <f>+IFERROR(VLOOKUP(VALUE(MID($B232,11,1)),'pomocna tabulka'!$F$2:$G$7,2,0),"")</f>
        <v>Priebežná platba</v>
      </c>
      <c r="G232" s="22" t="s">
        <v>20</v>
      </c>
      <c r="H232" s="29">
        <v>4506.72</v>
      </c>
      <c r="I232" s="22" t="s">
        <v>21</v>
      </c>
      <c r="J232" s="136">
        <v>795.3</v>
      </c>
      <c r="K232" s="130"/>
      <c r="L232" s="92">
        <v>0</v>
      </c>
      <c r="M232" s="92">
        <f t="shared" si="9"/>
        <v>5302.02</v>
      </c>
      <c r="N232" s="93">
        <v>45707</v>
      </c>
      <c r="O232" s="19" t="s">
        <v>22</v>
      </c>
    </row>
    <row r="233" spans="2:15" x14ac:dyDescent="0.25">
      <c r="B233" s="16" t="s">
        <v>444</v>
      </c>
      <c r="C233" s="18" t="s">
        <v>445</v>
      </c>
      <c r="D233" s="22" t="s">
        <v>19</v>
      </c>
      <c r="E233" s="135" t="str">
        <f>VLOOKUP(D233,'pomocna tabulka'!$B$2:$D$12,3,0)</f>
        <v>Úrad vlády SR</v>
      </c>
      <c r="F233" s="21" t="str">
        <f>+IFERROR(VLOOKUP(VALUE(MID($B233,11,1)),'pomocna tabulka'!$F$2:$G$7,2,0),"")</f>
        <v>Zálohová platba</v>
      </c>
      <c r="G233" s="22" t="s">
        <v>20</v>
      </c>
      <c r="H233" s="29">
        <v>21250</v>
      </c>
      <c r="I233" s="22" t="s">
        <v>21</v>
      </c>
      <c r="J233" s="136">
        <v>3750</v>
      </c>
      <c r="K233" s="130"/>
      <c r="L233" s="92">
        <v>0</v>
      </c>
      <c r="M233" s="92">
        <f t="shared" si="9"/>
        <v>25000</v>
      </c>
      <c r="N233" s="93">
        <v>45707</v>
      </c>
      <c r="O233" s="19" t="s">
        <v>22</v>
      </c>
    </row>
    <row r="234" spans="2:15" x14ac:dyDescent="0.25">
      <c r="B234" s="16" t="s">
        <v>446</v>
      </c>
      <c r="C234" s="18" t="s">
        <v>436</v>
      </c>
      <c r="D234" s="22" t="s">
        <v>19</v>
      </c>
      <c r="E234" s="135" t="str">
        <f>VLOOKUP(D234,'pomocna tabulka'!$B$2:$D$12,3,0)</f>
        <v>Úrad vlády SR</v>
      </c>
      <c r="F234" s="21" t="str">
        <f>+IFERROR(VLOOKUP(VALUE(MID($B234,11,1)),'pomocna tabulka'!$F$2:$G$7,2,0),"")</f>
        <v>Priebežná platba</v>
      </c>
      <c r="G234" s="22" t="s">
        <v>20</v>
      </c>
      <c r="H234" s="29">
        <v>4461.13</v>
      </c>
      <c r="I234" s="22" t="s">
        <v>21</v>
      </c>
      <c r="J234" s="136">
        <v>787.26</v>
      </c>
      <c r="K234" s="130"/>
      <c r="L234" s="92">
        <v>0</v>
      </c>
      <c r="M234" s="92">
        <f t="shared" si="9"/>
        <v>5248.39</v>
      </c>
      <c r="N234" s="93">
        <v>45707</v>
      </c>
      <c r="O234" s="19" t="s">
        <v>22</v>
      </c>
    </row>
    <row r="235" spans="2:15" x14ac:dyDescent="0.25">
      <c r="B235" s="16" t="s">
        <v>447</v>
      </c>
      <c r="C235" s="18" t="s">
        <v>448</v>
      </c>
      <c r="D235" s="22" t="s">
        <v>19</v>
      </c>
      <c r="E235" s="135" t="str">
        <f>VLOOKUP(D235,'pomocna tabulka'!$B$2:$D$12,3,0)</f>
        <v>Úrad vlády SR</v>
      </c>
      <c r="F235" s="21" t="str">
        <f>+IFERROR(VLOOKUP(VALUE(MID($B235,11,1)),'pomocna tabulka'!$F$2:$G$7,2,0),"")</f>
        <v>Priebežná platba</v>
      </c>
      <c r="G235" s="22" t="s">
        <v>20</v>
      </c>
      <c r="H235" s="29">
        <v>8822.82</v>
      </c>
      <c r="I235" s="22" t="s">
        <v>21</v>
      </c>
      <c r="J235" s="136">
        <v>1556.97</v>
      </c>
      <c r="K235" s="130"/>
      <c r="L235" s="92">
        <v>0</v>
      </c>
      <c r="M235" s="92">
        <f t="shared" ref="M235:M236" si="10">SUM(H235+J235+L235)</f>
        <v>10379.789999999999</v>
      </c>
      <c r="N235" s="93">
        <v>45708</v>
      </c>
      <c r="O235" s="19" t="s">
        <v>22</v>
      </c>
    </row>
    <row r="236" spans="2:15" x14ac:dyDescent="0.25">
      <c r="B236" s="16" t="s">
        <v>449</v>
      </c>
      <c r="C236" s="18" t="s">
        <v>450</v>
      </c>
      <c r="D236" s="22" t="s">
        <v>19</v>
      </c>
      <c r="E236" s="138" t="str">
        <f>VLOOKUP(D236,'pomocna tabulka'!$B$2:$D$12,3,0)</f>
        <v>Úrad vlády SR</v>
      </c>
      <c r="F236" s="15" t="str">
        <f>+IFERROR(VLOOKUP(VALUE(MID($B236,11,1)),'pomocna tabulka'!$F$2:$G$7,2,0),"")</f>
        <v>Priebežná platba</v>
      </c>
      <c r="G236" s="22" t="s">
        <v>20</v>
      </c>
      <c r="H236" s="29">
        <v>4506.7299999999996</v>
      </c>
      <c r="I236" s="22" t="s">
        <v>21</v>
      </c>
      <c r="J236" s="136">
        <v>795.3</v>
      </c>
      <c r="K236" s="130"/>
      <c r="L236" s="92">
        <v>0</v>
      </c>
      <c r="M236" s="92">
        <f t="shared" si="10"/>
        <v>5302.03</v>
      </c>
      <c r="N236" s="93">
        <v>45708</v>
      </c>
      <c r="O236" s="19" t="s">
        <v>22</v>
      </c>
    </row>
    <row r="237" spans="2:15" x14ac:dyDescent="0.25">
      <c r="B237" s="16" t="s">
        <v>451</v>
      </c>
      <c r="C237" s="18" t="s">
        <v>64</v>
      </c>
      <c r="D237" s="22" t="s">
        <v>29</v>
      </c>
      <c r="E237" s="25" t="str">
        <f>VLOOKUP(D237,'pomocna tabulka'!$B$2:$D$12,3,0)</f>
        <v>MIRRI SR</v>
      </c>
      <c r="F237" s="61" t="str">
        <f>+IFERROR(VLOOKUP(VALUE(MID($B237,11,1)),'pomocna tabulka'!$F$2:$G$7,2,0),"")</f>
        <v>Priebežná platba</v>
      </c>
      <c r="G237" s="19" t="s">
        <v>30</v>
      </c>
      <c r="H237" s="29">
        <v>954784.17</v>
      </c>
      <c r="I237" s="19" t="s">
        <v>31</v>
      </c>
      <c r="J237" s="29">
        <v>318534.46000000002</v>
      </c>
      <c r="K237" s="23" t="s">
        <v>65</v>
      </c>
      <c r="L237" s="94">
        <v>92024.1</v>
      </c>
      <c r="M237" s="92">
        <f>SUM(H237+J237+L237)</f>
        <v>1365342.7300000002</v>
      </c>
      <c r="N237" s="96">
        <v>45707</v>
      </c>
      <c r="O237" s="131" t="s">
        <v>36</v>
      </c>
    </row>
    <row r="238" spans="2:15" x14ac:dyDescent="0.25">
      <c r="B238" s="16" t="s">
        <v>452</v>
      </c>
      <c r="C238" s="18" t="s">
        <v>40</v>
      </c>
      <c r="D238" s="22" t="s">
        <v>19</v>
      </c>
      <c r="E238" s="135" t="str">
        <f>VLOOKUP(D238,'pomocna tabulka'!$B$2:$D$12,3,0)</f>
        <v>Úrad vlády SR</v>
      </c>
      <c r="F238" s="21" t="str">
        <f>+IFERROR(VLOOKUP(VALUE(MID($B238,11,1)),'pomocna tabulka'!$F$2:$G$7,2,0),"")</f>
        <v>Priebežná platba</v>
      </c>
      <c r="G238" s="22" t="s">
        <v>20</v>
      </c>
      <c r="H238" s="29">
        <v>12547.11</v>
      </c>
      <c r="I238" s="22" t="s">
        <v>21</v>
      </c>
      <c r="J238" s="136">
        <v>2214.1999999999998</v>
      </c>
      <c r="K238" s="130"/>
      <c r="L238" s="92">
        <v>0</v>
      </c>
      <c r="M238" s="92">
        <f t="shared" si="9"/>
        <v>14761.310000000001</v>
      </c>
      <c r="N238" s="96">
        <v>45708</v>
      </c>
      <c r="O238" s="19" t="s">
        <v>22</v>
      </c>
    </row>
    <row r="239" spans="2:15" x14ac:dyDescent="0.25">
      <c r="B239" s="16" t="s">
        <v>453</v>
      </c>
      <c r="C239" s="18" t="s">
        <v>454</v>
      </c>
      <c r="D239" s="22" t="s">
        <v>19</v>
      </c>
      <c r="E239" s="135" t="str">
        <f>VLOOKUP(D239,'pomocna tabulka'!$B$2:$D$12,3,0)</f>
        <v>Úrad vlády SR</v>
      </c>
      <c r="F239" s="21" t="str">
        <f>+IFERROR(VLOOKUP(VALUE(MID($B239,11,1)),'pomocna tabulka'!$F$2:$G$7,2,0),"")</f>
        <v>Priebežná platba</v>
      </c>
      <c r="G239" s="22" t="s">
        <v>20</v>
      </c>
      <c r="H239" s="29">
        <v>4903.33</v>
      </c>
      <c r="I239" s="22" t="s">
        <v>21</v>
      </c>
      <c r="J239" s="136">
        <v>865.29</v>
      </c>
      <c r="K239" s="130"/>
      <c r="L239" s="92">
        <v>0</v>
      </c>
      <c r="M239" s="92">
        <f t="shared" si="9"/>
        <v>5768.62</v>
      </c>
      <c r="N239" s="96">
        <v>45708</v>
      </c>
      <c r="O239" s="19" t="s">
        <v>22</v>
      </c>
    </row>
    <row r="240" spans="2:15" x14ac:dyDescent="0.25">
      <c r="B240" s="16" t="s">
        <v>455</v>
      </c>
      <c r="C240" s="18" t="s">
        <v>456</v>
      </c>
      <c r="D240" s="22" t="s">
        <v>19</v>
      </c>
      <c r="E240" s="135" t="str">
        <f>VLOOKUP(D240,'pomocna tabulka'!$B$2:$D$12,3,0)</f>
        <v>Úrad vlády SR</v>
      </c>
      <c r="F240" s="21" t="str">
        <f>+IFERROR(VLOOKUP(VALUE(MID($B240,11,1)),'pomocna tabulka'!$F$2:$G$7,2,0),"")</f>
        <v>Zálohová platba</v>
      </c>
      <c r="G240" s="22" t="s">
        <v>20</v>
      </c>
      <c r="H240" s="29">
        <v>25500</v>
      </c>
      <c r="I240" s="22" t="s">
        <v>21</v>
      </c>
      <c r="J240" s="136">
        <v>4500</v>
      </c>
      <c r="K240" s="130"/>
      <c r="L240" s="92">
        <v>0</v>
      </c>
      <c r="M240" s="92">
        <f t="shared" si="9"/>
        <v>30000</v>
      </c>
      <c r="N240" s="96">
        <v>45708</v>
      </c>
      <c r="O240" s="19" t="s">
        <v>22</v>
      </c>
    </row>
    <row r="241" spans="2:15" ht="26.25" x14ac:dyDescent="0.25">
      <c r="B241" s="16" t="s">
        <v>457</v>
      </c>
      <c r="C241" s="28" t="s">
        <v>118</v>
      </c>
      <c r="D241" s="22" t="s">
        <v>29</v>
      </c>
      <c r="E241" s="138" t="str">
        <f>VLOOKUP(D241,'pomocna tabulka'!$B$2:$D$12,3,0)</f>
        <v>MIRRI SR</v>
      </c>
      <c r="F241" s="15" t="str">
        <f>+IFERROR(VLOOKUP(VALUE(MID($B241,11,1)),'pomocna tabulka'!$F$2:$G$7,2,0),"")</f>
        <v>Priebežná platba</v>
      </c>
      <c r="G241" s="19" t="s">
        <v>30</v>
      </c>
      <c r="H241" s="29">
        <v>204541.14</v>
      </c>
      <c r="I241" s="19" t="s">
        <v>31</v>
      </c>
      <c r="J241" s="29">
        <v>44839.35</v>
      </c>
      <c r="K241" s="23" t="s">
        <v>65</v>
      </c>
      <c r="L241" s="92">
        <v>19714.099999999999</v>
      </c>
      <c r="M241" s="92">
        <f t="shared" si="9"/>
        <v>269094.59000000003</v>
      </c>
      <c r="N241" s="93">
        <v>45707</v>
      </c>
      <c r="O241" s="131" t="s">
        <v>36</v>
      </c>
    </row>
    <row r="242" spans="2:15" x14ac:dyDescent="0.25">
      <c r="B242" s="16" t="s">
        <v>458</v>
      </c>
      <c r="C242" s="18" t="s">
        <v>64</v>
      </c>
      <c r="D242" s="22" t="s">
        <v>29</v>
      </c>
      <c r="E242" s="138" t="str">
        <f>VLOOKUP(D242,'pomocna tabulka'!$B$2:$D$12,3,0)</f>
        <v>MIRRI SR</v>
      </c>
      <c r="F242" s="61" t="str">
        <f>+IFERROR(VLOOKUP(VALUE(MID($B242,11,1)),'pomocna tabulka'!$F$2:$G$7,2,0),"")</f>
        <v>Priebežná platba</v>
      </c>
      <c r="G242" s="19" t="s">
        <v>30</v>
      </c>
      <c r="H242" s="29">
        <v>26185.06</v>
      </c>
      <c r="I242" s="19" t="s">
        <v>31</v>
      </c>
      <c r="J242" s="29">
        <v>8735.85</v>
      </c>
      <c r="K242" s="23" t="s">
        <v>65</v>
      </c>
      <c r="L242" s="94">
        <v>2523.77</v>
      </c>
      <c r="M242" s="92">
        <f t="shared" si="9"/>
        <v>37444.68</v>
      </c>
      <c r="N242" s="96">
        <v>45707</v>
      </c>
      <c r="O242" s="131" t="s">
        <v>36</v>
      </c>
    </row>
    <row r="243" spans="2:15" x14ac:dyDescent="0.25">
      <c r="B243" s="16" t="s">
        <v>459</v>
      </c>
      <c r="C243" s="18" t="s">
        <v>186</v>
      </c>
      <c r="D243" s="22" t="s">
        <v>19</v>
      </c>
      <c r="E243" s="138" t="str">
        <f>VLOOKUP(D243,'pomocna tabulka'!$B$2:$D$12,3,0)</f>
        <v>Úrad vlády SR</v>
      </c>
      <c r="F243" s="15" t="str">
        <f>+IFERROR(VLOOKUP(VALUE(MID($B243,11,1)),'pomocna tabulka'!$F$2:$G$7,2,0),"")</f>
        <v>Priebežná platba</v>
      </c>
      <c r="G243" s="22" t="s">
        <v>20</v>
      </c>
      <c r="H243" s="29">
        <v>9756.9699999999993</v>
      </c>
      <c r="I243" s="22" t="s">
        <v>21</v>
      </c>
      <c r="J243" s="136">
        <v>1721.82</v>
      </c>
      <c r="K243" s="130"/>
      <c r="L243" s="94">
        <v>0</v>
      </c>
      <c r="M243" s="94">
        <f t="shared" si="9"/>
        <v>11478.789999999999</v>
      </c>
      <c r="N243" s="96">
        <v>45708</v>
      </c>
      <c r="O243" s="22" t="s">
        <v>22</v>
      </c>
    </row>
    <row r="244" spans="2:15" x14ac:dyDescent="0.25">
      <c r="B244" s="16" t="s">
        <v>460</v>
      </c>
      <c r="C244" s="18" t="s">
        <v>461</v>
      </c>
      <c r="D244" s="22" t="s">
        <v>19</v>
      </c>
      <c r="E244" s="138" t="str">
        <f>VLOOKUP(D244,'pomocna tabulka'!$B$2:$D$12,3,0)</f>
        <v>Úrad vlády SR</v>
      </c>
      <c r="F244" s="15" t="str">
        <f>+IFERROR(VLOOKUP(VALUE(MID($B244,11,1)),'pomocna tabulka'!$F$2:$G$7,2,0),"")</f>
        <v>Priebežná platba</v>
      </c>
      <c r="G244" s="22" t="s">
        <v>20</v>
      </c>
      <c r="H244" s="29">
        <v>17698.400000000001</v>
      </c>
      <c r="I244" s="22" t="s">
        <v>21</v>
      </c>
      <c r="J244" s="136">
        <v>3123.25</v>
      </c>
      <c r="K244" s="130"/>
      <c r="L244" s="94">
        <v>0</v>
      </c>
      <c r="M244" s="94">
        <f t="shared" si="9"/>
        <v>20821.650000000001</v>
      </c>
      <c r="N244" s="139">
        <v>45709</v>
      </c>
      <c r="O244" s="22" t="s">
        <v>22</v>
      </c>
    </row>
    <row r="245" spans="2:15" x14ac:dyDescent="0.25">
      <c r="B245" s="16" t="s">
        <v>462</v>
      </c>
      <c r="C245" s="18" t="s">
        <v>463</v>
      </c>
      <c r="D245" s="22" t="s">
        <v>19</v>
      </c>
      <c r="E245" s="138" t="str">
        <f>VLOOKUP(D245,'pomocna tabulka'!$B$2:$D$12,3,0)</f>
        <v>Úrad vlády SR</v>
      </c>
      <c r="F245" s="15" t="str">
        <f>+IFERROR(VLOOKUP(VALUE(MID($B245,11,1)),'pomocna tabulka'!$F$2:$G$7,2,0),"")</f>
        <v>Priebežná platba</v>
      </c>
      <c r="G245" s="22" t="s">
        <v>20</v>
      </c>
      <c r="H245" s="29">
        <v>8922.27</v>
      </c>
      <c r="I245" s="22" t="s">
        <v>21</v>
      </c>
      <c r="J245" s="136">
        <v>1574.52</v>
      </c>
      <c r="K245" s="130"/>
      <c r="L245" s="94">
        <v>0</v>
      </c>
      <c r="M245" s="94">
        <f t="shared" ref="M245" si="11">SUM(H245+J245+L245)</f>
        <v>10496.79</v>
      </c>
      <c r="N245" s="96">
        <v>45708</v>
      </c>
      <c r="O245" s="22" t="s">
        <v>22</v>
      </c>
    </row>
    <row r="246" spans="2:15" x14ac:dyDescent="0.25">
      <c r="B246" s="16" t="s">
        <v>464</v>
      </c>
      <c r="C246" s="18" t="s">
        <v>465</v>
      </c>
      <c r="D246" s="22" t="s">
        <v>19</v>
      </c>
      <c r="E246" s="138" t="str">
        <f>VLOOKUP(D246,'pomocna tabulka'!$B$2:$D$12,3,0)</f>
        <v>Úrad vlády SR</v>
      </c>
      <c r="F246" s="15" t="str">
        <f>+IFERROR(VLOOKUP(VALUE(MID($B246,11,1)),'pomocna tabulka'!$F$2:$G$7,2,0),"")</f>
        <v>Priebežná platba</v>
      </c>
      <c r="G246" s="22" t="s">
        <v>20</v>
      </c>
      <c r="H246" s="29">
        <v>26953.22</v>
      </c>
      <c r="I246" s="22" t="s">
        <v>21</v>
      </c>
      <c r="J246" s="136">
        <v>4756.45</v>
      </c>
      <c r="K246" s="130"/>
      <c r="L246" s="94">
        <v>0</v>
      </c>
      <c r="M246" s="94">
        <f t="shared" si="9"/>
        <v>31709.670000000002</v>
      </c>
      <c r="N246" s="96">
        <v>45709</v>
      </c>
      <c r="O246" s="22" t="s">
        <v>22</v>
      </c>
    </row>
    <row r="247" spans="2:15" ht="26.25" x14ac:dyDescent="0.25">
      <c r="B247" s="16" t="s">
        <v>466</v>
      </c>
      <c r="C247" s="28" t="s">
        <v>118</v>
      </c>
      <c r="D247" s="22" t="s">
        <v>29</v>
      </c>
      <c r="E247" s="138" t="str">
        <f>VLOOKUP(D247,'pomocna tabulka'!$B$2:$D$12,3,0)</f>
        <v>MIRRI SR</v>
      </c>
      <c r="F247" s="15" t="str">
        <f>+IFERROR(VLOOKUP(VALUE(MID($B247,11,1)),'pomocna tabulka'!$F$2:$G$7,2,0),"")</f>
        <v>Priebežná platba</v>
      </c>
      <c r="G247" s="22" t="s">
        <v>30</v>
      </c>
      <c r="H247" s="29">
        <v>345908.17</v>
      </c>
      <c r="I247" s="19" t="s">
        <v>31</v>
      </c>
      <c r="J247" s="136">
        <v>75829.73</v>
      </c>
      <c r="K247" s="23" t="s">
        <v>65</v>
      </c>
      <c r="L247" s="94">
        <v>33339.35</v>
      </c>
      <c r="M247" s="94">
        <f t="shared" si="9"/>
        <v>455077.24999999994</v>
      </c>
      <c r="N247" s="96">
        <v>45708</v>
      </c>
      <c r="O247" s="131" t="s">
        <v>36</v>
      </c>
    </row>
    <row r="248" spans="2:15" x14ac:dyDescent="0.25">
      <c r="B248" s="16" t="s">
        <v>467</v>
      </c>
      <c r="C248" s="18" t="s">
        <v>468</v>
      </c>
      <c r="D248" s="22" t="s">
        <v>29</v>
      </c>
      <c r="E248" s="138" t="str">
        <f>VLOOKUP(D248,'pomocna tabulka'!$B$2:$D$12,3,0)</f>
        <v>MIRRI SR</v>
      </c>
      <c r="F248" s="15" t="str">
        <f>+IFERROR(VLOOKUP(VALUE(MID($B248,11,1)),'pomocna tabulka'!$F$2:$G$7,2,0),"")</f>
        <v>Zálohová platba</v>
      </c>
      <c r="G248" s="22" t="s">
        <v>30</v>
      </c>
      <c r="H248" s="29">
        <v>89542.44</v>
      </c>
      <c r="I248" s="22" t="s">
        <v>31</v>
      </c>
      <c r="J248" s="136">
        <v>30306.12</v>
      </c>
      <c r="K248" s="130"/>
      <c r="L248" s="94">
        <v>0</v>
      </c>
      <c r="M248" s="94">
        <f t="shared" si="9"/>
        <v>119848.56</v>
      </c>
      <c r="N248" s="96">
        <v>45709</v>
      </c>
      <c r="O248" s="22" t="s">
        <v>22</v>
      </c>
    </row>
    <row r="249" spans="2:15" x14ac:dyDescent="0.25">
      <c r="B249" s="16" t="s">
        <v>469</v>
      </c>
      <c r="C249" s="18" t="s">
        <v>470</v>
      </c>
      <c r="D249" s="19" t="s">
        <v>19</v>
      </c>
      <c r="E249" s="138" t="str">
        <f>VLOOKUP(D249,'pomocna tabulka'!$B$2:$D$12,3,0)</f>
        <v>Úrad vlády SR</v>
      </c>
      <c r="F249" s="15" t="str">
        <f>+IFERROR(VLOOKUP(VALUE(MID($B249,11,1)),'pomocna tabulka'!$F$2:$G$7,2,0),"")</f>
        <v>Zálohová platba</v>
      </c>
      <c r="G249" s="22" t="s">
        <v>20</v>
      </c>
      <c r="H249" s="29">
        <v>49300</v>
      </c>
      <c r="I249" s="22" t="s">
        <v>21</v>
      </c>
      <c r="J249" s="136">
        <v>8700</v>
      </c>
      <c r="K249" s="130"/>
      <c r="L249" s="94">
        <v>0</v>
      </c>
      <c r="M249" s="94">
        <f t="shared" si="9"/>
        <v>58000</v>
      </c>
      <c r="N249" s="96">
        <v>45709</v>
      </c>
      <c r="O249" s="22" t="s">
        <v>22</v>
      </c>
    </row>
    <row r="250" spans="2:15" x14ac:dyDescent="0.25">
      <c r="B250" s="16" t="s">
        <v>471</v>
      </c>
      <c r="C250" s="18" t="s">
        <v>472</v>
      </c>
      <c r="D250" s="19" t="s">
        <v>19</v>
      </c>
      <c r="E250" s="138" t="str">
        <f>VLOOKUP(D250,'pomocna tabulka'!$B$2:$D$12,3,0)</f>
        <v>Úrad vlády SR</v>
      </c>
      <c r="F250" s="15" t="str">
        <f>+IFERROR(VLOOKUP(VALUE(MID($B250,11,1)),'pomocna tabulka'!$F$2:$G$7,2,0),"")</f>
        <v>Priebežná platba</v>
      </c>
      <c r="G250" s="22" t="s">
        <v>20</v>
      </c>
      <c r="H250" s="29">
        <v>24892.39</v>
      </c>
      <c r="I250" s="22" t="s">
        <v>21</v>
      </c>
      <c r="J250" s="136">
        <v>4392.78</v>
      </c>
      <c r="K250" s="130"/>
      <c r="L250" s="94">
        <v>0</v>
      </c>
      <c r="M250" s="94">
        <f t="shared" si="9"/>
        <v>29285.17</v>
      </c>
      <c r="N250" s="96">
        <v>45709</v>
      </c>
      <c r="O250" s="22" t="s">
        <v>22</v>
      </c>
    </row>
    <row r="251" spans="2:15" x14ac:dyDescent="0.25">
      <c r="B251" s="16" t="s">
        <v>473</v>
      </c>
      <c r="C251" s="18" t="s">
        <v>474</v>
      </c>
      <c r="D251" s="19" t="s">
        <v>19</v>
      </c>
      <c r="E251" s="138" t="str">
        <f>VLOOKUP(D251,'pomocna tabulka'!$B$2:$D$12,3,0)</f>
        <v>Úrad vlády SR</v>
      </c>
      <c r="F251" s="15" t="str">
        <f>+IFERROR(VLOOKUP(VALUE(MID($B251,11,1)),'pomocna tabulka'!$F$2:$G$7,2,0),"")</f>
        <v>Priebežná platba</v>
      </c>
      <c r="G251" s="22" t="s">
        <v>20</v>
      </c>
      <c r="H251" s="29">
        <v>13520.15</v>
      </c>
      <c r="I251" s="22" t="s">
        <v>21</v>
      </c>
      <c r="J251" s="136">
        <v>2385.91</v>
      </c>
      <c r="K251" s="130"/>
      <c r="L251" s="94">
        <v>0</v>
      </c>
      <c r="M251" s="94">
        <f t="shared" ref="M251" si="12">SUM(H251+J251+L251)</f>
        <v>15906.06</v>
      </c>
      <c r="N251" s="96">
        <v>45709</v>
      </c>
      <c r="O251" s="22" t="s">
        <v>22</v>
      </c>
    </row>
    <row r="252" spans="2:15" x14ac:dyDescent="0.25">
      <c r="B252" s="16" t="s">
        <v>475</v>
      </c>
      <c r="C252" s="18" t="s">
        <v>476</v>
      </c>
      <c r="D252" s="19" t="s">
        <v>19</v>
      </c>
      <c r="E252" s="138" t="str">
        <f>VLOOKUP(D252,'pomocna tabulka'!$B$2:$D$12,3,0)</f>
        <v>Úrad vlády SR</v>
      </c>
      <c r="F252" s="15" t="str">
        <f>+IFERROR(VLOOKUP(VALUE(MID($B252,11,1)),'pomocna tabulka'!$F$2:$G$7,2,0),"")</f>
        <v>Zálohová platba</v>
      </c>
      <c r="G252" s="22" t="s">
        <v>315</v>
      </c>
      <c r="H252" s="29">
        <v>41473.199999999997</v>
      </c>
      <c r="I252" s="22" t="s">
        <v>316</v>
      </c>
      <c r="J252" s="136">
        <v>7318.8</v>
      </c>
      <c r="K252" s="130"/>
      <c r="L252" s="94">
        <v>0</v>
      </c>
      <c r="M252" s="94">
        <f t="shared" si="9"/>
        <v>48792</v>
      </c>
      <c r="N252" s="96">
        <v>45712</v>
      </c>
      <c r="O252" s="22" t="s">
        <v>22</v>
      </c>
    </row>
    <row r="253" spans="2:15" x14ac:dyDescent="0.25">
      <c r="B253" s="16" t="s">
        <v>477</v>
      </c>
      <c r="C253" s="18" t="s">
        <v>478</v>
      </c>
      <c r="D253" s="19" t="s">
        <v>19</v>
      </c>
      <c r="E253" s="138" t="str">
        <f>VLOOKUP(D253,'pomocna tabulka'!$B$2:$D$12,3,0)</f>
        <v>Úrad vlády SR</v>
      </c>
      <c r="F253" s="15" t="str">
        <f>+IFERROR(VLOOKUP(VALUE(MID($B253,11,1)),'pomocna tabulka'!$F$2:$G$7,2,0),"")</f>
        <v>Priebežná platba</v>
      </c>
      <c r="G253" s="22" t="s">
        <v>20</v>
      </c>
      <c r="H253" s="29">
        <v>2253.35</v>
      </c>
      <c r="I253" s="22" t="s">
        <v>21</v>
      </c>
      <c r="J253" s="136">
        <v>397.65</v>
      </c>
      <c r="K253" s="130"/>
      <c r="L253" s="94">
        <v>0</v>
      </c>
      <c r="M253" s="94">
        <f t="shared" si="9"/>
        <v>2651</v>
      </c>
      <c r="N253" s="96">
        <v>45712</v>
      </c>
      <c r="O253" s="22" t="s">
        <v>22</v>
      </c>
    </row>
    <row r="254" spans="2:15" x14ac:dyDescent="0.25">
      <c r="B254" s="16" t="s">
        <v>479</v>
      </c>
      <c r="C254" s="18" t="s">
        <v>111</v>
      </c>
      <c r="D254" s="19" t="s">
        <v>19</v>
      </c>
      <c r="E254" s="138" t="str">
        <f>VLOOKUP(D254,'pomocna tabulka'!$B$2:$D$12,3,0)</f>
        <v>Úrad vlády SR</v>
      </c>
      <c r="F254" s="15" t="str">
        <f>+IFERROR(VLOOKUP(VALUE(MID($B254,11,1)),'pomocna tabulka'!$F$2:$G$7,2,0),"")</f>
        <v>Priebežná platba</v>
      </c>
      <c r="G254" s="22" t="s">
        <v>20</v>
      </c>
      <c r="H254" s="29">
        <v>2253.36</v>
      </c>
      <c r="I254" s="22" t="s">
        <v>21</v>
      </c>
      <c r="J254" s="136">
        <v>397.65</v>
      </c>
      <c r="K254" s="130"/>
      <c r="L254" s="94">
        <v>0</v>
      </c>
      <c r="M254" s="94">
        <f t="shared" si="9"/>
        <v>2651.01</v>
      </c>
      <c r="N254" s="96">
        <v>45712</v>
      </c>
      <c r="O254" s="22" t="s">
        <v>22</v>
      </c>
    </row>
    <row r="255" spans="2:15" x14ac:dyDescent="0.25">
      <c r="B255" s="16" t="s">
        <v>480</v>
      </c>
      <c r="C255" s="18" t="s">
        <v>478</v>
      </c>
      <c r="D255" s="19" t="s">
        <v>19</v>
      </c>
      <c r="E255" s="138" t="str">
        <f>VLOOKUP(D255,'pomocna tabulka'!$B$2:$D$12,3,0)</f>
        <v>Úrad vlády SR</v>
      </c>
      <c r="F255" s="15" t="str">
        <f>+IFERROR(VLOOKUP(VALUE(MID($B255,11,1)),'pomocna tabulka'!$F$2:$G$7,2,0),"")</f>
        <v>Priebežná platba</v>
      </c>
      <c r="G255" s="22" t="s">
        <v>20</v>
      </c>
      <c r="H255" s="29">
        <v>2253.35</v>
      </c>
      <c r="I255" s="22" t="s">
        <v>21</v>
      </c>
      <c r="J255" s="94">
        <v>397.65</v>
      </c>
      <c r="K255" s="130"/>
      <c r="L255" s="94">
        <v>0</v>
      </c>
      <c r="M255" s="94">
        <f t="shared" si="9"/>
        <v>2651</v>
      </c>
      <c r="N255" s="96">
        <v>45712</v>
      </c>
      <c r="O255" s="22" t="s">
        <v>22</v>
      </c>
    </row>
    <row r="256" spans="2:15" x14ac:dyDescent="0.25">
      <c r="B256" s="16" t="s">
        <v>481</v>
      </c>
      <c r="C256" s="18" t="s">
        <v>482</v>
      </c>
      <c r="D256" s="19" t="s">
        <v>19</v>
      </c>
      <c r="E256" s="138" t="str">
        <f>VLOOKUP(D256,'pomocna tabulka'!$B$2:$D$12,3,0)</f>
        <v>Úrad vlády SR</v>
      </c>
      <c r="F256" s="15" t="str">
        <f>+IFERROR(VLOOKUP(VALUE(MID($B256,11,1)),'pomocna tabulka'!$F$2:$G$7,2,0),"")</f>
        <v>Zálohová platba</v>
      </c>
      <c r="G256" s="22" t="s">
        <v>20</v>
      </c>
      <c r="H256" s="29">
        <v>74341</v>
      </c>
      <c r="I256" s="22" t="s">
        <v>21</v>
      </c>
      <c r="J256" s="94">
        <v>13119</v>
      </c>
      <c r="K256" s="130"/>
      <c r="L256" s="94">
        <v>0</v>
      </c>
      <c r="M256" s="94">
        <f t="shared" si="9"/>
        <v>87460</v>
      </c>
      <c r="N256" s="96">
        <v>45712</v>
      </c>
      <c r="O256" s="22" t="s">
        <v>22</v>
      </c>
    </row>
    <row r="257" spans="2:15" ht="26.25" x14ac:dyDescent="0.25">
      <c r="B257" s="16" t="s">
        <v>483</v>
      </c>
      <c r="C257" s="18" t="s">
        <v>484</v>
      </c>
      <c r="D257" s="19" t="s">
        <v>314</v>
      </c>
      <c r="E257" s="138" t="str">
        <f>VLOOKUP(D257,'pomocna tabulka'!$B$2:$D$12,3,0)</f>
        <v xml:space="preserve">Slovenská inovačná a energetická agentúra </v>
      </c>
      <c r="F257" s="15" t="str">
        <f>+IFERROR(VLOOKUP(VALUE(MID($B257,11,1)),'pomocna tabulka'!$F$2:$G$7,2,0),"")</f>
        <v>Priebežná platba</v>
      </c>
      <c r="G257" s="22" t="s">
        <v>315</v>
      </c>
      <c r="H257" s="29">
        <v>3162</v>
      </c>
      <c r="I257" s="22" t="s">
        <v>316</v>
      </c>
      <c r="J257" s="94">
        <v>558</v>
      </c>
      <c r="K257" s="130"/>
      <c r="L257" s="94">
        <v>0</v>
      </c>
      <c r="M257" s="94">
        <f t="shared" si="9"/>
        <v>3720</v>
      </c>
      <c r="N257" s="96">
        <v>45712</v>
      </c>
      <c r="O257" s="22" t="s">
        <v>22</v>
      </c>
    </row>
    <row r="258" spans="2:15" x14ac:dyDescent="0.25">
      <c r="B258" s="20" t="s">
        <v>485</v>
      </c>
      <c r="C258" s="28" t="s">
        <v>111</v>
      </c>
      <c r="D258" s="22" t="s">
        <v>19</v>
      </c>
      <c r="E258" s="135" t="str">
        <f>VLOOKUP(D258,'pomocna tabulka'!$B$2:$D$12,3,0)</f>
        <v>Úrad vlády SR</v>
      </c>
      <c r="F258" s="21" t="str">
        <f>+IFERROR(VLOOKUP(VALUE(MID($B258,11,1)),'pomocna tabulka'!$F$2:$G$7,2,0),"")</f>
        <v>Priebežná platba</v>
      </c>
      <c r="G258" s="22" t="s">
        <v>20</v>
      </c>
      <c r="H258" s="29">
        <v>2253.36</v>
      </c>
      <c r="I258" s="22" t="s">
        <v>21</v>
      </c>
      <c r="J258" s="92">
        <v>397.65</v>
      </c>
      <c r="K258" s="132"/>
      <c r="L258" s="94">
        <v>0</v>
      </c>
      <c r="M258" s="92">
        <f>SUM(H258+J258+L258)</f>
        <v>2651.01</v>
      </c>
      <c r="N258" s="96">
        <v>45712</v>
      </c>
      <c r="O258" s="22" t="s">
        <v>22</v>
      </c>
    </row>
    <row r="259" spans="2:15" x14ac:dyDescent="0.25">
      <c r="B259" s="20" t="s">
        <v>486</v>
      </c>
      <c r="C259" s="28" t="s">
        <v>67</v>
      </c>
      <c r="D259" s="22" t="s">
        <v>19</v>
      </c>
      <c r="E259" s="135" t="str">
        <f>VLOOKUP(D259,'pomocna tabulka'!$B$2:$D$12,3,0)</f>
        <v>Úrad vlády SR</v>
      </c>
      <c r="F259" s="21" t="str">
        <f>+IFERROR(VLOOKUP(VALUE(MID($B259,11,1)),'pomocna tabulka'!$F$2:$G$7,2,0),"")</f>
        <v>Priebežná platba</v>
      </c>
      <c r="G259" s="22" t="s">
        <v>20</v>
      </c>
      <c r="H259" s="29">
        <v>4506.72</v>
      </c>
      <c r="I259" s="22" t="s">
        <v>21</v>
      </c>
      <c r="J259" s="119">
        <v>795.3</v>
      </c>
      <c r="K259" s="130"/>
      <c r="L259" s="94">
        <v>0</v>
      </c>
      <c r="M259" s="92">
        <f t="shared" ref="M259:M320" si="13">SUM(H259+J259+L259)</f>
        <v>5302.02</v>
      </c>
      <c r="N259" s="96">
        <v>45712</v>
      </c>
      <c r="O259" s="22" t="s">
        <v>22</v>
      </c>
    </row>
    <row r="260" spans="2:15" x14ac:dyDescent="0.25">
      <c r="B260" s="20" t="s">
        <v>487</v>
      </c>
      <c r="C260" s="28" t="s">
        <v>64</v>
      </c>
      <c r="D260" s="19" t="s">
        <v>29</v>
      </c>
      <c r="E260" s="135" t="str">
        <f>VLOOKUP(D260,'pomocna tabulka'!$B$2:$D$12,3,0)</f>
        <v>MIRRI SR</v>
      </c>
      <c r="F260" s="21" t="str">
        <f>+IFERROR(VLOOKUP(VALUE(MID($B260,11,1)),'pomocna tabulka'!$F$2:$G$7,2,0),"")</f>
        <v>Priebežná platba</v>
      </c>
      <c r="G260" s="19" t="s">
        <v>30</v>
      </c>
      <c r="H260" s="29">
        <v>66550.34</v>
      </c>
      <c r="I260" s="19" t="s">
        <v>31</v>
      </c>
      <c r="J260" s="92">
        <v>22202.48</v>
      </c>
      <c r="K260" s="17" t="s">
        <v>65</v>
      </c>
      <c r="L260" s="94">
        <v>6414.26</v>
      </c>
      <c r="M260" s="92">
        <f t="shared" si="13"/>
        <v>95167.079999999987</v>
      </c>
      <c r="N260" s="96">
        <v>45712</v>
      </c>
      <c r="O260" s="131" t="s">
        <v>36</v>
      </c>
    </row>
    <row r="261" spans="2:15" x14ac:dyDescent="0.25">
      <c r="B261" s="20" t="s">
        <v>488</v>
      </c>
      <c r="C261" s="28" t="s">
        <v>221</v>
      </c>
      <c r="D261" s="22" t="s">
        <v>19</v>
      </c>
      <c r="E261" s="135" t="str">
        <f>VLOOKUP(D261,'pomocna tabulka'!$B$2:$D$12,3,0)</f>
        <v>Úrad vlády SR</v>
      </c>
      <c r="F261" s="21" t="str">
        <f>+IFERROR(VLOOKUP(VALUE(MID($B261,11,1)),'pomocna tabulka'!$F$2:$G$7,2,0),"")</f>
        <v>Priebežná platba</v>
      </c>
      <c r="G261" s="22" t="s">
        <v>20</v>
      </c>
      <c r="H261" s="29">
        <v>4506.72</v>
      </c>
      <c r="I261" s="22" t="s">
        <v>21</v>
      </c>
      <c r="J261" s="119">
        <v>795.3</v>
      </c>
      <c r="K261" s="130"/>
      <c r="L261" s="94">
        <v>0</v>
      </c>
      <c r="M261" s="92">
        <f t="shared" ref="M261" si="14">SUM(H261+J261+L261)</f>
        <v>5302.02</v>
      </c>
      <c r="N261" s="96">
        <v>45712</v>
      </c>
      <c r="O261" s="22" t="s">
        <v>22</v>
      </c>
    </row>
    <row r="262" spans="2:15" x14ac:dyDescent="0.25">
      <c r="B262" s="20" t="s">
        <v>489</v>
      </c>
      <c r="C262" s="28" t="s">
        <v>490</v>
      </c>
      <c r="D262" s="22" t="s">
        <v>19</v>
      </c>
      <c r="E262" s="135" t="str">
        <f>VLOOKUP(D262,'pomocna tabulka'!$B$2:$D$12,3,0)</f>
        <v>Úrad vlády SR</v>
      </c>
      <c r="F262" s="21" t="str">
        <f>+IFERROR(VLOOKUP(VALUE(MID($B262,11,1)),'pomocna tabulka'!$F$2:$G$7,2,0),"")</f>
        <v>Priebežná platba</v>
      </c>
      <c r="G262" s="22" t="s">
        <v>20</v>
      </c>
      <c r="H262" s="29">
        <v>8268.57</v>
      </c>
      <c r="I262" s="22" t="s">
        <v>21</v>
      </c>
      <c r="J262" s="119">
        <v>1459.16</v>
      </c>
      <c r="K262" s="130"/>
      <c r="L262" s="94">
        <v>0</v>
      </c>
      <c r="M262" s="92">
        <f t="shared" ref="M262" si="15">SUM(H262+J262+L262)</f>
        <v>9727.73</v>
      </c>
      <c r="N262" s="96">
        <v>45712</v>
      </c>
      <c r="O262" s="22" t="s">
        <v>22</v>
      </c>
    </row>
    <row r="263" spans="2:15" x14ac:dyDescent="0.25">
      <c r="B263" s="20" t="s">
        <v>491</v>
      </c>
      <c r="C263" s="28" t="s">
        <v>243</v>
      </c>
      <c r="D263" s="22" t="s">
        <v>19</v>
      </c>
      <c r="E263" s="135" t="str">
        <f>VLOOKUP(D263,'pomocna tabulka'!$B$2:$D$12,3,0)</f>
        <v>Úrad vlády SR</v>
      </c>
      <c r="F263" s="21" t="str">
        <f>+IFERROR(VLOOKUP(VALUE(MID($B263,11,1)),'pomocna tabulka'!$F$2:$G$7,2,0),"")</f>
        <v>Priebežná platba</v>
      </c>
      <c r="G263" s="22" t="s">
        <v>20</v>
      </c>
      <c r="H263" s="29">
        <v>3677.49</v>
      </c>
      <c r="I263" s="22" t="s">
        <v>21</v>
      </c>
      <c r="J263" s="92">
        <v>648.97</v>
      </c>
      <c r="K263" s="130"/>
      <c r="L263" s="94">
        <v>0</v>
      </c>
      <c r="M263" s="92">
        <f t="shared" si="13"/>
        <v>4326.46</v>
      </c>
      <c r="N263" s="96">
        <v>45713</v>
      </c>
      <c r="O263" s="22" t="s">
        <v>22</v>
      </c>
    </row>
    <row r="264" spans="2:15" x14ac:dyDescent="0.25">
      <c r="B264" s="20" t="s">
        <v>492</v>
      </c>
      <c r="C264" s="28" t="s">
        <v>493</v>
      </c>
      <c r="D264" s="22" t="s">
        <v>19</v>
      </c>
      <c r="E264" s="135" t="str">
        <f>VLOOKUP(D264,'pomocna tabulka'!$B$2:$D$12,3,0)</f>
        <v>Úrad vlády SR</v>
      </c>
      <c r="F264" s="21" t="str">
        <f>+IFERROR(VLOOKUP(VALUE(MID($B264,11,1)),'pomocna tabulka'!$F$2:$G$7,2,0),"")</f>
        <v>Zálohová platba</v>
      </c>
      <c r="G264" s="22" t="s">
        <v>20</v>
      </c>
      <c r="H264" s="29">
        <v>42500</v>
      </c>
      <c r="I264" s="22" t="s">
        <v>21</v>
      </c>
      <c r="J264" s="92">
        <v>7500</v>
      </c>
      <c r="K264" s="130"/>
      <c r="L264" s="94">
        <v>0</v>
      </c>
      <c r="M264" s="92">
        <f t="shared" si="13"/>
        <v>50000</v>
      </c>
      <c r="N264" s="96">
        <v>45713</v>
      </c>
      <c r="O264" s="140" t="s">
        <v>22</v>
      </c>
    </row>
    <row r="265" spans="2:15" x14ac:dyDescent="0.25">
      <c r="B265" s="20" t="s">
        <v>494</v>
      </c>
      <c r="C265" s="28" t="s">
        <v>454</v>
      </c>
      <c r="D265" s="22" t="s">
        <v>19</v>
      </c>
      <c r="E265" s="135" t="str">
        <f>VLOOKUP(D265,'pomocna tabulka'!$B$2:$D$12,3,0)</f>
        <v>Úrad vlády SR</v>
      </c>
      <c r="F265" s="21" t="str">
        <f>+IFERROR(VLOOKUP(VALUE(MID($B265,11,1)),'pomocna tabulka'!$F$2:$G$7,2,0),"")</f>
        <v>Priebežná platba</v>
      </c>
      <c r="G265" s="22" t="s">
        <v>20</v>
      </c>
      <c r="H265" s="29">
        <v>4506.75</v>
      </c>
      <c r="I265" s="22" t="s">
        <v>21</v>
      </c>
      <c r="J265" s="92">
        <v>795.31</v>
      </c>
      <c r="K265" s="130"/>
      <c r="L265" s="94">
        <v>0</v>
      </c>
      <c r="M265" s="92">
        <f t="shared" si="13"/>
        <v>5302.0599999999995</v>
      </c>
      <c r="N265" s="96">
        <v>45713</v>
      </c>
      <c r="O265" s="22" t="s">
        <v>22</v>
      </c>
    </row>
    <row r="266" spans="2:15" x14ac:dyDescent="0.25">
      <c r="B266" s="20" t="s">
        <v>495</v>
      </c>
      <c r="C266" s="28" t="s">
        <v>64</v>
      </c>
      <c r="D266" s="19" t="s">
        <v>29</v>
      </c>
      <c r="E266" s="135" t="str">
        <f>VLOOKUP(D266,'pomocna tabulka'!$B$2:$D$12,3,0)</f>
        <v>MIRRI SR</v>
      </c>
      <c r="F266" s="21" t="str">
        <f>+IFERROR(VLOOKUP(VALUE(MID($B266,11,1)),'pomocna tabulka'!$F$2:$G$7,2,0),"")</f>
        <v>Priebežná platba</v>
      </c>
      <c r="G266" s="19" t="s">
        <v>30</v>
      </c>
      <c r="H266" s="29">
        <v>12872.06</v>
      </c>
      <c r="I266" s="19" t="s">
        <v>31</v>
      </c>
      <c r="J266" s="29">
        <v>4294.3599999999997</v>
      </c>
      <c r="K266" s="17" t="s">
        <v>65</v>
      </c>
      <c r="L266" s="94">
        <v>1240.6400000000001</v>
      </c>
      <c r="M266" s="92">
        <f t="shared" si="13"/>
        <v>18407.059999999998</v>
      </c>
      <c r="N266" s="96">
        <v>45713</v>
      </c>
      <c r="O266" s="131" t="s">
        <v>36</v>
      </c>
    </row>
    <row r="267" spans="2:15" x14ac:dyDescent="0.25">
      <c r="B267" s="20" t="s">
        <v>496</v>
      </c>
      <c r="C267" s="28" t="s">
        <v>497</v>
      </c>
      <c r="D267" s="22" t="s">
        <v>19</v>
      </c>
      <c r="E267" s="135" t="str">
        <f>VLOOKUP(D267,'pomocna tabulka'!$B$2:$D$12,3,0)</f>
        <v>Úrad vlády SR</v>
      </c>
      <c r="F267" s="21" t="str">
        <f>+IFERROR(VLOOKUP(VALUE(MID($B267,11,1)),'pomocna tabulka'!$F$2:$G$7,2,0),"")</f>
        <v>Predfinancovanie</v>
      </c>
      <c r="G267" s="22" t="s">
        <v>20</v>
      </c>
      <c r="H267" s="29">
        <v>24752.95</v>
      </c>
      <c r="I267" s="22" t="s">
        <v>21</v>
      </c>
      <c r="J267" s="92">
        <v>4368.17</v>
      </c>
      <c r="K267" s="130"/>
      <c r="L267" s="94">
        <v>0</v>
      </c>
      <c r="M267" s="92">
        <f t="shared" si="13"/>
        <v>29121.120000000003</v>
      </c>
      <c r="N267" s="96">
        <v>45714</v>
      </c>
      <c r="O267" s="22" t="s">
        <v>22</v>
      </c>
    </row>
    <row r="268" spans="2:15" x14ac:dyDescent="0.25">
      <c r="B268" s="20" t="s">
        <v>498</v>
      </c>
      <c r="C268" s="28" t="s">
        <v>499</v>
      </c>
      <c r="D268" s="22" t="s">
        <v>19</v>
      </c>
      <c r="E268" s="135" t="str">
        <f>VLOOKUP(D268,'pomocna tabulka'!$B$2:$D$12,3,0)</f>
        <v>Úrad vlády SR</v>
      </c>
      <c r="F268" s="21" t="str">
        <f>+IFERROR(VLOOKUP(VALUE(MID($B268,11,1)),'pomocna tabulka'!$F$2:$G$7,2,0),"")</f>
        <v>Zálohová platba</v>
      </c>
      <c r="G268" s="22" t="s">
        <v>20</v>
      </c>
      <c r="H268" s="29">
        <v>51000</v>
      </c>
      <c r="I268" s="22" t="s">
        <v>21</v>
      </c>
      <c r="J268" s="92">
        <v>9000</v>
      </c>
      <c r="K268" s="130"/>
      <c r="L268" s="94">
        <v>0</v>
      </c>
      <c r="M268" s="92">
        <f t="shared" si="13"/>
        <v>60000</v>
      </c>
      <c r="N268" s="96">
        <v>45714</v>
      </c>
      <c r="O268" s="22" t="s">
        <v>22</v>
      </c>
    </row>
    <row r="269" spans="2:15" x14ac:dyDescent="0.25">
      <c r="B269" s="20" t="s">
        <v>500</v>
      </c>
      <c r="C269" s="28" t="s">
        <v>501</v>
      </c>
      <c r="D269" s="22" t="s">
        <v>19</v>
      </c>
      <c r="E269" s="135" t="str">
        <f>VLOOKUP(D269,'pomocna tabulka'!$B$2:$D$12,3,0)</f>
        <v>Úrad vlády SR</v>
      </c>
      <c r="F269" s="21" t="str">
        <f>+IFERROR(VLOOKUP(VALUE(MID($B269,11,1)),'pomocna tabulka'!$F$2:$G$7,2,0),"")</f>
        <v>Zálohová platba</v>
      </c>
      <c r="G269" s="22" t="s">
        <v>20</v>
      </c>
      <c r="H269" s="29">
        <v>29419.96</v>
      </c>
      <c r="I269" s="22" t="s">
        <v>21</v>
      </c>
      <c r="J269" s="92">
        <v>5191.76</v>
      </c>
      <c r="K269" s="130"/>
      <c r="L269" s="94">
        <v>0</v>
      </c>
      <c r="M269" s="92">
        <f t="shared" si="13"/>
        <v>34611.72</v>
      </c>
      <c r="N269" s="96">
        <v>45714</v>
      </c>
      <c r="O269" s="22" t="s">
        <v>22</v>
      </c>
    </row>
    <row r="270" spans="2:15" x14ac:dyDescent="0.25">
      <c r="B270" s="20" t="s">
        <v>502</v>
      </c>
      <c r="C270" s="28" t="s">
        <v>229</v>
      </c>
      <c r="D270" s="22" t="s">
        <v>19</v>
      </c>
      <c r="E270" s="135" t="str">
        <f>VLOOKUP(D270,'pomocna tabulka'!$B$2:$D$12,3,0)</f>
        <v>Úrad vlády SR</v>
      </c>
      <c r="F270" s="21" t="str">
        <f>+IFERROR(VLOOKUP(VALUE(MID($B270,11,1)),'pomocna tabulka'!$F$2:$G$7,2,0),"")</f>
        <v>Priebežná platba</v>
      </c>
      <c r="G270" s="22" t="s">
        <v>20</v>
      </c>
      <c r="H270" s="29">
        <v>4903.33</v>
      </c>
      <c r="I270" s="22" t="s">
        <v>21</v>
      </c>
      <c r="J270" s="48">
        <v>865.29</v>
      </c>
      <c r="K270" s="130"/>
      <c r="L270" s="94">
        <v>0</v>
      </c>
      <c r="M270" s="92">
        <f t="shared" si="13"/>
        <v>5768.62</v>
      </c>
      <c r="N270" s="96">
        <v>45714</v>
      </c>
      <c r="O270" s="22" t="s">
        <v>22</v>
      </c>
    </row>
    <row r="271" spans="2:15" x14ac:dyDescent="0.25">
      <c r="B271" s="20" t="s">
        <v>503</v>
      </c>
      <c r="C271" s="28" t="s">
        <v>504</v>
      </c>
      <c r="D271" s="19" t="s">
        <v>29</v>
      </c>
      <c r="E271" s="135" t="str">
        <f>VLOOKUP(D271,'pomocna tabulka'!$B$2:$D$12,3,0)</f>
        <v>MIRRI SR</v>
      </c>
      <c r="F271" s="21" t="str">
        <f>+IFERROR(VLOOKUP(VALUE(MID($B271,11,1)),'pomocna tabulka'!$F$2:$G$7,2,0),"")</f>
        <v>Priebežná platba</v>
      </c>
      <c r="G271" s="19" t="s">
        <v>30</v>
      </c>
      <c r="H271" s="29">
        <v>2070.13</v>
      </c>
      <c r="I271" s="19" t="s">
        <v>31</v>
      </c>
      <c r="J271" s="29">
        <v>690.64</v>
      </c>
      <c r="K271" s="17" t="s">
        <v>65</v>
      </c>
      <c r="L271" s="94">
        <v>199.52</v>
      </c>
      <c r="M271" s="92">
        <f t="shared" ref="M271:M272" si="16">SUM(H271+J271+L271)</f>
        <v>2960.29</v>
      </c>
      <c r="N271" s="96">
        <v>45713</v>
      </c>
      <c r="O271" s="131" t="s">
        <v>36</v>
      </c>
    </row>
    <row r="272" spans="2:15" x14ac:dyDescent="0.25">
      <c r="B272" s="20" t="s">
        <v>505</v>
      </c>
      <c r="C272" s="28" t="s">
        <v>506</v>
      </c>
      <c r="D272" s="22" t="s">
        <v>19</v>
      </c>
      <c r="E272" s="135" t="str">
        <f>VLOOKUP(D272,'pomocna tabulka'!$B$2:$D$12,3,0)</f>
        <v>Úrad vlády SR</v>
      </c>
      <c r="F272" s="21" t="str">
        <f>+IFERROR(VLOOKUP(VALUE(MID($B272,11,1)),'pomocna tabulka'!$F$2:$G$7,2,0),"")</f>
        <v>Zálohová platba</v>
      </c>
      <c r="G272" s="22" t="s">
        <v>20</v>
      </c>
      <c r="H272" s="29">
        <v>26350</v>
      </c>
      <c r="I272" s="22" t="s">
        <v>21</v>
      </c>
      <c r="J272" s="48">
        <v>4650</v>
      </c>
      <c r="K272" s="130"/>
      <c r="L272" s="94">
        <v>0</v>
      </c>
      <c r="M272" s="92">
        <f t="shared" si="16"/>
        <v>31000</v>
      </c>
      <c r="N272" s="96">
        <v>45714</v>
      </c>
      <c r="O272" s="22" t="s">
        <v>22</v>
      </c>
    </row>
    <row r="273" spans="2:15" x14ac:dyDescent="0.25">
      <c r="B273" s="20" t="s">
        <v>507</v>
      </c>
      <c r="C273" s="28" t="s">
        <v>144</v>
      </c>
      <c r="D273" s="22" t="s">
        <v>19</v>
      </c>
      <c r="E273" s="135" t="str">
        <f>VLOOKUP(D273,'pomocna tabulka'!$B$2:$D$12,3,0)</f>
        <v>Úrad vlády SR</v>
      </c>
      <c r="F273" s="21" t="str">
        <f>+IFERROR(VLOOKUP(VALUE(MID($B273,11,1)),'pomocna tabulka'!$F$2:$G$7,2,0),"")</f>
        <v>Zálohová platba</v>
      </c>
      <c r="G273" s="19" t="s">
        <v>315</v>
      </c>
      <c r="H273" s="29">
        <v>31881.01</v>
      </c>
      <c r="I273" s="19" t="s">
        <v>316</v>
      </c>
      <c r="J273" s="92">
        <v>5626.06</v>
      </c>
      <c r="K273" s="130"/>
      <c r="L273" s="94">
        <v>0</v>
      </c>
      <c r="M273" s="92">
        <f t="shared" si="13"/>
        <v>37507.07</v>
      </c>
      <c r="N273" s="96">
        <v>45714</v>
      </c>
      <c r="O273" s="22" t="s">
        <v>22</v>
      </c>
    </row>
    <row r="274" spans="2:15" x14ac:dyDescent="0.25">
      <c r="B274" s="20" t="s">
        <v>508</v>
      </c>
      <c r="C274" s="28" t="s">
        <v>509</v>
      </c>
      <c r="D274" s="191" t="s">
        <v>29</v>
      </c>
      <c r="E274" s="192" t="str">
        <f>VLOOKUP(D274,'pomocna tabulka'!$B$2:$D$12,3,0)</f>
        <v>MIRRI SR</v>
      </c>
      <c r="F274" s="193" t="str">
        <f>+IFERROR(VLOOKUP(VALUE(MID($B274,11,1)),'pomocna tabulka'!$F$2:$G$7,2,0),"")</f>
        <v>Priebežná platba</v>
      </c>
      <c r="G274" s="19" t="s">
        <v>197</v>
      </c>
      <c r="H274" s="29">
        <v>126545.88</v>
      </c>
      <c r="I274" s="19" t="s">
        <v>198</v>
      </c>
      <c r="J274" s="92">
        <v>42181.96</v>
      </c>
      <c r="K274" s="130"/>
      <c r="L274" s="94">
        <v>0</v>
      </c>
      <c r="M274" s="92">
        <f t="shared" si="13"/>
        <v>168727.84</v>
      </c>
      <c r="N274" s="96">
        <v>45714</v>
      </c>
      <c r="O274" s="22" t="s">
        <v>22</v>
      </c>
    </row>
    <row r="275" spans="2:15" x14ac:dyDescent="0.25">
      <c r="B275" s="20" t="s">
        <v>510</v>
      </c>
      <c r="C275" s="28" t="s">
        <v>415</v>
      </c>
      <c r="D275" s="161" t="s">
        <v>19</v>
      </c>
      <c r="E275" s="133" t="str">
        <f>VLOOKUP(D275,'pomocna tabulka'!$B$2:$D$12,3,0)</f>
        <v>Úrad vlády SR</v>
      </c>
      <c r="F275" s="134" t="str">
        <f>+IFERROR(VLOOKUP(VALUE(MID($B275,11,1)),'pomocna tabulka'!$F$2:$G$7,2,0),"")</f>
        <v>Priebežná platba</v>
      </c>
      <c r="G275" s="22" t="s">
        <v>20</v>
      </c>
      <c r="H275" s="29">
        <v>13520.16</v>
      </c>
      <c r="I275" s="22" t="s">
        <v>21</v>
      </c>
      <c r="J275" s="48">
        <v>2385.91</v>
      </c>
      <c r="K275" s="130"/>
      <c r="L275" s="94">
        <v>0</v>
      </c>
      <c r="M275" s="92">
        <f t="shared" si="13"/>
        <v>15906.07</v>
      </c>
      <c r="N275" s="96">
        <v>45714</v>
      </c>
      <c r="O275" s="22" t="s">
        <v>22</v>
      </c>
    </row>
    <row r="276" spans="2:15" x14ac:dyDescent="0.25">
      <c r="B276" s="20" t="s">
        <v>511</v>
      </c>
      <c r="C276" s="28" t="s">
        <v>512</v>
      </c>
      <c r="D276" s="22" t="s">
        <v>19</v>
      </c>
      <c r="E276" s="135" t="str">
        <f>VLOOKUP(D276,'pomocna tabulka'!$B$2:$D$12,3,0)</f>
        <v>Úrad vlády SR</v>
      </c>
      <c r="F276" s="21" t="str">
        <f>+IFERROR(VLOOKUP(VALUE(MID($B276,11,1)),'pomocna tabulka'!$F$2:$G$7,2,0),"")</f>
        <v>Priebežná platba</v>
      </c>
      <c r="G276" s="22" t="s">
        <v>20</v>
      </c>
      <c r="H276" s="29">
        <v>4506.72</v>
      </c>
      <c r="I276" s="22" t="s">
        <v>21</v>
      </c>
      <c r="J276" s="92">
        <v>795.3</v>
      </c>
      <c r="K276" s="130"/>
      <c r="L276" s="94">
        <v>0</v>
      </c>
      <c r="M276" s="92">
        <f t="shared" si="13"/>
        <v>5302.02</v>
      </c>
      <c r="N276" s="96">
        <v>45714</v>
      </c>
      <c r="O276" s="22" t="s">
        <v>22</v>
      </c>
    </row>
    <row r="277" spans="2:15" ht="15.75" customHeight="1" x14ac:dyDescent="0.25">
      <c r="B277" s="20" t="s">
        <v>513</v>
      </c>
      <c r="C277" s="28" t="s">
        <v>514</v>
      </c>
      <c r="D277" s="22" t="s">
        <v>19</v>
      </c>
      <c r="E277" s="135" t="str">
        <f>VLOOKUP(D277,'pomocna tabulka'!$B$2:$D$12,3,0)</f>
        <v>Úrad vlády SR</v>
      </c>
      <c r="F277" s="21" t="str">
        <f>+IFERROR(VLOOKUP(VALUE(MID($B277,11,1)),'pomocna tabulka'!$F$2:$G$7,2,0),"")</f>
        <v>Priebežná platba</v>
      </c>
      <c r="G277" s="22" t="s">
        <v>20</v>
      </c>
      <c r="H277" s="29">
        <v>8738.14</v>
      </c>
      <c r="I277" s="22" t="s">
        <v>21</v>
      </c>
      <c r="J277" s="92">
        <v>1542.02</v>
      </c>
      <c r="K277" s="130"/>
      <c r="L277" s="94">
        <v>0</v>
      </c>
      <c r="M277" s="92">
        <f t="shared" si="13"/>
        <v>10280.16</v>
      </c>
      <c r="N277" s="96">
        <v>45714</v>
      </c>
      <c r="O277" s="22" t="s">
        <v>22</v>
      </c>
    </row>
    <row r="278" spans="2:15" x14ac:dyDescent="0.25">
      <c r="B278" s="20" t="s">
        <v>515</v>
      </c>
      <c r="C278" s="28" t="s">
        <v>301</v>
      </c>
      <c r="D278" s="22" t="s">
        <v>19</v>
      </c>
      <c r="E278" s="135" t="str">
        <f>VLOOKUP(D278,'pomocna tabulka'!$B$2:$D$12,3,0)</f>
        <v>Úrad vlády SR</v>
      </c>
      <c r="F278" s="21" t="str">
        <f>+IFERROR(VLOOKUP(VALUE(MID($B278,11,1)),'pomocna tabulka'!$F$2:$G$7,2,0),"")</f>
        <v>Priebežná platba</v>
      </c>
      <c r="G278" s="22" t="s">
        <v>20</v>
      </c>
      <c r="H278" s="29">
        <v>3768.39</v>
      </c>
      <c r="I278" s="22" t="s">
        <v>21</v>
      </c>
      <c r="J278" s="92">
        <v>665.01</v>
      </c>
      <c r="K278" s="130"/>
      <c r="L278" s="94">
        <v>0</v>
      </c>
      <c r="M278" s="92">
        <f t="shared" si="13"/>
        <v>4433.3999999999996</v>
      </c>
      <c r="N278" s="96">
        <v>45715</v>
      </c>
      <c r="O278" s="22" t="s">
        <v>22</v>
      </c>
    </row>
    <row r="279" spans="2:15" x14ac:dyDescent="0.25">
      <c r="B279" s="20" t="s">
        <v>516</v>
      </c>
      <c r="C279" s="28" t="s">
        <v>517</v>
      </c>
      <c r="D279" s="22" t="s">
        <v>19</v>
      </c>
      <c r="E279" s="135" t="str">
        <f>VLOOKUP(D279,'pomocna tabulka'!$B$2:$D$12,3,0)</f>
        <v>Úrad vlády SR</v>
      </c>
      <c r="F279" s="21" t="str">
        <f>+IFERROR(VLOOKUP(VALUE(MID($B279,11,1)),'pomocna tabulka'!$F$2:$G$7,2,0),"")</f>
        <v>Zálohová platba</v>
      </c>
      <c r="G279" s="22" t="s">
        <v>20</v>
      </c>
      <c r="H279" s="29">
        <v>55250</v>
      </c>
      <c r="I279" s="22" t="s">
        <v>21</v>
      </c>
      <c r="J279" s="92">
        <v>9750</v>
      </c>
      <c r="K279" s="130"/>
      <c r="L279" s="94">
        <v>0</v>
      </c>
      <c r="M279" s="92">
        <f t="shared" si="13"/>
        <v>65000</v>
      </c>
      <c r="N279" s="96">
        <v>45715</v>
      </c>
      <c r="O279" s="22" t="s">
        <v>22</v>
      </c>
    </row>
    <row r="280" spans="2:15" ht="26.25" x14ac:dyDescent="0.25">
      <c r="B280" s="20" t="s">
        <v>518</v>
      </c>
      <c r="C280" s="28" t="s">
        <v>519</v>
      </c>
      <c r="D280" s="19" t="s">
        <v>314</v>
      </c>
      <c r="E280" s="138" t="str">
        <f>VLOOKUP(D280,'pomocna tabulka'!$B$2:$D$12,3,0)</f>
        <v xml:space="preserve">Slovenská inovačná a energetická agentúra </v>
      </c>
      <c r="F280" s="21" t="str">
        <f>+IFERROR(VLOOKUP(VALUE(MID($B280,11,1)),'pomocna tabulka'!$F$2:$G$7,2,0),"")</f>
        <v>Predfinancovanie</v>
      </c>
      <c r="G280" s="22" t="s">
        <v>315</v>
      </c>
      <c r="H280" s="29">
        <v>15164.85</v>
      </c>
      <c r="I280" s="22" t="s">
        <v>316</v>
      </c>
      <c r="J280" s="94">
        <v>2676.15</v>
      </c>
      <c r="K280" s="130"/>
      <c r="L280" s="94">
        <v>0</v>
      </c>
      <c r="M280" s="92">
        <f t="shared" si="13"/>
        <v>17841</v>
      </c>
      <c r="N280" s="96">
        <v>45715</v>
      </c>
      <c r="O280" s="22" t="s">
        <v>22</v>
      </c>
    </row>
    <row r="281" spans="2:15" ht="26.25" x14ac:dyDescent="0.25">
      <c r="B281" s="20" t="s">
        <v>520</v>
      </c>
      <c r="C281" s="28" t="s">
        <v>521</v>
      </c>
      <c r="D281" s="19" t="s">
        <v>314</v>
      </c>
      <c r="E281" s="141" t="str">
        <f>VLOOKUP(D281,'pomocna tabulka'!$B$2:$D$12,3,0)</f>
        <v xml:space="preserve">Slovenská inovačná a energetická agentúra </v>
      </c>
      <c r="F281" s="21" t="str">
        <f>+IFERROR(VLOOKUP(VALUE(MID($B281,11,1)),'pomocna tabulka'!$F$2:$G$7,2,0),"")</f>
        <v>Priebežná platba</v>
      </c>
      <c r="G281" s="22" t="s">
        <v>315</v>
      </c>
      <c r="H281" s="29">
        <v>8432.24</v>
      </c>
      <c r="I281" s="22" t="s">
        <v>316</v>
      </c>
      <c r="J281" s="94">
        <v>1488.04</v>
      </c>
      <c r="K281" s="130"/>
      <c r="L281" s="94">
        <v>0</v>
      </c>
      <c r="M281" s="92">
        <f>SUM(H281+J281+L281)</f>
        <v>9920.2799999999988</v>
      </c>
      <c r="N281" s="96">
        <v>45715</v>
      </c>
      <c r="O281" s="22" t="s">
        <v>22</v>
      </c>
    </row>
    <row r="282" spans="2:15" x14ac:dyDescent="0.25">
      <c r="B282" s="20" t="s">
        <v>522</v>
      </c>
      <c r="C282" s="28" t="s">
        <v>523</v>
      </c>
      <c r="D282" s="22" t="s">
        <v>19</v>
      </c>
      <c r="E282" s="135" t="str">
        <f>VLOOKUP(D282,'pomocna tabulka'!$B$2:$D$12,3,0)</f>
        <v>Úrad vlády SR</v>
      </c>
      <c r="F282" s="21" t="str">
        <f>+IFERROR(VLOOKUP(VALUE(MID($B282,11,1)),'pomocna tabulka'!$F$2:$G$7,2,0),"")</f>
        <v>Zálohová platba</v>
      </c>
      <c r="G282" s="22" t="s">
        <v>20</v>
      </c>
      <c r="H282" s="29">
        <v>123250</v>
      </c>
      <c r="I282" s="22" t="s">
        <v>21</v>
      </c>
      <c r="J282" s="92">
        <v>21750</v>
      </c>
      <c r="K282" s="130"/>
      <c r="L282" s="94">
        <v>0</v>
      </c>
      <c r="M282" s="92">
        <f>SUM(H282+J282+L282)</f>
        <v>145000</v>
      </c>
      <c r="N282" s="96">
        <v>45715</v>
      </c>
      <c r="O282" s="22" t="s">
        <v>22</v>
      </c>
    </row>
    <row r="283" spans="2:15" x14ac:dyDescent="0.25">
      <c r="B283" s="20" t="s">
        <v>524</v>
      </c>
      <c r="C283" s="28" t="s">
        <v>512</v>
      </c>
      <c r="D283" s="22" t="s">
        <v>19</v>
      </c>
      <c r="E283" s="135" t="str">
        <f>VLOOKUP(D283,'pomocna tabulka'!$B$2:$D$12,3,0)</f>
        <v>Úrad vlády SR</v>
      </c>
      <c r="F283" s="21" t="str">
        <f>+IFERROR(VLOOKUP(VALUE(MID($B283,11,1)),'pomocna tabulka'!$F$2:$G$7,2,0),"")</f>
        <v>Priebežná platba</v>
      </c>
      <c r="G283" s="22" t="s">
        <v>20</v>
      </c>
      <c r="H283" s="29">
        <v>4903.33</v>
      </c>
      <c r="I283" s="22" t="s">
        <v>21</v>
      </c>
      <c r="J283" s="92">
        <v>865.29</v>
      </c>
      <c r="K283" s="130"/>
      <c r="L283" s="94">
        <v>0</v>
      </c>
      <c r="M283" s="92">
        <f t="shared" si="13"/>
        <v>5768.62</v>
      </c>
      <c r="N283" s="96">
        <v>45715</v>
      </c>
      <c r="O283" s="22" t="s">
        <v>22</v>
      </c>
    </row>
    <row r="284" spans="2:15" x14ac:dyDescent="0.25">
      <c r="B284" s="20" t="s">
        <v>525</v>
      </c>
      <c r="C284" s="28" t="s">
        <v>278</v>
      </c>
      <c r="D284" s="22" t="s">
        <v>19</v>
      </c>
      <c r="E284" s="135" t="str">
        <f>VLOOKUP(D284,'pomocna tabulka'!$B$2:$D$12,3,0)</f>
        <v>Úrad vlády SR</v>
      </c>
      <c r="F284" s="21" t="str">
        <f>+IFERROR(VLOOKUP(VALUE(MID($B284,11,1)),'pomocna tabulka'!$F$2:$G$7,2,0),"")</f>
        <v>Priebežná platba</v>
      </c>
      <c r="G284" s="22" t="s">
        <v>20</v>
      </c>
      <c r="H284" s="29">
        <v>4804.12</v>
      </c>
      <c r="I284" s="22" t="s">
        <v>21</v>
      </c>
      <c r="J284" s="92">
        <v>847.79</v>
      </c>
      <c r="K284" s="130"/>
      <c r="L284" s="94">
        <v>0</v>
      </c>
      <c r="M284" s="92">
        <f t="shared" si="13"/>
        <v>5651.91</v>
      </c>
      <c r="N284" s="96">
        <v>45715</v>
      </c>
      <c r="O284" s="22" t="s">
        <v>22</v>
      </c>
    </row>
    <row r="285" spans="2:15" x14ac:dyDescent="0.25">
      <c r="B285" s="20" t="s">
        <v>526</v>
      </c>
      <c r="C285" s="28" t="s">
        <v>527</v>
      </c>
      <c r="D285" s="22" t="s">
        <v>19</v>
      </c>
      <c r="E285" s="135" t="str">
        <f>VLOOKUP(D285,'pomocna tabulka'!$B$2:$D$12,3,0)</f>
        <v>Úrad vlády SR</v>
      </c>
      <c r="F285" s="21" t="str">
        <f>+IFERROR(VLOOKUP(VALUE(MID($B285,11,1)),'pomocna tabulka'!$F$2:$G$7,2,0),"")</f>
        <v>Priebežná platba</v>
      </c>
      <c r="G285" s="22" t="s">
        <v>20</v>
      </c>
      <c r="H285" s="29">
        <v>13383.54</v>
      </c>
      <c r="I285" s="22" t="s">
        <v>21</v>
      </c>
      <c r="J285" s="92">
        <v>2361.8000000000002</v>
      </c>
      <c r="K285" s="130"/>
      <c r="L285" s="94">
        <v>0</v>
      </c>
      <c r="M285" s="92">
        <f t="shared" si="13"/>
        <v>15745.34</v>
      </c>
      <c r="N285" s="96">
        <v>45715</v>
      </c>
      <c r="O285" s="22" t="s">
        <v>22</v>
      </c>
    </row>
    <row r="286" spans="2:15" x14ac:dyDescent="0.25">
      <c r="B286" s="20" t="s">
        <v>528</v>
      </c>
      <c r="C286" s="28" t="s">
        <v>529</v>
      </c>
      <c r="D286" s="22" t="s">
        <v>19</v>
      </c>
      <c r="E286" s="135" t="str">
        <f>VLOOKUP(D286,'pomocna tabulka'!$B$2:$D$12,3,0)</f>
        <v>Úrad vlády SR</v>
      </c>
      <c r="F286" s="21" t="str">
        <f>+IFERROR(VLOOKUP(VALUE(MID($B286,11,1)),'pomocna tabulka'!$F$2:$G$7,2,0),"")</f>
        <v>Zálohová platba</v>
      </c>
      <c r="G286" s="22" t="s">
        <v>20</v>
      </c>
      <c r="H286" s="29">
        <v>38250</v>
      </c>
      <c r="I286" s="22" t="s">
        <v>21</v>
      </c>
      <c r="J286" s="92">
        <v>6750</v>
      </c>
      <c r="K286" s="130"/>
      <c r="L286" s="94">
        <v>0</v>
      </c>
      <c r="M286" s="92">
        <f t="shared" ref="M286" si="17">SUM(H286+J286+L286)</f>
        <v>45000</v>
      </c>
      <c r="N286" s="96">
        <v>45715</v>
      </c>
      <c r="O286" s="22" t="s">
        <v>22</v>
      </c>
    </row>
    <row r="287" spans="2:15" x14ac:dyDescent="0.25">
      <c r="B287" s="20" t="s">
        <v>530</v>
      </c>
      <c r="C287" s="28" t="s">
        <v>531</v>
      </c>
      <c r="D287" s="22" t="s">
        <v>19</v>
      </c>
      <c r="E287" s="135" t="str">
        <f>VLOOKUP(D287,'pomocna tabulka'!$B$2:$D$12,3,0)</f>
        <v>Úrad vlády SR</v>
      </c>
      <c r="F287" s="21" t="str">
        <f>+IFERROR(VLOOKUP(VALUE(MID($B287,11,1)),'pomocna tabulka'!$F$2:$G$7,2,0),"")</f>
        <v>Zálohová platba</v>
      </c>
      <c r="G287" s="22" t="s">
        <v>20</v>
      </c>
      <c r="H287" s="29">
        <v>39950</v>
      </c>
      <c r="I287" s="22" t="s">
        <v>21</v>
      </c>
      <c r="J287" s="92">
        <v>7050</v>
      </c>
      <c r="K287" s="130"/>
      <c r="L287" s="94">
        <v>0</v>
      </c>
      <c r="M287" s="92">
        <f t="shared" si="13"/>
        <v>47000</v>
      </c>
      <c r="N287" s="96">
        <v>45716</v>
      </c>
      <c r="O287" s="22" t="s">
        <v>22</v>
      </c>
    </row>
    <row r="288" spans="2:15" x14ac:dyDescent="0.25">
      <c r="B288" s="20" t="s">
        <v>532</v>
      </c>
      <c r="C288" s="28" t="s">
        <v>533</v>
      </c>
      <c r="D288" s="22" t="s">
        <v>19</v>
      </c>
      <c r="E288" s="135" t="str">
        <f>VLOOKUP(D288,'pomocna tabulka'!$B$2:$D$12,3,0)</f>
        <v>Úrad vlády SR</v>
      </c>
      <c r="F288" s="21" t="str">
        <f>+IFERROR(VLOOKUP(VALUE(MID($B288,11,1)),'pomocna tabulka'!$F$2:$G$7,2,0),"")</f>
        <v>Zálohová platba</v>
      </c>
      <c r="G288" s="22" t="s">
        <v>20</v>
      </c>
      <c r="H288" s="29">
        <v>43350</v>
      </c>
      <c r="I288" s="22" t="s">
        <v>21</v>
      </c>
      <c r="J288" s="92">
        <v>7650</v>
      </c>
      <c r="K288" s="130"/>
      <c r="L288" s="94">
        <v>0</v>
      </c>
      <c r="M288" s="92">
        <f t="shared" si="13"/>
        <v>51000</v>
      </c>
      <c r="N288" s="96">
        <v>45716</v>
      </c>
      <c r="O288" s="22" t="s">
        <v>22</v>
      </c>
    </row>
    <row r="289" spans="2:15" ht="28.5" customHeight="1" x14ac:dyDescent="0.25">
      <c r="B289" s="20" t="s">
        <v>534</v>
      </c>
      <c r="C289" s="28" t="s">
        <v>535</v>
      </c>
      <c r="D289" s="19" t="s">
        <v>314</v>
      </c>
      <c r="E289" s="135" t="str">
        <f>VLOOKUP(D289,'pomocna tabulka'!$B$2:$D$12,3,0)</f>
        <v xml:space="preserve">Slovenská inovačná a energetická agentúra </v>
      </c>
      <c r="F289" s="21" t="str">
        <f>+IFERROR(VLOOKUP(VALUE(MID($B289,11,1)),'pomocna tabulka'!$F$2:$G$7,2,0),"")</f>
        <v>Priebežná platba</v>
      </c>
      <c r="G289" s="22" t="s">
        <v>315</v>
      </c>
      <c r="H289" s="29">
        <v>3825</v>
      </c>
      <c r="I289" s="22" t="s">
        <v>316</v>
      </c>
      <c r="J289" s="92">
        <v>675</v>
      </c>
      <c r="K289" s="130"/>
      <c r="L289" s="94">
        <v>0</v>
      </c>
      <c r="M289" s="92">
        <f t="shared" si="13"/>
        <v>4500</v>
      </c>
      <c r="N289" s="96">
        <v>45716</v>
      </c>
      <c r="O289" s="22" t="s">
        <v>22</v>
      </c>
    </row>
    <row r="290" spans="2:15" x14ac:dyDescent="0.25">
      <c r="B290" s="20" t="s">
        <v>536</v>
      </c>
      <c r="C290" s="28" t="s">
        <v>537</v>
      </c>
      <c r="D290" s="22" t="s">
        <v>19</v>
      </c>
      <c r="E290" s="135" t="str">
        <f>VLOOKUP(D290,'pomocna tabulka'!$B$2:$D$12,3,0)</f>
        <v>Úrad vlády SR</v>
      </c>
      <c r="F290" s="22" t="str">
        <f>+IFERROR(VLOOKUP(VALUE(MID($B290,11,1)),'pomocna tabulka'!$F$2:$G$7,2,0),"")</f>
        <v>Priebežná platba</v>
      </c>
      <c r="G290" s="22" t="s">
        <v>20</v>
      </c>
      <c r="H290" s="29">
        <v>13520.13</v>
      </c>
      <c r="I290" s="22" t="s">
        <v>21</v>
      </c>
      <c r="J290" s="92">
        <v>2385.91</v>
      </c>
      <c r="K290" s="130"/>
      <c r="L290" s="94">
        <v>0</v>
      </c>
      <c r="M290" s="92">
        <f>SUM(H290+J290+L290)</f>
        <v>15906.039999999999</v>
      </c>
      <c r="N290" s="96">
        <v>45716</v>
      </c>
      <c r="O290" s="22" t="s">
        <v>22</v>
      </c>
    </row>
    <row r="291" spans="2:15" x14ac:dyDescent="0.25">
      <c r="B291" s="20" t="s">
        <v>538</v>
      </c>
      <c r="C291" s="28" t="s">
        <v>539</v>
      </c>
      <c r="D291" s="22" t="s">
        <v>19</v>
      </c>
      <c r="E291" s="135" t="str">
        <f>VLOOKUP(D291,'pomocna tabulka'!$B$2:$D$12,3,0)</f>
        <v>Úrad vlády SR</v>
      </c>
      <c r="F291" s="22" t="str">
        <f>+IFERROR(VLOOKUP(VALUE(MID($B291,11,1)),'pomocna tabulka'!$F$2:$G$7,2,0),"")</f>
        <v>Zálohová platba</v>
      </c>
      <c r="G291" s="22" t="s">
        <v>20</v>
      </c>
      <c r="H291" s="29">
        <v>93500</v>
      </c>
      <c r="I291" s="22" t="s">
        <v>21</v>
      </c>
      <c r="J291" s="92">
        <v>16500</v>
      </c>
      <c r="K291" s="130"/>
      <c r="L291" s="94">
        <v>0</v>
      </c>
      <c r="M291" s="92">
        <f>SUM(H291+J291+L291)</f>
        <v>110000</v>
      </c>
      <c r="N291" s="96">
        <v>45716</v>
      </c>
      <c r="O291" s="22" t="s">
        <v>22</v>
      </c>
    </row>
    <row r="292" spans="2:15" x14ac:dyDescent="0.25">
      <c r="B292" s="20" t="s">
        <v>540</v>
      </c>
      <c r="C292" s="28" t="s">
        <v>541</v>
      </c>
      <c r="D292" s="22" t="s">
        <v>19</v>
      </c>
      <c r="E292" s="135" t="str">
        <f>VLOOKUP(D292,'pomocna tabulka'!$B$2:$D$12,3,0)</f>
        <v>Úrad vlády SR</v>
      </c>
      <c r="F292" s="21" t="str">
        <f>+IFERROR(VLOOKUP(VALUE(MID($B292,11,1)),'pomocna tabulka'!$F$2:$G$7,2,0),"")</f>
        <v>Zálohová platba</v>
      </c>
      <c r="G292" s="22" t="s">
        <v>20</v>
      </c>
      <c r="H292" s="29">
        <v>46750</v>
      </c>
      <c r="I292" s="22" t="s">
        <v>21</v>
      </c>
      <c r="J292" s="92">
        <v>8250</v>
      </c>
      <c r="K292" s="130"/>
      <c r="L292" s="94">
        <v>0</v>
      </c>
      <c r="M292" s="92">
        <f t="shared" si="13"/>
        <v>55000</v>
      </c>
      <c r="N292" s="96">
        <v>45719</v>
      </c>
      <c r="O292" s="22" t="s">
        <v>22</v>
      </c>
    </row>
    <row r="293" spans="2:15" x14ac:dyDescent="0.25">
      <c r="B293" s="20" t="s">
        <v>542</v>
      </c>
      <c r="C293" s="28" t="s">
        <v>543</v>
      </c>
      <c r="D293" s="22" t="s">
        <v>19</v>
      </c>
      <c r="E293" s="135" t="str">
        <f>VLOOKUP(D293,'pomocna tabulka'!$B$2:$D$12,3,0)</f>
        <v>Úrad vlády SR</v>
      </c>
      <c r="F293" s="21" t="str">
        <f>+IFERROR(VLOOKUP(VALUE(MID($B293,11,1)),'pomocna tabulka'!$F$2:$G$7,2,0),"")</f>
        <v>Zálohová platba</v>
      </c>
      <c r="G293" s="22" t="s">
        <v>20</v>
      </c>
      <c r="H293" s="29">
        <v>28900</v>
      </c>
      <c r="I293" s="22" t="s">
        <v>21</v>
      </c>
      <c r="J293" s="92">
        <v>5100</v>
      </c>
      <c r="K293" s="130"/>
      <c r="L293" s="94">
        <v>0</v>
      </c>
      <c r="M293" s="92">
        <f t="shared" si="13"/>
        <v>34000</v>
      </c>
      <c r="N293" s="96">
        <v>45719</v>
      </c>
      <c r="O293" s="22" t="s">
        <v>22</v>
      </c>
    </row>
    <row r="294" spans="2:15" x14ac:dyDescent="0.25">
      <c r="B294" s="20" t="s">
        <v>544</v>
      </c>
      <c r="C294" s="28" t="s">
        <v>545</v>
      </c>
      <c r="D294" s="22" t="s">
        <v>19</v>
      </c>
      <c r="E294" s="135" t="str">
        <f>VLOOKUP(D294,'pomocna tabulka'!$B$2:$D$12,3,0)</f>
        <v>Úrad vlády SR</v>
      </c>
      <c r="F294" s="21" t="str">
        <f>+IFERROR(VLOOKUP(VALUE(MID($B294,11,1)),'pomocna tabulka'!$F$2:$G$7,2,0),"")</f>
        <v>Priebežná platba</v>
      </c>
      <c r="G294" s="22" t="s">
        <v>20</v>
      </c>
      <c r="H294" s="29">
        <v>6760.08</v>
      </c>
      <c r="I294" s="22" t="s">
        <v>21</v>
      </c>
      <c r="J294" s="92">
        <v>1192.95</v>
      </c>
      <c r="K294" s="130"/>
      <c r="L294" s="94">
        <v>0</v>
      </c>
      <c r="M294" s="92">
        <f t="shared" si="13"/>
        <v>7953.03</v>
      </c>
      <c r="N294" s="96">
        <v>45719</v>
      </c>
      <c r="O294" s="22" t="s">
        <v>22</v>
      </c>
    </row>
    <row r="295" spans="2:15" x14ac:dyDescent="0.25">
      <c r="B295" s="20" t="s">
        <v>546</v>
      </c>
      <c r="C295" s="28" t="s">
        <v>547</v>
      </c>
      <c r="D295" s="22" t="s">
        <v>19</v>
      </c>
      <c r="E295" s="135" t="str">
        <f>VLOOKUP(D295,'pomocna tabulka'!$B$2:$D$12,3,0)</f>
        <v>Úrad vlády SR</v>
      </c>
      <c r="F295" s="21" t="str">
        <f>+IFERROR(VLOOKUP(VALUE(MID($B295,11,1)),'pomocna tabulka'!$F$2:$G$7,2,0),"")</f>
        <v>Priebežná platba</v>
      </c>
      <c r="G295" s="22" t="s">
        <v>20</v>
      </c>
      <c r="H295" s="29">
        <v>4903.28</v>
      </c>
      <c r="I295" s="22" t="s">
        <v>21</v>
      </c>
      <c r="J295" s="92">
        <v>865.29</v>
      </c>
      <c r="K295" s="130"/>
      <c r="L295" s="94">
        <v>0</v>
      </c>
      <c r="M295" s="92">
        <f t="shared" si="13"/>
        <v>5768.57</v>
      </c>
      <c r="N295" s="96">
        <v>45720</v>
      </c>
      <c r="O295" s="22" t="s">
        <v>22</v>
      </c>
    </row>
    <row r="296" spans="2:15" x14ac:dyDescent="0.25">
      <c r="B296" s="20" t="s">
        <v>548</v>
      </c>
      <c r="C296" s="28" t="s">
        <v>549</v>
      </c>
      <c r="D296" s="22" t="s">
        <v>19</v>
      </c>
      <c r="E296" s="135" t="str">
        <f>VLOOKUP(D296,'pomocna tabulka'!$B$2:$D$12,3,0)</f>
        <v>Úrad vlády SR</v>
      </c>
      <c r="F296" s="21" t="str">
        <f>+IFERROR(VLOOKUP(VALUE(MID($B296,11,1)),'pomocna tabulka'!$F$2:$G$7,2,0),"")</f>
        <v>Zálohová platba</v>
      </c>
      <c r="G296" s="22" t="s">
        <v>20</v>
      </c>
      <c r="H296" s="29">
        <v>25500</v>
      </c>
      <c r="I296" s="22" t="s">
        <v>21</v>
      </c>
      <c r="J296" s="92">
        <v>4500</v>
      </c>
      <c r="K296" s="130"/>
      <c r="L296" s="94">
        <v>0</v>
      </c>
      <c r="M296" s="92">
        <f t="shared" si="13"/>
        <v>30000</v>
      </c>
      <c r="N296" s="96">
        <v>45720</v>
      </c>
      <c r="O296" s="22" t="s">
        <v>22</v>
      </c>
    </row>
    <row r="297" spans="2:15" x14ac:dyDescent="0.25">
      <c r="B297" s="20" t="s">
        <v>550</v>
      </c>
      <c r="C297" s="28" t="s">
        <v>547</v>
      </c>
      <c r="D297" s="22" t="s">
        <v>19</v>
      </c>
      <c r="E297" s="135" t="str">
        <f>VLOOKUP(D297,'pomocna tabulka'!$B$2:$D$12,3,0)</f>
        <v>Úrad vlády SR</v>
      </c>
      <c r="F297" s="21" t="str">
        <f>+IFERROR(VLOOKUP(VALUE(MID($B297,11,1)),'pomocna tabulka'!$F$2:$G$7,2,0),"")</f>
        <v>Priebežná platba</v>
      </c>
      <c r="G297" s="22" t="s">
        <v>20</v>
      </c>
      <c r="H297" s="29">
        <v>4506.72</v>
      </c>
      <c r="I297" s="22" t="s">
        <v>21</v>
      </c>
      <c r="J297" s="92">
        <v>795.3</v>
      </c>
      <c r="K297" s="130"/>
      <c r="L297" s="94">
        <v>0</v>
      </c>
      <c r="M297" s="92">
        <f t="shared" si="13"/>
        <v>5302.02</v>
      </c>
      <c r="N297" s="96">
        <v>45720</v>
      </c>
      <c r="O297" s="22" t="s">
        <v>22</v>
      </c>
    </row>
    <row r="298" spans="2:15" x14ac:dyDescent="0.25">
      <c r="B298" s="20" t="s">
        <v>551</v>
      </c>
      <c r="C298" s="28" t="s">
        <v>552</v>
      </c>
      <c r="D298" s="19" t="s">
        <v>29</v>
      </c>
      <c r="E298" s="135" t="str">
        <f>VLOOKUP(D298,'pomocna tabulka'!$B$2:$D$12,3,0)</f>
        <v>MIRRI SR</v>
      </c>
      <c r="F298" s="21" t="str">
        <f>+IFERROR(VLOOKUP(VALUE(MID($B298,11,1)),'pomocna tabulka'!$F$2:$G$7,2,0),"")</f>
        <v>Priebežná platba</v>
      </c>
      <c r="G298" s="19" t="s">
        <v>30</v>
      </c>
      <c r="H298" s="29">
        <v>44217.96</v>
      </c>
      <c r="I298" s="19" t="s">
        <v>31</v>
      </c>
      <c r="J298" s="29">
        <v>14751.97</v>
      </c>
      <c r="K298" s="17" t="s">
        <v>65</v>
      </c>
      <c r="L298" s="94">
        <v>4261.82</v>
      </c>
      <c r="M298" s="92">
        <f t="shared" si="13"/>
        <v>63231.75</v>
      </c>
      <c r="N298" s="96">
        <v>45720</v>
      </c>
      <c r="O298" s="131" t="s">
        <v>36</v>
      </c>
    </row>
    <row r="299" spans="2:15" x14ac:dyDescent="0.25">
      <c r="B299" s="20" t="s">
        <v>553</v>
      </c>
      <c r="C299" s="28" t="s">
        <v>554</v>
      </c>
      <c r="D299" s="22" t="s">
        <v>19</v>
      </c>
      <c r="E299" s="135" t="str">
        <f>VLOOKUP(D299,'pomocna tabulka'!$B$2:$D$12,3,0)</f>
        <v>Úrad vlády SR</v>
      </c>
      <c r="F299" s="21" t="str">
        <f>+IFERROR(VLOOKUP(VALUE(MID($B299,11,1)),'pomocna tabulka'!$F$2:$G$7,2,0),"")</f>
        <v>Priebežná platba</v>
      </c>
      <c r="G299" s="22" t="s">
        <v>20</v>
      </c>
      <c r="H299" s="29">
        <v>9013.44</v>
      </c>
      <c r="I299" s="22" t="s">
        <v>21</v>
      </c>
      <c r="J299" s="92">
        <v>1590.61</v>
      </c>
      <c r="K299" s="130"/>
      <c r="L299" s="94">
        <v>0</v>
      </c>
      <c r="M299" s="92">
        <f t="shared" si="13"/>
        <v>10604.050000000001</v>
      </c>
      <c r="N299" s="96">
        <v>45721</v>
      </c>
      <c r="O299" s="22" t="s">
        <v>22</v>
      </c>
    </row>
    <row r="300" spans="2:15" x14ac:dyDescent="0.25">
      <c r="B300" s="20" t="s">
        <v>555</v>
      </c>
      <c r="C300" s="28" t="s">
        <v>504</v>
      </c>
      <c r="D300" s="22" t="s">
        <v>19</v>
      </c>
      <c r="E300" s="135" t="str">
        <f>VLOOKUP(D300,'pomocna tabulka'!$B$2:$D$12,3,0)</f>
        <v>Úrad vlády SR</v>
      </c>
      <c r="F300" s="21" t="str">
        <f>+IFERROR(VLOOKUP(VALUE(MID($B300,11,1)),'pomocna tabulka'!$F$2:$G$7,2,0),"")</f>
        <v>Zálohová platba</v>
      </c>
      <c r="G300" s="22" t="s">
        <v>20</v>
      </c>
      <c r="H300" s="29">
        <v>418992.5</v>
      </c>
      <c r="I300" s="22" t="s">
        <v>21</v>
      </c>
      <c r="J300" s="92">
        <v>81007.5</v>
      </c>
      <c r="K300" s="130"/>
      <c r="L300" s="94">
        <v>0</v>
      </c>
      <c r="M300" s="92">
        <f t="shared" si="13"/>
        <v>500000</v>
      </c>
      <c r="N300" s="96">
        <v>45720</v>
      </c>
      <c r="O300" s="131" t="s">
        <v>36</v>
      </c>
    </row>
    <row r="301" spans="2:15" x14ac:dyDescent="0.25">
      <c r="B301" s="20" t="s">
        <v>556</v>
      </c>
      <c r="C301" s="28" t="s">
        <v>557</v>
      </c>
      <c r="D301" s="22" t="s">
        <v>19</v>
      </c>
      <c r="E301" s="135" t="str">
        <f>VLOOKUP(D301,'pomocna tabulka'!$B$2:$D$12,3,0)</f>
        <v>Úrad vlády SR</v>
      </c>
      <c r="F301" s="21" t="str">
        <f>+IFERROR(VLOOKUP(VALUE(MID($B301,11,1)),'pomocna tabulka'!$F$2:$G$7,2,0),"")</f>
        <v>Zálohová platba</v>
      </c>
      <c r="G301" s="22" t="s">
        <v>20</v>
      </c>
      <c r="H301" s="29">
        <v>110500</v>
      </c>
      <c r="I301" s="22" t="s">
        <v>21</v>
      </c>
      <c r="J301" s="92">
        <v>19500</v>
      </c>
      <c r="K301" s="130"/>
      <c r="L301" s="94">
        <v>0</v>
      </c>
      <c r="M301" s="92">
        <f t="shared" si="13"/>
        <v>130000</v>
      </c>
      <c r="N301" s="96">
        <v>45721</v>
      </c>
      <c r="O301" s="22" t="s">
        <v>22</v>
      </c>
    </row>
    <row r="302" spans="2:15" x14ac:dyDescent="0.25">
      <c r="B302" s="20" t="s">
        <v>558</v>
      </c>
      <c r="C302" s="28" t="s">
        <v>559</v>
      </c>
      <c r="D302" s="22" t="s">
        <v>19</v>
      </c>
      <c r="E302" s="135" t="str">
        <f>VLOOKUP(D302,'pomocna tabulka'!$B$2:$D$12,3,0)</f>
        <v>Úrad vlády SR</v>
      </c>
      <c r="F302" s="21" t="str">
        <f>+IFERROR(VLOOKUP(VALUE(MID($B302,11,1)),'pomocna tabulka'!$F$2:$G$7,2,0),"")</f>
        <v>Zálohová platba</v>
      </c>
      <c r="G302" s="22" t="s">
        <v>20</v>
      </c>
      <c r="H302" s="29">
        <v>38250</v>
      </c>
      <c r="I302" s="22" t="s">
        <v>21</v>
      </c>
      <c r="J302" s="92">
        <v>6750</v>
      </c>
      <c r="K302" s="130"/>
      <c r="L302" s="94">
        <v>0</v>
      </c>
      <c r="M302" s="92">
        <f t="shared" si="13"/>
        <v>45000</v>
      </c>
      <c r="N302" s="96">
        <v>45721</v>
      </c>
      <c r="O302" s="22" t="s">
        <v>22</v>
      </c>
    </row>
    <row r="303" spans="2:15" x14ac:dyDescent="0.25">
      <c r="B303" s="20" t="s">
        <v>560</v>
      </c>
      <c r="C303" s="28" t="s">
        <v>561</v>
      </c>
      <c r="D303" s="22" t="s">
        <v>19</v>
      </c>
      <c r="E303" s="135" t="str">
        <f>VLOOKUP(D303,'pomocna tabulka'!$B$2:$D$12,3,0)</f>
        <v>Úrad vlády SR</v>
      </c>
      <c r="F303" s="21" t="str">
        <f>+IFERROR(VLOOKUP(VALUE(MID($B303,11,1)),'pomocna tabulka'!$F$2:$G$7,2,0),"")</f>
        <v>Priebežná platba</v>
      </c>
      <c r="G303" s="22" t="s">
        <v>20</v>
      </c>
      <c r="H303" s="29">
        <v>8474.66</v>
      </c>
      <c r="I303" s="22" t="s">
        <v>21</v>
      </c>
      <c r="J303" s="92">
        <v>1495.53</v>
      </c>
      <c r="K303" s="130"/>
      <c r="L303" s="94">
        <v>0</v>
      </c>
      <c r="M303" s="92">
        <f t="shared" ref="M303" si="18">SUM(H303+J303+L303)</f>
        <v>9970.19</v>
      </c>
      <c r="N303" s="96">
        <v>45721</v>
      </c>
      <c r="O303" s="22" t="s">
        <v>22</v>
      </c>
    </row>
    <row r="304" spans="2:15" x14ac:dyDescent="0.25">
      <c r="B304" s="20" t="s">
        <v>562</v>
      </c>
      <c r="C304" s="28" t="s">
        <v>563</v>
      </c>
      <c r="D304" s="22" t="s">
        <v>19</v>
      </c>
      <c r="E304" s="135" t="str">
        <f>VLOOKUP(D304,'pomocna tabulka'!$B$2:$D$12,3,0)</f>
        <v>Úrad vlády SR</v>
      </c>
      <c r="F304" s="21" t="str">
        <f>+IFERROR(VLOOKUP(VALUE(MID($B304,11,1)),'pomocna tabulka'!$F$2:$G$7,2,0),"")</f>
        <v>Zálohová platba</v>
      </c>
      <c r="G304" s="22" t="s">
        <v>20</v>
      </c>
      <c r="H304" s="29">
        <v>6715</v>
      </c>
      <c r="I304" s="22" t="s">
        <v>21</v>
      </c>
      <c r="J304" s="92">
        <v>1185</v>
      </c>
      <c r="K304" s="130"/>
      <c r="L304" s="94">
        <v>0</v>
      </c>
      <c r="M304" s="92">
        <f t="shared" si="13"/>
        <v>7900</v>
      </c>
      <c r="N304" s="96">
        <v>45721</v>
      </c>
      <c r="O304" s="22" t="s">
        <v>22</v>
      </c>
    </row>
    <row r="305" spans="2:15" x14ac:dyDescent="0.25">
      <c r="B305" s="20" t="s">
        <v>564</v>
      </c>
      <c r="C305" s="28" t="s">
        <v>565</v>
      </c>
      <c r="D305" s="22" t="s">
        <v>19</v>
      </c>
      <c r="E305" s="135" t="str">
        <f>VLOOKUP(D305,'pomocna tabulka'!$B$2:$D$12,3,0)</f>
        <v>Úrad vlády SR</v>
      </c>
      <c r="F305" s="21" t="str">
        <f>+IFERROR(VLOOKUP(VALUE(MID($B305,11,1)),'pomocna tabulka'!$F$2:$G$7,2,0),"")</f>
        <v>Zálohová platba</v>
      </c>
      <c r="G305" s="22" t="s">
        <v>20</v>
      </c>
      <c r="H305" s="29">
        <v>17069.400000000001</v>
      </c>
      <c r="I305" s="22" t="s">
        <v>21</v>
      </c>
      <c r="J305" s="92">
        <v>3012.25</v>
      </c>
      <c r="K305" s="130"/>
      <c r="L305" s="94">
        <v>0</v>
      </c>
      <c r="M305" s="92">
        <f t="shared" si="13"/>
        <v>20081.650000000001</v>
      </c>
      <c r="N305" s="96">
        <v>45721</v>
      </c>
      <c r="O305" s="22" t="s">
        <v>22</v>
      </c>
    </row>
    <row r="306" spans="2:15" x14ac:dyDescent="0.25">
      <c r="B306" s="20" t="s">
        <v>566</v>
      </c>
      <c r="C306" s="28" t="s">
        <v>567</v>
      </c>
      <c r="D306" s="22" t="s">
        <v>19</v>
      </c>
      <c r="E306" s="135" t="str">
        <f>VLOOKUP(D306,'pomocna tabulka'!$B$2:$D$12,3,0)</f>
        <v>Úrad vlády SR</v>
      </c>
      <c r="F306" s="21" t="str">
        <f>+IFERROR(VLOOKUP(VALUE(MID($B306,11,1)),'pomocna tabulka'!$F$2:$G$7,2,0),"")</f>
        <v>Zálohová platba</v>
      </c>
      <c r="G306" s="22" t="s">
        <v>20</v>
      </c>
      <c r="H306" s="29">
        <v>34000</v>
      </c>
      <c r="I306" s="22" t="s">
        <v>21</v>
      </c>
      <c r="J306" s="92">
        <v>6000</v>
      </c>
      <c r="K306" s="130"/>
      <c r="L306" s="94">
        <v>0</v>
      </c>
      <c r="M306" s="92">
        <f t="shared" si="13"/>
        <v>40000</v>
      </c>
      <c r="N306" s="96">
        <v>45721</v>
      </c>
      <c r="O306" s="22" t="s">
        <v>22</v>
      </c>
    </row>
    <row r="307" spans="2:15" x14ac:dyDescent="0.25">
      <c r="B307" s="20" t="s">
        <v>568</v>
      </c>
      <c r="C307" s="28" t="s">
        <v>569</v>
      </c>
      <c r="D307" s="22" t="s">
        <v>19</v>
      </c>
      <c r="E307" s="135" t="str">
        <f>VLOOKUP(D307,'pomocna tabulka'!$B$2:$D$12,3,0)</f>
        <v>Úrad vlády SR</v>
      </c>
      <c r="F307" s="21" t="str">
        <f>+IFERROR(VLOOKUP(VALUE(MID($B307,11,1)),'pomocna tabulka'!$F$2:$G$7,2,0),"")</f>
        <v>Zálohová platba</v>
      </c>
      <c r="G307" s="22" t="s">
        <v>20</v>
      </c>
      <c r="H307" s="29">
        <v>127500</v>
      </c>
      <c r="I307" s="22" t="s">
        <v>21</v>
      </c>
      <c r="J307" s="92">
        <v>22500</v>
      </c>
      <c r="K307" s="130"/>
      <c r="L307" s="94">
        <v>0</v>
      </c>
      <c r="M307" s="92">
        <f t="shared" si="13"/>
        <v>150000</v>
      </c>
      <c r="N307" s="96">
        <v>45721</v>
      </c>
      <c r="O307" s="22" t="s">
        <v>22</v>
      </c>
    </row>
    <row r="308" spans="2:15" ht="26.25" x14ac:dyDescent="0.25">
      <c r="B308" s="20" t="s">
        <v>570</v>
      </c>
      <c r="C308" s="28" t="s">
        <v>118</v>
      </c>
      <c r="D308" s="19" t="s">
        <v>29</v>
      </c>
      <c r="E308" s="135" t="str">
        <f>VLOOKUP(D308,'pomocna tabulka'!$B$2:$D$12,3,0)</f>
        <v>MIRRI SR</v>
      </c>
      <c r="F308" s="21" t="str">
        <f>+IFERROR(VLOOKUP(VALUE(MID($B308,11,1)),'pomocna tabulka'!$F$2:$G$7,2,0),"")</f>
        <v>Priebežná platba</v>
      </c>
      <c r="G308" s="22" t="s">
        <v>30</v>
      </c>
      <c r="H308" s="29">
        <v>307490.11</v>
      </c>
      <c r="I308" s="22" t="s">
        <v>31</v>
      </c>
      <c r="J308" s="92">
        <v>102584.65</v>
      </c>
      <c r="K308" s="22" t="s">
        <v>65</v>
      </c>
      <c r="L308" s="94">
        <v>29636.54</v>
      </c>
      <c r="M308" s="92">
        <f t="shared" si="13"/>
        <v>439711.3</v>
      </c>
      <c r="N308" s="96">
        <v>45721</v>
      </c>
      <c r="O308" s="131" t="s">
        <v>36</v>
      </c>
    </row>
    <row r="309" spans="2:15" x14ac:dyDescent="0.25">
      <c r="B309" s="20" t="s">
        <v>571</v>
      </c>
      <c r="C309" s="28" t="s">
        <v>572</v>
      </c>
      <c r="D309" s="22" t="s">
        <v>19</v>
      </c>
      <c r="E309" s="135" t="str">
        <f>VLOOKUP(D309,'pomocna tabulka'!$B$2:$D$12,3,0)</f>
        <v>Úrad vlády SR</v>
      </c>
      <c r="F309" s="21" t="str">
        <f>+IFERROR(VLOOKUP(VALUE(MID($B309,11,1)),'pomocna tabulka'!$F$2:$G$7,2,0),"")</f>
        <v>Priebežná platba</v>
      </c>
      <c r="G309" s="22" t="s">
        <v>20</v>
      </c>
      <c r="H309" s="29">
        <v>17654.669999999998</v>
      </c>
      <c r="I309" s="22" t="s">
        <v>21</v>
      </c>
      <c r="J309" s="92">
        <v>3115.53</v>
      </c>
      <c r="K309" s="130"/>
      <c r="L309" s="94">
        <v>0</v>
      </c>
      <c r="M309" s="92">
        <f t="shared" si="13"/>
        <v>20770.199999999997</v>
      </c>
      <c r="N309" s="96">
        <v>45722</v>
      </c>
      <c r="O309" s="22" t="s">
        <v>22</v>
      </c>
    </row>
    <row r="310" spans="2:15" x14ac:dyDescent="0.25">
      <c r="B310" s="20" t="s">
        <v>573</v>
      </c>
      <c r="C310" s="28" t="s">
        <v>574</v>
      </c>
      <c r="D310" s="22" t="s">
        <v>19</v>
      </c>
      <c r="E310" s="135" t="str">
        <f>VLOOKUP(D310,'pomocna tabulka'!$B$2:$D$12,3,0)</f>
        <v>Úrad vlády SR</v>
      </c>
      <c r="F310" s="21" t="str">
        <f>+IFERROR(VLOOKUP(VALUE(MID($B310,11,1)),'pomocna tabulka'!$F$2:$G$7,2,0),"")</f>
        <v>Priebežná platba</v>
      </c>
      <c r="G310" s="22" t="s">
        <v>20</v>
      </c>
      <c r="H310" s="29">
        <v>12838.82</v>
      </c>
      <c r="I310" s="22" t="s">
        <v>21</v>
      </c>
      <c r="J310" s="92">
        <v>2265.67</v>
      </c>
      <c r="K310" s="130"/>
      <c r="L310" s="94">
        <v>0</v>
      </c>
      <c r="M310" s="92">
        <f t="shared" si="13"/>
        <v>15104.49</v>
      </c>
      <c r="N310" s="96">
        <v>45722</v>
      </c>
      <c r="O310" s="22" t="s">
        <v>22</v>
      </c>
    </row>
    <row r="311" spans="2:15" ht="26.25" x14ac:dyDescent="0.25">
      <c r="B311" s="20" t="s">
        <v>575</v>
      </c>
      <c r="C311" s="28" t="s">
        <v>576</v>
      </c>
      <c r="D311" s="19" t="s">
        <v>314</v>
      </c>
      <c r="E311" s="135" t="str">
        <f>VLOOKUP(D311,'pomocna tabulka'!$B$2:$D$12,3,0)</f>
        <v xml:space="preserve">Slovenská inovačná a energetická agentúra </v>
      </c>
      <c r="F311" s="21" t="str">
        <f>+IFERROR(VLOOKUP(VALUE(MID($B311,11,1)),'pomocna tabulka'!$F$2:$G$7,2,0),"")</f>
        <v>Priebežná platba</v>
      </c>
      <c r="G311" s="19" t="s">
        <v>315</v>
      </c>
      <c r="H311" s="120">
        <v>46879.199999999997</v>
      </c>
      <c r="I311" s="19" t="s">
        <v>316</v>
      </c>
      <c r="J311" s="92">
        <v>8272.7999999999993</v>
      </c>
      <c r="K311" s="130"/>
      <c r="L311" s="94">
        <v>0</v>
      </c>
      <c r="M311" s="92">
        <f t="shared" si="13"/>
        <v>55152</v>
      </c>
      <c r="N311" s="96">
        <v>45722</v>
      </c>
      <c r="O311" s="22" t="s">
        <v>22</v>
      </c>
    </row>
    <row r="312" spans="2:15" x14ac:dyDescent="0.25">
      <c r="B312" s="20" t="s">
        <v>577</v>
      </c>
      <c r="C312" s="28" t="s">
        <v>301</v>
      </c>
      <c r="D312" s="19" t="s">
        <v>19</v>
      </c>
      <c r="E312" s="135" t="str">
        <f>VLOOKUP(D312,'pomocna tabulka'!$B$2:$D$12,3,0)</f>
        <v>Úrad vlády SR</v>
      </c>
      <c r="F312" s="21" t="str">
        <f>+IFERROR(VLOOKUP(VALUE(MID($B312,11,1)),'pomocna tabulka'!$F$2:$G$7,2,0),"")</f>
        <v>Priebežná platba</v>
      </c>
      <c r="G312" s="22" t="s">
        <v>20</v>
      </c>
      <c r="H312" s="29">
        <v>6343.89</v>
      </c>
      <c r="I312" s="22" t="s">
        <v>21</v>
      </c>
      <c r="J312" s="92">
        <v>1119.51</v>
      </c>
      <c r="K312" s="130"/>
      <c r="L312" s="94">
        <v>0</v>
      </c>
      <c r="M312" s="92">
        <f>SUM(H312+J312+L312)</f>
        <v>7463.4000000000005</v>
      </c>
      <c r="N312" s="96">
        <v>45722</v>
      </c>
      <c r="O312" s="22" t="s">
        <v>22</v>
      </c>
    </row>
    <row r="313" spans="2:15" x14ac:dyDescent="0.25">
      <c r="B313" s="20" t="s">
        <v>578</v>
      </c>
      <c r="C313" s="28" t="s">
        <v>574</v>
      </c>
      <c r="D313" s="19" t="s">
        <v>19</v>
      </c>
      <c r="E313" s="135" t="str">
        <f>VLOOKUP(D313,'pomocna tabulka'!$B$2:$D$12,3,0)</f>
        <v>Úrad vlády SR</v>
      </c>
      <c r="F313" s="21" t="str">
        <f>+IFERROR(VLOOKUP(VALUE(MID($B313,11,1)),'pomocna tabulka'!$F$2:$G$7,2,0),"")</f>
        <v>Priebežná platba</v>
      </c>
      <c r="G313" s="22" t="s">
        <v>20</v>
      </c>
      <c r="H313" s="29">
        <v>11994.42</v>
      </c>
      <c r="I313" s="22" t="s">
        <v>21</v>
      </c>
      <c r="J313" s="92">
        <v>2116.66</v>
      </c>
      <c r="K313" s="130"/>
      <c r="L313" s="94">
        <v>0</v>
      </c>
      <c r="M313" s="92">
        <f t="shared" si="13"/>
        <v>14111.08</v>
      </c>
      <c r="N313" s="96">
        <v>45722</v>
      </c>
      <c r="O313" s="22" t="s">
        <v>22</v>
      </c>
    </row>
    <row r="314" spans="2:15" x14ac:dyDescent="0.25">
      <c r="B314" s="20" t="s">
        <v>579</v>
      </c>
      <c r="C314" s="28" t="s">
        <v>580</v>
      </c>
      <c r="D314" s="19" t="s">
        <v>19</v>
      </c>
      <c r="E314" s="135" t="str">
        <f>VLOOKUP(D314,'pomocna tabulka'!$B$2:$D$12,3,0)</f>
        <v>Úrad vlády SR</v>
      </c>
      <c r="F314" s="21" t="str">
        <f>+IFERROR(VLOOKUP(VALUE(MID($B314,11,1)),'pomocna tabulka'!$F$2:$G$7,2,0),"")</f>
        <v>Priebežná platba</v>
      </c>
      <c r="G314" s="22" t="s">
        <v>20</v>
      </c>
      <c r="H314" s="29">
        <v>26527.39</v>
      </c>
      <c r="I314" s="22" t="s">
        <v>21</v>
      </c>
      <c r="J314" s="92">
        <v>4681.3</v>
      </c>
      <c r="K314" s="130"/>
      <c r="L314" s="94">
        <v>0</v>
      </c>
      <c r="M314" s="92">
        <f t="shared" si="13"/>
        <v>31208.69</v>
      </c>
      <c r="N314" s="96">
        <v>45722</v>
      </c>
      <c r="O314" s="22" t="s">
        <v>22</v>
      </c>
    </row>
    <row r="315" spans="2:15" x14ac:dyDescent="0.25">
      <c r="B315" s="20" t="s">
        <v>581</v>
      </c>
      <c r="C315" s="28" t="s">
        <v>58</v>
      </c>
      <c r="D315" s="19" t="s">
        <v>19</v>
      </c>
      <c r="E315" s="138" t="str">
        <f>VLOOKUP(D315,'pomocna tabulka'!$B$2:$D$12,3,0)</f>
        <v>Úrad vlády SR</v>
      </c>
      <c r="F315" s="15" t="str">
        <f>+IFERROR(VLOOKUP(VALUE(MID($B315,11,1)),'pomocna tabulka'!$F$2:$G$7,2,0),"")</f>
        <v>Priebežná platba</v>
      </c>
      <c r="G315" s="22" t="s">
        <v>20</v>
      </c>
      <c r="H315" s="29">
        <v>4415.55</v>
      </c>
      <c r="I315" s="22" t="s">
        <v>21</v>
      </c>
      <c r="J315" s="92">
        <v>779.22</v>
      </c>
      <c r="K315" s="130"/>
      <c r="L315" s="94">
        <v>0</v>
      </c>
      <c r="M315" s="92">
        <f t="shared" si="13"/>
        <v>5194.7700000000004</v>
      </c>
      <c r="N315" s="96">
        <v>45722</v>
      </c>
      <c r="O315" s="22" t="s">
        <v>22</v>
      </c>
    </row>
    <row r="316" spans="2:15" x14ac:dyDescent="0.25">
      <c r="B316" s="20" t="s">
        <v>582</v>
      </c>
      <c r="C316" s="28" t="s">
        <v>276</v>
      </c>
      <c r="D316" s="53" t="s">
        <v>29</v>
      </c>
      <c r="E316" s="25" t="str">
        <f>VLOOKUP(D316,'pomocna tabulka'!$B$2:$D$12,3,0)</f>
        <v>MIRRI SR</v>
      </c>
      <c r="F316" s="61" t="str">
        <f>+IFERROR(VLOOKUP(VALUE(MID($B316,11,1)),'pomocna tabulka'!$F$2:$G$7,2,0),"")</f>
        <v>Zálohová platba</v>
      </c>
      <c r="G316" s="44" t="s">
        <v>197</v>
      </c>
      <c r="H316" s="122">
        <v>18478.259999999998</v>
      </c>
      <c r="I316" s="44" t="s">
        <v>198</v>
      </c>
      <c r="J316" s="102">
        <v>1521.74</v>
      </c>
      <c r="K316" s="45"/>
      <c r="L316" s="102">
        <v>0</v>
      </c>
      <c r="M316" s="102">
        <f t="shared" si="13"/>
        <v>20000</v>
      </c>
      <c r="N316" s="103">
        <v>45722</v>
      </c>
      <c r="O316" s="53" t="s">
        <v>22</v>
      </c>
    </row>
    <row r="317" spans="2:15" ht="26.25" x14ac:dyDescent="0.25">
      <c r="B317" s="20" t="s">
        <v>583</v>
      </c>
      <c r="C317" s="28" t="s">
        <v>521</v>
      </c>
      <c r="D317" s="19" t="s">
        <v>314</v>
      </c>
      <c r="E317" s="135" t="str">
        <f>VLOOKUP(D317,'pomocna tabulka'!$B$2:$D$12,3,0)</f>
        <v xml:space="preserve">Slovenská inovačná a energetická agentúra </v>
      </c>
      <c r="F317" s="21" t="str">
        <f>+IFERROR(VLOOKUP(VALUE(MID($B317,11,1)),'pomocna tabulka'!$F$2:$G$7,2,0),"")</f>
        <v>Predfinancovanie</v>
      </c>
      <c r="G317" s="19" t="s">
        <v>315</v>
      </c>
      <c r="H317" s="29">
        <v>30492.14</v>
      </c>
      <c r="I317" s="19" t="s">
        <v>316</v>
      </c>
      <c r="J317" s="92">
        <v>5380.96</v>
      </c>
      <c r="K317" s="130"/>
      <c r="L317" s="94">
        <v>0</v>
      </c>
      <c r="M317" s="92">
        <f t="shared" si="13"/>
        <v>35873.1</v>
      </c>
      <c r="N317" s="96">
        <v>45722</v>
      </c>
      <c r="O317" s="53" t="s">
        <v>22</v>
      </c>
    </row>
    <row r="318" spans="2:15" x14ac:dyDescent="0.25">
      <c r="B318" s="20" t="s">
        <v>584</v>
      </c>
      <c r="C318" s="28" t="s">
        <v>82</v>
      </c>
      <c r="D318" s="19" t="s">
        <v>19</v>
      </c>
      <c r="E318" s="135" t="str">
        <f>VLOOKUP(D318,'pomocna tabulka'!$B$2:$D$12,3,0)</f>
        <v>Úrad vlády SR</v>
      </c>
      <c r="F318" s="21" t="str">
        <f>+IFERROR(VLOOKUP(VALUE(MID($B318,11,1)),'pomocna tabulka'!$F$2:$G$7,2,0),"")</f>
        <v>Priebežná platba</v>
      </c>
      <c r="G318" s="44" t="s">
        <v>20</v>
      </c>
      <c r="H318" s="119">
        <v>44958.2</v>
      </c>
      <c r="I318" s="44" t="s">
        <v>21</v>
      </c>
      <c r="J318" s="92">
        <v>7933.8</v>
      </c>
      <c r="K318" s="132"/>
      <c r="L318" s="92">
        <v>0</v>
      </c>
      <c r="M318" s="92">
        <f t="shared" si="13"/>
        <v>52892</v>
      </c>
      <c r="N318" s="96">
        <v>45722</v>
      </c>
      <c r="O318" s="53" t="s">
        <v>22</v>
      </c>
    </row>
    <row r="319" spans="2:15" x14ac:dyDescent="0.25">
      <c r="B319" s="16" t="s">
        <v>585</v>
      </c>
      <c r="C319" s="18" t="s">
        <v>586</v>
      </c>
      <c r="D319" s="19" t="s">
        <v>19</v>
      </c>
      <c r="E319" s="138" t="str">
        <f>VLOOKUP(D319,'pomocna tabulka'!$B$2:$D$12,3,0)</f>
        <v>Úrad vlády SR</v>
      </c>
      <c r="F319" s="15" t="str">
        <f>+IFERROR(VLOOKUP(VALUE(MID($B319,11,1)),'pomocna tabulka'!$F$2:$G$7,2,0),"")</f>
        <v>Zálohová platba</v>
      </c>
      <c r="G319" s="44" t="s">
        <v>20</v>
      </c>
      <c r="H319" s="29">
        <v>20400</v>
      </c>
      <c r="I319" s="44" t="s">
        <v>21</v>
      </c>
      <c r="J319" s="94">
        <v>3600</v>
      </c>
      <c r="K319" s="130"/>
      <c r="L319" s="94">
        <v>0</v>
      </c>
      <c r="M319" s="94">
        <f t="shared" si="13"/>
        <v>24000</v>
      </c>
      <c r="N319" s="93">
        <v>45722</v>
      </c>
      <c r="O319" s="53" t="s">
        <v>22</v>
      </c>
    </row>
    <row r="320" spans="2:15" x14ac:dyDescent="0.25">
      <c r="B320" s="16" t="s">
        <v>587</v>
      </c>
      <c r="C320" s="18" t="s">
        <v>389</v>
      </c>
      <c r="D320" s="19" t="s">
        <v>19</v>
      </c>
      <c r="E320" s="138" t="str">
        <f>VLOOKUP(D320,'pomocna tabulka'!$B$2:$D$12,3,0)</f>
        <v>Úrad vlády SR</v>
      </c>
      <c r="F320" s="15" t="str">
        <f>+IFERROR(VLOOKUP(VALUE(MID($B320,11,1)),'pomocna tabulka'!$F$2:$G$7,2,0),"")</f>
        <v>Priebežná platba</v>
      </c>
      <c r="G320" s="44" t="s">
        <v>20</v>
      </c>
      <c r="H320" s="29">
        <v>2253.38</v>
      </c>
      <c r="I320" s="44" t="s">
        <v>21</v>
      </c>
      <c r="J320" s="94">
        <v>397.66</v>
      </c>
      <c r="K320" s="130"/>
      <c r="L320" s="94">
        <v>0</v>
      </c>
      <c r="M320" s="94">
        <f t="shared" si="13"/>
        <v>2651.04</v>
      </c>
      <c r="N320" s="93">
        <v>45722</v>
      </c>
      <c r="O320" s="53" t="s">
        <v>22</v>
      </c>
    </row>
    <row r="321" spans="2:15" x14ac:dyDescent="0.25">
      <c r="B321" s="16" t="s">
        <v>588</v>
      </c>
      <c r="C321" s="18" t="s">
        <v>589</v>
      </c>
      <c r="D321" s="19" t="s">
        <v>29</v>
      </c>
      <c r="E321" s="138" t="str">
        <f>VLOOKUP(D321,'pomocna tabulka'!$B$2:$D$12,3,0)</f>
        <v>MIRRI SR</v>
      </c>
      <c r="F321" s="15" t="str">
        <f>+IFERROR(VLOOKUP(VALUE(MID($B321,11,1)),'pomocna tabulka'!$F$2:$G$7,2,0),"")</f>
        <v>Priebežná platba</v>
      </c>
      <c r="G321" s="22" t="s">
        <v>30</v>
      </c>
      <c r="H321" s="29">
        <v>11076.91</v>
      </c>
      <c r="I321" s="22" t="s">
        <v>31</v>
      </c>
      <c r="J321" s="92">
        <v>3695.47</v>
      </c>
      <c r="K321" s="22" t="s">
        <v>65</v>
      </c>
      <c r="L321" s="94">
        <v>1067.6199999999999</v>
      </c>
      <c r="M321" s="94">
        <f>SUM(H321+J321+L321)</f>
        <v>15840</v>
      </c>
      <c r="N321" s="93">
        <v>45722</v>
      </c>
      <c r="O321" s="143" t="s">
        <v>36</v>
      </c>
    </row>
    <row r="322" spans="2:15" ht="27.75" customHeight="1" x14ac:dyDescent="0.25">
      <c r="B322" s="16" t="s">
        <v>590</v>
      </c>
      <c r="C322" s="18" t="s">
        <v>509</v>
      </c>
      <c r="D322" s="19" t="s">
        <v>314</v>
      </c>
      <c r="E322" s="138" t="str">
        <f>VLOOKUP(D322,'pomocna tabulka'!$B$2:$D$12,3,0)</f>
        <v xml:space="preserve">Slovenská inovačná a energetická agentúra </v>
      </c>
      <c r="F322" s="15" t="str">
        <f>+IFERROR(VLOOKUP(VALUE(MID($B322,11,1)),'pomocna tabulka'!$F$2:$G$7,2,0),"")</f>
        <v>Zálohová platba</v>
      </c>
      <c r="G322" s="44" t="s">
        <v>315</v>
      </c>
      <c r="H322" s="29">
        <v>7480000</v>
      </c>
      <c r="I322" s="44" t="s">
        <v>316</v>
      </c>
      <c r="J322" s="94">
        <v>2220000</v>
      </c>
      <c r="K322" s="130"/>
      <c r="L322" s="94">
        <v>0</v>
      </c>
      <c r="M322" s="94">
        <f>SUM(H322+J322+L322)</f>
        <v>9700000</v>
      </c>
      <c r="N322" s="93">
        <v>45723</v>
      </c>
      <c r="O322" s="22" t="s">
        <v>22</v>
      </c>
    </row>
    <row r="323" spans="2:15" ht="17.25" customHeight="1" x14ac:dyDescent="0.25">
      <c r="B323" s="16" t="s">
        <v>591</v>
      </c>
      <c r="C323" s="18" t="s">
        <v>281</v>
      </c>
      <c r="D323" s="19" t="s">
        <v>19</v>
      </c>
      <c r="E323" s="138" t="str">
        <f>VLOOKUP(D323,'pomocna tabulka'!$B$2:$D$12,3,0)</f>
        <v>Úrad vlády SR</v>
      </c>
      <c r="F323" s="15" t="str">
        <f>+IFERROR(VLOOKUP(VALUE(MID($B323,11,1)),'pomocna tabulka'!$F$2:$G$7,2,0),"")</f>
        <v>Priebežná platba</v>
      </c>
      <c r="G323" s="44" t="s">
        <v>20</v>
      </c>
      <c r="H323" s="29">
        <v>3460.44</v>
      </c>
      <c r="I323" s="44" t="s">
        <v>21</v>
      </c>
      <c r="J323" s="94">
        <v>610.66999999999996</v>
      </c>
      <c r="K323" s="17"/>
      <c r="L323" s="94">
        <v>0</v>
      </c>
      <c r="M323" s="94">
        <f t="shared" ref="M323:M390" si="19">SUM(H323+J323+L323)</f>
        <v>4071.11</v>
      </c>
      <c r="N323" s="93">
        <v>45723</v>
      </c>
      <c r="O323" s="19" t="s">
        <v>22</v>
      </c>
    </row>
    <row r="324" spans="2:15" x14ac:dyDescent="0.25">
      <c r="B324" s="16" t="s">
        <v>592</v>
      </c>
      <c r="C324" s="18" t="s">
        <v>593</v>
      </c>
      <c r="D324" s="19" t="s">
        <v>19</v>
      </c>
      <c r="E324" s="138" t="str">
        <f>VLOOKUP(D324,'pomocna tabulka'!$B$2:$D$12,3,0)</f>
        <v>Úrad vlády SR</v>
      </c>
      <c r="F324" s="15" t="str">
        <f>+IFERROR(VLOOKUP(VALUE(MID($B324,11,1)),'pomocna tabulka'!$F$2:$G$7,2,0),"")</f>
        <v>Zálohová platba</v>
      </c>
      <c r="G324" s="44" t="s">
        <v>20</v>
      </c>
      <c r="H324" s="29">
        <v>59500</v>
      </c>
      <c r="I324" s="44" t="s">
        <v>21</v>
      </c>
      <c r="J324" s="94">
        <v>10500</v>
      </c>
      <c r="K324" s="17"/>
      <c r="L324" s="94">
        <v>0</v>
      </c>
      <c r="M324" s="94">
        <f t="shared" si="19"/>
        <v>70000</v>
      </c>
      <c r="N324" s="93">
        <v>45723</v>
      </c>
      <c r="O324" s="19" t="s">
        <v>22</v>
      </c>
    </row>
    <row r="325" spans="2:15" x14ac:dyDescent="0.25">
      <c r="B325" s="16" t="s">
        <v>594</v>
      </c>
      <c r="C325" s="18" t="s">
        <v>595</v>
      </c>
      <c r="D325" s="19" t="s">
        <v>19</v>
      </c>
      <c r="E325" s="138" t="str">
        <f>VLOOKUP(D325,'pomocna tabulka'!$B$2:$D$12,3,0)</f>
        <v>Úrad vlády SR</v>
      </c>
      <c r="F325" s="15" t="str">
        <f>+IFERROR(VLOOKUP(VALUE(MID($B325,11,1)),'pomocna tabulka'!$F$2:$G$7,2,0),"")</f>
        <v>Zálohová platba</v>
      </c>
      <c r="G325" s="44" t="s">
        <v>20</v>
      </c>
      <c r="H325" s="29">
        <v>22100</v>
      </c>
      <c r="I325" s="44" t="s">
        <v>21</v>
      </c>
      <c r="J325" s="94">
        <v>3900</v>
      </c>
      <c r="K325" s="17"/>
      <c r="L325" s="94">
        <v>0</v>
      </c>
      <c r="M325" s="94">
        <f t="shared" si="19"/>
        <v>26000</v>
      </c>
      <c r="N325" s="93">
        <v>45726</v>
      </c>
      <c r="O325" s="19" t="s">
        <v>22</v>
      </c>
    </row>
    <row r="326" spans="2:15" x14ac:dyDescent="0.25">
      <c r="B326" s="16" t="s">
        <v>596</v>
      </c>
      <c r="C326" s="18" t="s">
        <v>597</v>
      </c>
      <c r="D326" s="19" t="s">
        <v>19</v>
      </c>
      <c r="E326" s="138" t="str">
        <f>VLOOKUP(D326,'pomocna tabulka'!$B$2:$D$12,3,0)</f>
        <v>Úrad vlády SR</v>
      </c>
      <c r="F326" s="15" t="str">
        <f>+IFERROR(VLOOKUP(VALUE(MID($B326,11,1)),'pomocna tabulka'!$F$2:$G$7,2,0),"")</f>
        <v>Priebežná platba</v>
      </c>
      <c r="G326" s="44" t="s">
        <v>20</v>
      </c>
      <c r="H326" s="29">
        <v>10299.77</v>
      </c>
      <c r="I326" s="44" t="s">
        <v>21</v>
      </c>
      <c r="J326" s="94">
        <v>1817.61</v>
      </c>
      <c r="K326" s="17"/>
      <c r="L326" s="94">
        <v>0</v>
      </c>
      <c r="M326" s="94">
        <f t="shared" si="19"/>
        <v>12117.380000000001</v>
      </c>
      <c r="N326" s="93">
        <v>45726</v>
      </c>
      <c r="O326" s="19" t="s">
        <v>22</v>
      </c>
    </row>
    <row r="327" spans="2:15" ht="27" customHeight="1" x14ac:dyDescent="0.25">
      <c r="B327" s="20" t="s">
        <v>598</v>
      </c>
      <c r="C327" s="28" t="s">
        <v>509</v>
      </c>
      <c r="D327" s="22" t="s">
        <v>314</v>
      </c>
      <c r="E327" s="135" t="str">
        <f>VLOOKUP(D327,'pomocna tabulka'!$B$2:$D$12,3,0)</f>
        <v xml:space="preserve">Slovenská inovačná a energetická agentúra </v>
      </c>
      <c r="F327" s="21" t="str">
        <f>+IFERROR(VLOOKUP(VALUE(MID($B327,11,1)),'pomocna tabulka'!$F$2:$G$7,2,0),"")</f>
        <v>Zálohová platba</v>
      </c>
      <c r="G327" s="22" t="s">
        <v>315</v>
      </c>
      <c r="H327" s="119">
        <v>12750000</v>
      </c>
      <c r="I327" s="22" t="s">
        <v>316</v>
      </c>
      <c r="J327" s="92">
        <v>2250000</v>
      </c>
      <c r="K327" s="23"/>
      <c r="L327" s="92">
        <v>0</v>
      </c>
      <c r="M327" s="92">
        <f t="shared" si="19"/>
        <v>15000000</v>
      </c>
      <c r="N327" s="96">
        <v>45727</v>
      </c>
      <c r="O327" s="22" t="s">
        <v>22</v>
      </c>
    </row>
    <row r="328" spans="2:15" x14ac:dyDescent="0.25">
      <c r="B328" s="20" t="s">
        <v>599</v>
      </c>
      <c r="C328" s="28" t="s">
        <v>600</v>
      </c>
      <c r="D328" s="19" t="s">
        <v>29</v>
      </c>
      <c r="E328" s="135" t="str">
        <f>VLOOKUP(D328,'pomocna tabulka'!$B$2:$D$12,3,0)</f>
        <v>MIRRI SR</v>
      </c>
      <c r="F328" s="21" t="str">
        <f>+IFERROR(VLOOKUP(VALUE(MID($B328,11,1)),'pomocna tabulka'!$F$2:$G$7,2,0),"")</f>
        <v>Predfinancovanie</v>
      </c>
      <c r="G328" s="22" t="s">
        <v>30</v>
      </c>
      <c r="H328" s="119">
        <v>52282.49</v>
      </c>
      <c r="I328" s="22" t="s">
        <v>31</v>
      </c>
      <c r="J328" s="92">
        <v>4305.6099999999997</v>
      </c>
      <c r="K328" s="130"/>
      <c r="L328" s="92">
        <v>0</v>
      </c>
      <c r="M328" s="92">
        <f t="shared" si="19"/>
        <v>56588.1</v>
      </c>
      <c r="N328" s="96">
        <v>45727</v>
      </c>
      <c r="O328" s="22" t="s">
        <v>22</v>
      </c>
    </row>
    <row r="329" spans="2:15" x14ac:dyDescent="0.25">
      <c r="B329" s="20" t="s">
        <v>601</v>
      </c>
      <c r="C329" s="28" t="s">
        <v>334</v>
      </c>
      <c r="D329" s="19" t="s">
        <v>19</v>
      </c>
      <c r="E329" s="135" t="str">
        <f>VLOOKUP(D329,'pomocna tabulka'!$B$2:$D$12,3,0)</f>
        <v>Úrad vlády SR</v>
      </c>
      <c r="F329" s="21" t="str">
        <f>+IFERROR(VLOOKUP(VALUE(MID($B329,11,1)),'pomocna tabulka'!$F$2:$G$7,2,0),"")</f>
        <v>Priebežná platba</v>
      </c>
      <c r="G329" s="44" t="s">
        <v>20</v>
      </c>
      <c r="H329" s="29">
        <v>10794.66</v>
      </c>
      <c r="I329" s="44" t="s">
        <v>21</v>
      </c>
      <c r="J329" s="92">
        <v>1904.94</v>
      </c>
      <c r="K329" s="130"/>
      <c r="L329" s="92">
        <v>0</v>
      </c>
      <c r="M329" s="92">
        <f t="shared" si="19"/>
        <v>12699.6</v>
      </c>
      <c r="N329" s="96">
        <v>45727</v>
      </c>
      <c r="O329" s="22" t="s">
        <v>22</v>
      </c>
    </row>
    <row r="330" spans="2:15" ht="26.25" x14ac:dyDescent="0.25">
      <c r="B330" s="20" t="s">
        <v>602</v>
      </c>
      <c r="C330" s="28" t="s">
        <v>603</v>
      </c>
      <c r="D330" s="19" t="s">
        <v>314</v>
      </c>
      <c r="E330" s="135" t="str">
        <f>VLOOKUP(D330,'pomocna tabulka'!$B$2:$D$12,3,0)</f>
        <v xml:space="preserve">Slovenská inovačná a energetická agentúra </v>
      </c>
      <c r="F330" s="21" t="str">
        <f>+IFERROR(VLOOKUP(VALUE(MID($B330,11,1)),'pomocna tabulka'!$F$2:$G$7,2,0),"")</f>
        <v>Predfinancovanie</v>
      </c>
      <c r="G330" s="22" t="s">
        <v>315</v>
      </c>
      <c r="H330" s="119">
        <v>14739</v>
      </c>
      <c r="I330" s="22" t="s">
        <v>316</v>
      </c>
      <c r="J330" s="92">
        <v>2601</v>
      </c>
      <c r="K330" s="130"/>
      <c r="L330" s="92">
        <v>0</v>
      </c>
      <c r="M330" s="92">
        <f t="shared" si="19"/>
        <v>17340</v>
      </c>
      <c r="N330" s="96">
        <v>45727</v>
      </c>
      <c r="O330" s="22" t="s">
        <v>22</v>
      </c>
    </row>
    <row r="331" spans="2:15" x14ac:dyDescent="0.25">
      <c r="B331" s="20" t="s">
        <v>604</v>
      </c>
      <c r="C331" s="28" t="s">
        <v>107</v>
      </c>
      <c r="D331" s="19" t="s">
        <v>19</v>
      </c>
      <c r="E331" s="135" t="str">
        <f>VLOOKUP(D331,'pomocna tabulka'!$B$2:$D$12,3,0)</f>
        <v>Úrad vlády SR</v>
      </c>
      <c r="F331" s="21" t="str">
        <f>+IFERROR(VLOOKUP(VALUE(MID($B331,11,1)),'pomocna tabulka'!$F$2:$G$7,2,0),"")</f>
        <v>Priebežná platba</v>
      </c>
      <c r="G331" s="44" t="s">
        <v>20</v>
      </c>
      <c r="H331" s="119">
        <v>2253.36</v>
      </c>
      <c r="I331" s="44" t="s">
        <v>21</v>
      </c>
      <c r="J331" s="92">
        <v>397.65</v>
      </c>
      <c r="K331" s="130"/>
      <c r="L331" s="92">
        <v>0</v>
      </c>
      <c r="M331" s="92">
        <f t="shared" si="19"/>
        <v>2651.01</v>
      </c>
      <c r="N331" s="96">
        <v>45727</v>
      </c>
      <c r="O331" s="22" t="s">
        <v>22</v>
      </c>
    </row>
    <row r="332" spans="2:15" x14ac:dyDescent="0.25">
      <c r="B332" s="20" t="s">
        <v>605</v>
      </c>
      <c r="C332" s="28" t="s">
        <v>606</v>
      </c>
      <c r="D332" s="19" t="s">
        <v>19</v>
      </c>
      <c r="E332" s="135" t="str">
        <f>VLOOKUP(D332,'pomocna tabulka'!$B$2:$D$12,3,0)</f>
        <v>Úrad vlády SR</v>
      </c>
      <c r="F332" s="21" t="str">
        <f>+IFERROR(VLOOKUP(VALUE(MID($B332,11,1)),'pomocna tabulka'!$F$2:$G$7,2,0),"")</f>
        <v>Zálohová platba</v>
      </c>
      <c r="G332" s="44" t="s">
        <v>20</v>
      </c>
      <c r="H332" s="119">
        <v>76500</v>
      </c>
      <c r="I332" s="44" t="s">
        <v>21</v>
      </c>
      <c r="J332" s="92">
        <v>13500</v>
      </c>
      <c r="K332" s="130"/>
      <c r="L332" s="92">
        <v>0</v>
      </c>
      <c r="M332" s="92">
        <f t="shared" si="19"/>
        <v>90000</v>
      </c>
      <c r="N332" s="96">
        <v>45728</v>
      </c>
      <c r="O332" s="22" t="s">
        <v>22</v>
      </c>
    </row>
    <row r="333" spans="2:15" x14ac:dyDescent="0.25">
      <c r="B333" s="20" t="s">
        <v>607</v>
      </c>
      <c r="C333" s="28" t="s">
        <v>608</v>
      </c>
      <c r="D333" s="19" t="s">
        <v>19</v>
      </c>
      <c r="E333" s="135" t="str">
        <f>VLOOKUP(D333,'pomocna tabulka'!$B$2:$D$12,3,0)</f>
        <v>Úrad vlády SR</v>
      </c>
      <c r="F333" s="21" t="str">
        <f>+IFERROR(VLOOKUP(VALUE(MID($B333,11,1)),'pomocna tabulka'!$F$2:$G$7,2,0),"")</f>
        <v>Priebežná platba</v>
      </c>
      <c r="G333" s="44" t="s">
        <v>20</v>
      </c>
      <c r="H333" s="119">
        <v>11838.42</v>
      </c>
      <c r="I333" s="44" t="s">
        <v>21</v>
      </c>
      <c r="J333" s="92">
        <v>2089.13</v>
      </c>
      <c r="K333" s="130"/>
      <c r="L333" s="92">
        <v>0</v>
      </c>
      <c r="M333" s="92">
        <f t="shared" si="19"/>
        <v>13927.55</v>
      </c>
      <c r="N333" s="96">
        <v>45728</v>
      </c>
      <c r="O333" s="22" t="s">
        <v>22</v>
      </c>
    </row>
    <row r="334" spans="2:15" x14ac:dyDescent="0.25">
      <c r="B334" s="20" t="s">
        <v>609</v>
      </c>
      <c r="C334" s="28" t="s">
        <v>610</v>
      </c>
      <c r="D334" s="19" t="s">
        <v>19</v>
      </c>
      <c r="E334" s="135" t="str">
        <f>VLOOKUP(D334,'pomocna tabulka'!$B$2:$D$12,3,0)</f>
        <v>Úrad vlády SR</v>
      </c>
      <c r="F334" s="21" t="str">
        <f>+IFERROR(VLOOKUP(VALUE(MID($B334,11,1)),'pomocna tabulka'!$F$2:$G$7,2,0),"")</f>
        <v>Priebežná platba</v>
      </c>
      <c r="G334" s="44" t="s">
        <v>20</v>
      </c>
      <c r="H334" s="119">
        <v>13520.16</v>
      </c>
      <c r="I334" s="44" t="s">
        <v>21</v>
      </c>
      <c r="J334" s="92">
        <v>2385.91</v>
      </c>
      <c r="K334" s="130"/>
      <c r="L334" s="92">
        <v>0</v>
      </c>
      <c r="M334" s="92">
        <f t="shared" si="19"/>
        <v>15906.07</v>
      </c>
      <c r="N334" s="96">
        <v>45728</v>
      </c>
      <c r="O334" s="22" t="s">
        <v>22</v>
      </c>
    </row>
    <row r="335" spans="2:15" x14ac:dyDescent="0.25">
      <c r="B335" s="20" t="s">
        <v>611</v>
      </c>
      <c r="C335" s="28" t="s">
        <v>612</v>
      </c>
      <c r="D335" s="19" t="s">
        <v>19</v>
      </c>
      <c r="E335" s="135" t="str">
        <f>VLOOKUP(D335,'pomocna tabulka'!$B$2:$D$12,3,0)</f>
        <v>Úrad vlády SR</v>
      </c>
      <c r="F335" s="21" t="str">
        <f>+IFERROR(VLOOKUP(VALUE(MID($B335,11,1)),'pomocna tabulka'!$F$2:$G$7,2,0),"")</f>
        <v>Priebežná platba</v>
      </c>
      <c r="G335" s="44" t="s">
        <v>20</v>
      </c>
      <c r="H335" s="119">
        <v>10437.549999999999</v>
      </c>
      <c r="I335" s="44" t="s">
        <v>21</v>
      </c>
      <c r="J335" s="92">
        <v>1841.92</v>
      </c>
      <c r="K335" s="130"/>
      <c r="L335" s="92">
        <v>0</v>
      </c>
      <c r="M335" s="92">
        <f t="shared" si="19"/>
        <v>12279.47</v>
      </c>
      <c r="N335" s="96">
        <v>45728</v>
      </c>
      <c r="O335" s="22" t="s">
        <v>22</v>
      </c>
    </row>
    <row r="336" spans="2:15" x14ac:dyDescent="0.25">
      <c r="B336" s="20" t="s">
        <v>613</v>
      </c>
      <c r="C336" s="28" t="s">
        <v>614</v>
      </c>
      <c r="D336" s="19" t="s">
        <v>19</v>
      </c>
      <c r="E336" s="135" t="str">
        <f>VLOOKUP(D336,'pomocna tabulka'!$B$2:$D$12,3,0)</f>
        <v>Úrad vlády SR</v>
      </c>
      <c r="F336" s="21" t="str">
        <f>+IFERROR(VLOOKUP(VALUE(MID($B336,11,1)),'pomocna tabulka'!$F$2:$G$7,2,0),"")</f>
        <v>Priebežná platba</v>
      </c>
      <c r="G336" s="44" t="s">
        <v>20</v>
      </c>
      <c r="H336" s="119">
        <v>6760.08</v>
      </c>
      <c r="I336" s="44" t="s">
        <v>21</v>
      </c>
      <c r="J336" s="92">
        <v>1192.95</v>
      </c>
      <c r="K336" s="130"/>
      <c r="L336" s="92">
        <v>0</v>
      </c>
      <c r="M336" s="92">
        <f t="shared" si="19"/>
        <v>7953.03</v>
      </c>
      <c r="N336" s="96">
        <v>45728</v>
      </c>
      <c r="O336" s="22" t="s">
        <v>22</v>
      </c>
    </row>
    <row r="337" spans="2:15" x14ac:dyDescent="0.25">
      <c r="B337" s="20" t="s">
        <v>615</v>
      </c>
      <c r="C337" s="28" t="s">
        <v>616</v>
      </c>
      <c r="D337" s="19" t="s">
        <v>19</v>
      </c>
      <c r="E337" s="135" t="str">
        <f>VLOOKUP(D337,'pomocna tabulka'!$B$2:$D$12,3,0)</f>
        <v>Úrad vlády SR</v>
      </c>
      <c r="F337" s="21" t="str">
        <f>+IFERROR(VLOOKUP(VALUE(MID($B337,11,1)),'pomocna tabulka'!$F$2:$G$7,2,0),"")</f>
        <v>Zálohová platba</v>
      </c>
      <c r="G337" s="44" t="s">
        <v>20</v>
      </c>
      <c r="H337" s="119">
        <v>44200</v>
      </c>
      <c r="I337" s="44" t="s">
        <v>21</v>
      </c>
      <c r="J337" s="92">
        <v>7800</v>
      </c>
      <c r="K337" s="130"/>
      <c r="L337" s="92">
        <v>0</v>
      </c>
      <c r="M337" s="92">
        <f t="shared" si="19"/>
        <v>52000</v>
      </c>
      <c r="N337" s="96">
        <v>45728</v>
      </c>
      <c r="O337" s="22" t="s">
        <v>22</v>
      </c>
    </row>
    <row r="338" spans="2:15" x14ac:dyDescent="0.25">
      <c r="B338" s="20" t="s">
        <v>617</v>
      </c>
      <c r="C338" s="28" t="s">
        <v>178</v>
      </c>
      <c r="D338" s="19" t="s">
        <v>19</v>
      </c>
      <c r="E338" s="135" t="str">
        <f>VLOOKUP(D338,'pomocna tabulka'!$B$2:$D$12,3,0)</f>
        <v>Úrad vlády SR</v>
      </c>
      <c r="F338" s="21" t="str">
        <f>+IFERROR(VLOOKUP(VALUE(MID($B338,11,1)),'pomocna tabulka'!$F$2:$G$7,2,0),"")</f>
        <v>Priebežná platba</v>
      </c>
      <c r="G338" s="44" t="s">
        <v>20</v>
      </c>
      <c r="H338" s="119">
        <v>9013.43</v>
      </c>
      <c r="I338" s="44" t="s">
        <v>21</v>
      </c>
      <c r="J338" s="92">
        <v>1590.61</v>
      </c>
      <c r="K338" s="130"/>
      <c r="L338" s="92">
        <v>0</v>
      </c>
      <c r="M338" s="92">
        <f t="shared" si="19"/>
        <v>10604.04</v>
      </c>
      <c r="N338" s="96">
        <v>45728</v>
      </c>
      <c r="O338" s="22" t="s">
        <v>22</v>
      </c>
    </row>
    <row r="339" spans="2:15" ht="26.25" x14ac:dyDescent="0.25">
      <c r="B339" s="20" t="s">
        <v>618</v>
      </c>
      <c r="C339" s="28" t="s">
        <v>619</v>
      </c>
      <c r="D339" s="19" t="s">
        <v>314</v>
      </c>
      <c r="E339" s="135" t="str">
        <f>VLOOKUP(D339,'pomocna tabulka'!$B$2:$D$12,3,0)</f>
        <v xml:space="preserve">Slovenská inovačná a energetická agentúra </v>
      </c>
      <c r="F339" s="21" t="str">
        <f>+IFERROR(VLOOKUP(VALUE(MID($B339,11,1)),'pomocna tabulka'!$F$2:$G$7,2,0),"")</f>
        <v>Priebežná platba</v>
      </c>
      <c r="G339" s="22" t="s">
        <v>315</v>
      </c>
      <c r="H339" s="119">
        <v>8400</v>
      </c>
      <c r="I339" s="22" t="s">
        <v>316</v>
      </c>
      <c r="J339" s="92">
        <v>12600</v>
      </c>
      <c r="K339" s="130"/>
      <c r="L339" s="92">
        <v>0</v>
      </c>
      <c r="M339" s="92">
        <f>SUM(H339+J339+L339)</f>
        <v>21000</v>
      </c>
      <c r="N339" s="96">
        <v>45728</v>
      </c>
      <c r="O339" s="22" t="s">
        <v>22</v>
      </c>
    </row>
    <row r="340" spans="2:15" x14ac:dyDescent="0.25">
      <c r="B340" s="20" t="s">
        <v>620</v>
      </c>
      <c r="C340" s="28" t="s">
        <v>109</v>
      </c>
      <c r="D340" s="19" t="s">
        <v>19</v>
      </c>
      <c r="E340" s="135" t="str">
        <f>VLOOKUP(D340,'pomocna tabulka'!$B$2:$D$12,3,0)</f>
        <v>Úrad vlády SR</v>
      </c>
      <c r="F340" s="21" t="str">
        <f>+IFERROR(VLOOKUP(VALUE(MID($B340,11,1)),'pomocna tabulka'!$F$2:$G$7,2,0),"")</f>
        <v>Priebežná platba</v>
      </c>
      <c r="G340" s="44" t="s">
        <v>20</v>
      </c>
      <c r="H340" s="119">
        <v>4461.13</v>
      </c>
      <c r="I340" s="44" t="s">
        <v>21</v>
      </c>
      <c r="J340" s="92">
        <v>787.26</v>
      </c>
      <c r="K340" s="130"/>
      <c r="L340" s="92">
        <v>0</v>
      </c>
      <c r="M340" s="92">
        <f t="shared" si="19"/>
        <v>5248.39</v>
      </c>
      <c r="N340" s="96">
        <v>45728</v>
      </c>
      <c r="O340" s="22" t="s">
        <v>22</v>
      </c>
    </row>
    <row r="341" spans="2:15" x14ac:dyDescent="0.25">
      <c r="B341" s="20" t="s">
        <v>621</v>
      </c>
      <c r="C341" s="28" t="s">
        <v>367</v>
      </c>
      <c r="D341" s="19" t="s">
        <v>19</v>
      </c>
      <c r="E341" s="135" t="str">
        <f>VLOOKUP(D341,'pomocna tabulka'!$B$2:$D$12,3,0)</f>
        <v>Úrad vlády SR</v>
      </c>
      <c r="F341" s="21" t="str">
        <f>+IFERROR(VLOOKUP(VALUE(MID($B341,11,1)),'pomocna tabulka'!$F$2:$G$7,2,0),"")</f>
        <v>Priebežná platba</v>
      </c>
      <c r="G341" s="44" t="s">
        <v>20</v>
      </c>
      <c r="H341" s="119">
        <v>9219.67</v>
      </c>
      <c r="I341" s="44" t="s">
        <v>21</v>
      </c>
      <c r="J341" s="92">
        <v>1627</v>
      </c>
      <c r="K341" s="130"/>
      <c r="L341" s="92">
        <v>0</v>
      </c>
      <c r="M341" s="92">
        <f>SUM(H341+J341+L341)</f>
        <v>10846.67</v>
      </c>
      <c r="N341" s="96">
        <v>45728</v>
      </c>
      <c r="O341" s="22" t="s">
        <v>22</v>
      </c>
    </row>
    <row r="342" spans="2:15" x14ac:dyDescent="0.25">
      <c r="B342" s="20" t="s">
        <v>622</v>
      </c>
      <c r="C342" s="28" t="s">
        <v>623</v>
      </c>
      <c r="D342" s="19" t="s">
        <v>19</v>
      </c>
      <c r="E342" s="135" t="str">
        <f>VLOOKUP(D342,'pomocna tabulka'!$B$2:$D$12,3,0)</f>
        <v>Úrad vlády SR</v>
      </c>
      <c r="F342" s="21" t="str">
        <f>+IFERROR(VLOOKUP(VALUE(MID($B342,11,1)),'pomocna tabulka'!$F$2:$G$7,2,0),"")</f>
        <v>Zálohová platba</v>
      </c>
      <c r="G342" s="44" t="s">
        <v>20</v>
      </c>
      <c r="H342" s="119">
        <v>22100</v>
      </c>
      <c r="I342" s="44" t="s">
        <v>21</v>
      </c>
      <c r="J342" s="92">
        <v>3900</v>
      </c>
      <c r="K342" s="130"/>
      <c r="L342" s="92">
        <v>0</v>
      </c>
      <c r="M342" s="92">
        <f>SUM(H342+J342+L342)</f>
        <v>26000</v>
      </c>
      <c r="N342" s="96">
        <v>45728</v>
      </c>
      <c r="O342" s="22" t="s">
        <v>22</v>
      </c>
    </row>
    <row r="343" spans="2:15" x14ac:dyDescent="0.25">
      <c r="B343" s="20" t="s">
        <v>624</v>
      </c>
      <c r="C343" s="28" t="s">
        <v>625</v>
      </c>
      <c r="D343" s="19" t="s">
        <v>19</v>
      </c>
      <c r="E343" s="135" t="str">
        <f>VLOOKUP(D343,'pomocna tabulka'!$B$2:$D$12,3,0)</f>
        <v>Úrad vlády SR</v>
      </c>
      <c r="F343" s="21" t="str">
        <f>+IFERROR(VLOOKUP(VALUE(MID($B343,11,1)),'pomocna tabulka'!$F$2:$G$7,2,0),"")</f>
        <v>Priebežná platba</v>
      </c>
      <c r="G343" s="44" t="s">
        <v>20</v>
      </c>
      <c r="H343" s="119">
        <v>9013.43</v>
      </c>
      <c r="I343" s="44" t="s">
        <v>21</v>
      </c>
      <c r="J343" s="92">
        <v>1590.61</v>
      </c>
      <c r="K343" s="130"/>
      <c r="L343" s="92">
        <v>0</v>
      </c>
      <c r="M343" s="92">
        <f>SUM(H343+J343+L343)</f>
        <v>10604.04</v>
      </c>
      <c r="N343" s="96">
        <v>45728</v>
      </c>
      <c r="O343" s="22" t="s">
        <v>22</v>
      </c>
    </row>
    <row r="344" spans="2:15" x14ac:dyDescent="0.25">
      <c r="B344" s="20" t="s">
        <v>626</v>
      </c>
      <c r="C344" s="28" t="s">
        <v>410</v>
      </c>
      <c r="D344" s="19" t="s">
        <v>19</v>
      </c>
      <c r="E344" s="135" t="str">
        <f>VLOOKUP(D344,'pomocna tabulka'!$B$2:$D$12,3,0)</f>
        <v>Úrad vlády SR</v>
      </c>
      <c r="F344" s="21" t="str">
        <f>+IFERROR(VLOOKUP(VALUE(MID($B344,11,1)),'pomocna tabulka'!$F$2:$G$7,2,0),"")</f>
        <v>Priebežná platba</v>
      </c>
      <c r="G344" s="44" t="s">
        <v>20</v>
      </c>
      <c r="H344" s="119">
        <v>4506.72</v>
      </c>
      <c r="I344" s="44" t="s">
        <v>21</v>
      </c>
      <c r="J344" s="92">
        <v>795.3</v>
      </c>
      <c r="K344" s="130"/>
      <c r="L344" s="92">
        <v>0</v>
      </c>
      <c r="M344" s="92">
        <f t="shared" si="19"/>
        <v>5302.02</v>
      </c>
      <c r="N344" s="96">
        <v>45728</v>
      </c>
      <c r="O344" s="22" t="s">
        <v>22</v>
      </c>
    </row>
    <row r="345" spans="2:15" x14ac:dyDescent="0.25">
      <c r="B345" s="20" t="s">
        <v>627</v>
      </c>
      <c r="C345" s="28" t="s">
        <v>178</v>
      </c>
      <c r="D345" s="19" t="s">
        <v>19</v>
      </c>
      <c r="E345" s="135" t="str">
        <f>VLOOKUP(D345,'pomocna tabulka'!$B$2:$D$12,3,0)</f>
        <v>Úrad vlády SR</v>
      </c>
      <c r="F345" s="21" t="str">
        <f>+IFERROR(VLOOKUP(VALUE(MID($B345,11,1)),'pomocna tabulka'!$F$2:$G$7,2,0),"")</f>
        <v>Priebežná platba</v>
      </c>
      <c r="G345" s="44" t="s">
        <v>20</v>
      </c>
      <c r="H345" s="119">
        <v>9806.65</v>
      </c>
      <c r="I345" s="44" t="s">
        <v>21</v>
      </c>
      <c r="J345" s="92">
        <v>1730.59</v>
      </c>
      <c r="K345" s="130"/>
      <c r="L345" s="92">
        <v>0</v>
      </c>
      <c r="M345" s="92">
        <f t="shared" si="19"/>
        <v>11537.24</v>
      </c>
      <c r="N345" s="96">
        <v>45728</v>
      </c>
      <c r="O345" s="22" t="s">
        <v>22</v>
      </c>
    </row>
    <row r="346" spans="2:15" x14ac:dyDescent="0.25">
      <c r="B346" s="20" t="s">
        <v>628</v>
      </c>
      <c r="C346" s="28" t="s">
        <v>387</v>
      </c>
      <c r="D346" s="19" t="s">
        <v>19</v>
      </c>
      <c r="E346" s="135" t="str">
        <f>VLOOKUP(D346,'pomocna tabulka'!$B$2:$D$12,3,0)</f>
        <v>Úrad vlády SR</v>
      </c>
      <c r="F346" s="21" t="str">
        <f>+IFERROR(VLOOKUP(VALUE(MID($B346,11,1)),'pomocna tabulka'!$F$2:$G$7,2,0),"")</f>
        <v>Priebežná platba</v>
      </c>
      <c r="G346" s="44" t="s">
        <v>20</v>
      </c>
      <c r="H346" s="119">
        <v>3738.52</v>
      </c>
      <c r="I346" s="44" t="s">
        <v>21</v>
      </c>
      <c r="J346" s="92">
        <v>659.74</v>
      </c>
      <c r="K346" s="130"/>
      <c r="L346" s="92">
        <v>0</v>
      </c>
      <c r="M346" s="92">
        <f t="shared" si="19"/>
        <v>4398.26</v>
      </c>
      <c r="N346" s="96">
        <v>45728</v>
      </c>
      <c r="O346" s="22" t="s">
        <v>22</v>
      </c>
    </row>
    <row r="347" spans="2:15" x14ac:dyDescent="0.25">
      <c r="B347" s="20" t="s">
        <v>629</v>
      </c>
      <c r="C347" s="28" t="s">
        <v>122</v>
      </c>
      <c r="D347" s="19" t="s">
        <v>19</v>
      </c>
      <c r="E347" s="135" t="str">
        <f>VLOOKUP(D347,'pomocna tabulka'!$B$2:$D$12,3,0)</f>
        <v>Úrad vlády SR</v>
      </c>
      <c r="F347" s="21" t="str">
        <f>+IFERROR(VLOOKUP(VALUE(MID($B347,11,1)),'pomocna tabulka'!$F$2:$G$7,2,0),"")</f>
        <v>Priebežná platba</v>
      </c>
      <c r="G347" s="44" t="s">
        <v>20</v>
      </c>
      <c r="H347" s="119">
        <v>18026.87</v>
      </c>
      <c r="I347" s="44" t="s">
        <v>21</v>
      </c>
      <c r="J347" s="92">
        <v>3181.21</v>
      </c>
      <c r="K347" s="130"/>
      <c r="L347" s="92">
        <v>0</v>
      </c>
      <c r="M347" s="92">
        <f t="shared" si="19"/>
        <v>21208.079999999998</v>
      </c>
      <c r="N347" s="96">
        <v>45728</v>
      </c>
      <c r="O347" s="22" t="s">
        <v>22</v>
      </c>
    </row>
    <row r="348" spans="2:15" x14ac:dyDescent="0.25">
      <c r="B348" s="20" t="s">
        <v>630</v>
      </c>
      <c r="C348" s="28" t="s">
        <v>631</v>
      </c>
      <c r="D348" s="19" t="s">
        <v>19</v>
      </c>
      <c r="E348" s="135" t="str">
        <f>VLOOKUP(D348,'pomocna tabulka'!$B$2:$D$12,3,0)</f>
        <v>Úrad vlády SR</v>
      </c>
      <c r="F348" s="21" t="str">
        <f>+IFERROR(VLOOKUP(VALUE(MID($B348,11,1)),'pomocna tabulka'!$F$2:$G$7,2,0),"")</f>
        <v>Zálohová platba</v>
      </c>
      <c r="G348" s="44" t="s">
        <v>20</v>
      </c>
      <c r="H348" s="119">
        <v>22950</v>
      </c>
      <c r="I348" s="44" t="s">
        <v>21</v>
      </c>
      <c r="J348" s="92">
        <v>4050</v>
      </c>
      <c r="K348" s="130"/>
      <c r="L348" s="92">
        <v>0</v>
      </c>
      <c r="M348" s="92">
        <f t="shared" si="19"/>
        <v>27000</v>
      </c>
      <c r="N348" s="96">
        <v>45728</v>
      </c>
      <c r="O348" s="22" t="s">
        <v>22</v>
      </c>
    </row>
    <row r="349" spans="2:15" x14ac:dyDescent="0.25">
      <c r="B349" s="20" t="s">
        <v>632</v>
      </c>
      <c r="C349" s="28" t="s">
        <v>281</v>
      </c>
      <c r="D349" s="19" t="s">
        <v>19</v>
      </c>
      <c r="E349" s="135" t="str">
        <f>VLOOKUP(D349,'pomocna tabulka'!$B$2:$D$12,3,0)</f>
        <v>Úrad vlády SR</v>
      </c>
      <c r="F349" s="21" t="str">
        <f>+IFERROR(VLOOKUP(VALUE(MID($B349,11,1)),'pomocna tabulka'!$F$2:$G$7,2,0),"")</f>
        <v>Priebežná platba</v>
      </c>
      <c r="G349" s="44" t="s">
        <v>20</v>
      </c>
      <c r="H349" s="119">
        <v>3822.24</v>
      </c>
      <c r="I349" s="44" t="s">
        <v>21</v>
      </c>
      <c r="J349" s="92">
        <v>674.51</v>
      </c>
      <c r="K349" s="130"/>
      <c r="L349" s="92">
        <v>0</v>
      </c>
      <c r="M349" s="92">
        <f t="shared" si="19"/>
        <v>4496.75</v>
      </c>
      <c r="N349" s="96">
        <v>45729</v>
      </c>
      <c r="O349" s="22" t="s">
        <v>22</v>
      </c>
    </row>
    <row r="350" spans="2:15" x14ac:dyDescent="0.25">
      <c r="B350" s="20" t="s">
        <v>633</v>
      </c>
      <c r="C350" s="28" t="s">
        <v>634</v>
      </c>
      <c r="D350" s="19" t="s">
        <v>19</v>
      </c>
      <c r="E350" s="135" t="str">
        <f>VLOOKUP(D350,'pomocna tabulka'!$B$2:$D$12,3,0)</f>
        <v>Úrad vlády SR</v>
      </c>
      <c r="F350" s="21" t="str">
        <f>+IFERROR(VLOOKUP(VALUE(MID($B350,11,1)),'pomocna tabulka'!$F$2:$G$7,2,0),"")</f>
        <v>Priebežná platba</v>
      </c>
      <c r="G350" s="44" t="s">
        <v>20</v>
      </c>
      <c r="H350" s="29">
        <v>8955.42</v>
      </c>
      <c r="I350" s="44" t="s">
        <v>21</v>
      </c>
      <c r="J350" s="92">
        <v>1580.37</v>
      </c>
      <c r="K350" s="130"/>
      <c r="L350" s="92">
        <v>0</v>
      </c>
      <c r="M350" s="92">
        <f t="shared" si="19"/>
        <v>10535.79</v>
      </c>
      <c r="N350" s="96">
        <v>45729</v>
      </c>
      <c r="O350" s="22" t="s">
        <v>22</v>
      </c>
    </row>
    <row r="351" spans="2:15" x14ac:dyDescent="0.25">
      <c r="B351" s="20" t="s">
        <v>635</v>
      </c>
      <c r="C351" s="28" t="s">
        <v>636</v>
      </c>
      <c r="D351" s="19" t="s">
        <v>19</v>
      </c>
      <c r="E351" s="135" t="str">
        <f>VLOOKUP(D351,'pomocna tabulka'!$B$2:$D$12,3,0)</f>
        <v>Úrad vlády SR</v>
      </c>
      <c r="F351" s="21" t="str">
        <f>+IFERROR(VLOOKUP(VALUE(MID($B351,11,1)),'pomocna tabulka'!$F$2:$G$7,2,0),"")</f>
        <v>Priebežná platba</v>
      </c>
      <c r="G351" s="44" t="s">
        <v>20</v>
      </c>
      <c r="H351" s="29">
        <v>8665.0499999999993</v>
      </c>
      <c r="I351" s="44" t="s">
        <v>21</v>
      </c>
      <c r="J351" s="92">
        <v>1529.13</v>
      </c>
      <c r="K351" s="130"/>
      <c r="L351" s="92">
        <v>0</v>
      </c>
      <c r="M351" s="92">
        <f t="shared" si="19"/>
        <v>10194.18</v>
      </c>
      <c r="N351" s="96">
        <v>45729</v>
      </c>
      <c r="O351" s="22" t="s">
        <v>22</v>
      </c>
    </row>
    <row r="352" spans="2:15" x14ac:dyDescent="0.25">
      <c r="B352" s="20" t="s">
        <v>637</v>
      </c>
      <c r="C352" s="28" t="s">
        <v>153</v>
      </c>
      <c r="D352" s="19" t="s">
        <v>19</v>
      </c>
      <c r="E352" s="135" t="str">
        <f>VLOOKUP(D352,'pomocna tabulka'!$B$2:$D$12,3,0)</f>
        <v>Úrad vlády SR</v>
      </c>
      <c r="F352" s="21" t="str">
        <f>+IFERROR(VLOOKUP(VALUE(MID($B352,11,1)),'pomocna tabulka'!$F$2:$G$7,2,0),"")</f>
        <v>Zálohová platba</v>
      </c>
      <c r="G352" s="44" t="s">
        <v>20</v>
      </c>
      <c r="H352" s="144">
        <v>25500</v>
      </c>
      <c r="I352" s="44" t="s">
        <v>21</v>
      </c>
      <c r="J352" s="92">
        <v>4500</v>
      </c>
      <c r="K352" s="130"/>
      <c r="L352" s="92">
        <v>0</v>
      </c>
      <c r="M352" s="92">
        <f t="shared" si="19"/>
        <v>30000</v>
      </c>
      <c r="N352" s="96">
        <v>45729</v>
      </c>
      <c r="O352" s="22" t="s">
        <v>22</v>
      </c>
    </row>
    <row r="353" spans="2:15" x14ac:dyDescent="0.25">
      <c r="B353" s="20" t="s">
        <v>638</v>
      </c>
      <c r="C353" s="28" t="s">
        <v>639</v>
      </c>
      <c r="D353" s="19" t="s">
        <v>19</v>
      </c>
      <c r="E353" s="135" t="str">
        <f>VLOOKUP(D353,'pomocna tabulka'!$B$2:$D$12,3,0)</f>
        <v>Úrad vlády SR</v>
      </c>
      <c r="F353" s="21" t="str">
        <f>+IFERROR(VLOOKUP(VALUE(MID($B353,11,1)),'pomocna tabulka'!$F$2:$G$7,2,0),"")</f>
        <v>Zálohová platba</v>
      </c>
      <c r="G353" s="44" t="s">
        <v>20</v>
      </c>
      <c r="H353" s="119">
        <v>47696.05</v>
      </c>
      <c r="I353" s="22" t="s">
        <v>21</v>
      </c>
      <c r="J353" s="92">
        <v>8416.9500000000007</v>
      </c>
      <c r="K353" s="130"/>
      <c r="L353" s="92">
        <v>0</v>
      </c>
      <c r="M353" s="92">
        <f t="shared" si="19"/>
        <v>56113</v>
      </c>
      <c r="N353" s="96">
        <v>45729</v>
      </c>
      <c r="O353" s="22" t="s">
        <v>22</v>
      </c>
    </row>
    <row r="354" spans="2:15" x14ac:dyDescent="0.25">
      <c r="B354" s="20" t="s">
        <v>640</v>
      </c>
      <c r="C354" s="28" t="s">
        <v>641</v>
      </c>
      <c r="D354" s="19" t="s">
        <v>19</v>
      </c>
      <c r="E354" s="135" t="str">
        <f>VLOOKUP(D354,'pomocna tabulka'!$B$2:$D$12,3,0)</f>
        <v>Úrad vlády SR</v>
      </c>
      <c r="F354" s="21" t="str">
        <f>+IFERROR(VLOOKUP(VALUE(MID($B354,11,1)),'pomocna tabulka'!$F$2:$G$7,2,0),"")</f>
        <v>Zálohová platba</v>
      </c>
      <c r="G354" s="44" t="s">
        <v>20</v>
      </c>
      <c r="H354" s="119">
        <v>165750</v>
      </c>
      <c r="I354" s="22" t="s">
        <v>21</v>
      </c>
      <c r="J354" s="92">
        <v>29250</v>
      </c>
      <c r="K354" s="130"/>
      <c r="L354" s="92">
        <v>0</v>
      </c>
      <c r="M354" s="92">
        <f t="shared" si="19"/>
        <v>195000</v>
      </c>
      <c r="N354" s="96">
        <v>45729</v>
      </c>
      <c r="O354" s="22" t="s">
        <v>22</v>
      </c>
    </row>
    <row r="355" spans="2:15" x14ac:dyDescent="0.25">
      <c r="B355" s="20" t="s">
        <v>642</v>
      </c>
      <c r="C355" s="28" t="s">
        <v>643</v>
      </c>
      <c r="D355" s="19" t="s">
        <v>19</v>
      </c>
      <c r="E355" s="135" t="str">
        <f>VLOOKUP(D355,'pomocna tabulka'!$B$2:$D$12,3,0)</f>
        <v>Úrad vlády SR</v>
      </c>
      <c r="F355" s="21" t="str">
        <f>+IFERROR(VLOOKUP(VALUE(MID($B355,11,1)),'pomocna tabulka'!$F$2:$G$7,2,0),"")</f>
        <v>Priebežná platba</v>
      </c>
      <c r="G355" s="44" t="s">
        <v>20</v>
      </c>
      <c r="H355" s="119">
        <v>40287</v>
      </c>
      <c r="I355" s="22" t="s">
        <v>21</v>
      </c>
      <c r="J355" s="92">
        <v>7109.47</v>
      </c>
      <c r="K355" s="130"/>
      <c r="L355" s="92">
        <v>0</v>
      </c>
      <c r="M355" s="92">
        <f t="shared" si="19"/>
        <v>47396.47</v>
      </c>
      <c r="N355" s="96">
        <v>45729</v>
      </c>
      <c r="O355" s="22" t="s">
        <v>22</v>
      </c>
    </row>
    <row r="356" spans="2:15" x14ac:dyDescent="0.25">
      <c r="B356" s="20" t="s">
        <v>644</v>
      </c>
      <c r="C356" s="28" t="s">
        <v>645</v>
      </c>
      <c r="D356" s="19" t="s">
        <v>19</v>
      </c>
      <c r="E356" s="135" t="str">
        <f>VLOOKUP(D356,'pomocna tabulka'!$B$2:$D$12,3,0)</f>
        <v>Úrad vlády SR</v>
      </c>
      <c r="F356" s="21" t="str">
        <f>+IFERROR(VLOOKUP(VALUE(MID($B356,11,1)),'pomocna tabulka'!$F$2:$G$7,2,0),"")</f>
        <v>Zálohová platba</v>
      </c>
      <c r="G356" s="44" t="s">
        <v>20</v>
      </c>
      <c r="H356" s="119">
        <v>45050</v>
      </c>
      <c r="I356" s="22" t="s">
        <v>21</v>
      </c>
      <c r="J356" s="92">
        <v>7950</v>
      </c>
      <c r="K356" s="130"/>
      <c r="L356" s="92">
        <v>0</v>
      </c>
      <c r="M356" s="92">
        <f t="shared" si="19"/>
        <v>53000</v>
      </c>
      <c r="N356" s="96">
        <v>45729</v>
      </c>
      <c r="O356" s="22" t="s">
        <v>22</v>
      </c>
    </row>
    <row r="357" spans="2:15" x14ac:dyDescent="0.25">
      <c r="B357" s="20" t="s">
        <v>646</v>
      </c>
      <c r="C357" s="28" t="s">
        <v>647</v>
      </c>
      <c r="D357" s="19" t="s">
        <v>19</v>
      </c>
      <c r="E357" s="135" t="str">
        <f>VLOOKUP(D357,'pomocna tabulka'!$B$2:$D$12,3,0)</f>
        <v>Úrad vlády SR</v>
      </c>
      <c r="F357" s="21" t="str">
        <f>+IFERROR(VLOOKUP(VALUE(MID($B357,11,1)),'pomocna tabulka'!$F$2:$G$7,2,0),"")</f>
        <v>Zálohová platba</v>
      </c>
      <c r="G357" s="44" t="s">
        <v>20</v>
      </c>
      <c r="H357" s="119">
        <v>22525</v>
      </c>
      <c r="I357" s="22" t="s">
        <v>21</v>
      </c>
      <c r="J357" s="92">
        <v>3975</v>
      </c>
      <c r="K357" s="130"/>
      <c r="L357" s="92">
        <v>0</v>
      </c>
      <c r="M357" s="92">
        <f t="shared" si="19"/>
        <v>26500</v>
      </c>
      <c r="N357" s="96">
        <v>45729</v>
      </c>
      <c r="O357" s="22" t="s">
        <v>22</v>
      </c>
    </row>
    <row r="358" spans="2:15" x14ac:dyDescent="0.25">
      <c r="B358" s="20" t="s">
        <v>648</v>
      </c>
      <c r="C358" s="28" t="s">
        <v>649</v>
      </c>
      <c r="D358" s="19" t="s">
        <v>29</v>
      </c>
      <c r="E358" s="135" t="str">
        <f>VLOOKUP(D358,'pomocna tabulka'!$B$2:$D$12,3,0)</f>
        <v>MIRRI SR</v>
      </c>
      <c r="F358" s="21" t="str">
        <f>+IFERROR(VLOOKUP(VALUE(MID($B358,11,1)),'pomocna tabulka'!$F$2:$G$7,2,0),"")</f>
        <v>Priebežná platba</v>
      </c>
      <c r="G358" s="44" t="s">
        <v>34</v>
      </c>
      <c r="H358" s="119">
        <v>943358.09</v>
      </c>
      <c r="I358" s="22" t="s">
        <v>35</v>
      </c>
      <c r="J358" s="92">
        <v>314452.7</v>
      </c>
      <c r="K358" s="130"/>
      <c r="L358" s="92">
        <v>0</v>
      </c>
      <c r="M358" s="92">
        <f t="shared" si="19"/>
        <v>1257810.79</v>
      </c>
      <c r="N358" s="96">
        <v>45729</v>
      </c>
      <c r="O358" s="143" t="s">
        <v>36</v>
      </c>
    </row>
    <row r="359" spans="2:15" x14ac:dyDescent="0.25">
      <c r="B359" s="20" t="s">
        <v>650</v>
      </c>
      <c r="C359" s="28" t="s">
        <v>649</v>
      </c>
      <c r="D359" s="19" t="s">
        <v>29</v>
      </c>
      <c r="E359" s="135" t="str">
        <f>VLOOKUP(D359,'pomocna tabulka'!$B$2:$D$12,3,0)</f>
        <v>MIRRI SR</v>
      </c>
      <c r="F359" s="21" t="str">
        <f>+IFERROR(VLOOKUP(VALUE(MID($B359,11,1)),'pomocna tabulka'!$F$2:$G$7,2,0),"")</f>
        <v>Priebežná platba</v>
      </c>
      <c r="G359" s="44" t="s">
        <v>34</v>
      </c>
      <c r="H359" s="119">
        <v>1106695.04</v>
      </c>
      <c r="I359" s="22" t="s">
        <v>35</v>
      </c>
      <c r="J359" s="97">
        <v>368898.35</v>
      </c>
      <c r="K359" s="130"/>
      <c r="L359" s="92">
        <v>0</v>
      </c>
      <c r="M359" s="92">
        <f>SUM(H359+J359+L359)</f>
        <v>1475593.3900000001</v>
      </c>
      <c r="N359" s="96">
        <v>45729</v>
      </c>
      <c r="O359" s="143" t="s">
        <v>36</v>
      </c>
    </row>
    <row r="360" spans="2:15" x14ac:dyDescent="0.25">
      <c r="B360" s="20" t="s">
        <v>651</v>
      </c>
      <c r="C360" s="28" t="s">
        <v>652</v>
      </c>
      <c r="D360" s="19" t="s">
        <v>19</v>
      </c>
      <c r="E360" s="135" t="str">
        <f>VLOOKUP(D360,'pomocna tabulka'!$B$2:$D$12,3,0)</f>
        <v>Úrad vlády SR</v>
      </c>
      <c r="F360" s="21" t="str">
        <f>+IFERROR(VLOOKUP(VALUE(MID($B360,11,1)),'pomocna tabulka'!$F$2:$G$7,2,0),"")</f>
        <v>Priebežná platba</v>
      </c>
      <c r="G360" s="44" t="s">
        <v>20</v>
      </c>
      <c r="H360" s="145">
        <v>7841.17</v>
      </c>
      <c r="I360" s="22" t="s">
        <v>21</v>
      </c>
      <c r="J360" s="146">
        <v>1383.74</v>
      </c>
      <c r="K360" s="130"/>
      <c r="L360" s="92">
        <v>0</v>
      </c>
      <c r="M360" s="92">
        <f t="shared" ref="M360" si="20">SUM(H360+J360+L360)</f>
        <v>9224.91</v>
      </c>
      <c r="N360" s="96">
        <v>45729</v>
      </c>
      <c r="O360" s="22" t="s">
        <v>22</v>
      </c>
    </row>
    <row r="361" spans="2:15" x14ac:dyDescent="0.25">
      <c r="B361" s="20" t="s">
        <v>653</v>
      </c>
      <c r="C361" s="28" t="s">
        <v>654</v>
      </c>
      <c r="D361" s="19" t="s">
        <v>19</v>
      </c>
      <c r="E361" s="135" t="str">
        <f>VLOOKUP(D361,'pomocna tabulka'!$B$2:$D$12,3,0)</f>
        <v>Úrad vlády SR</v>
      </c>
      <c r="F361" s="21" t="str">
        <f>+IFERROR(VLOOKUP(VALUE(MID($B361,11,1)),'pomocna tabulka'!$F$2:$G$7,2,0),"")</f>
        <v>Zálohová platba</v>
      </c>
      <c r="G361" s="44" t="s">
        <v>20</v>
      </c>
      <c r="H361" s="119">
        <v>29920</v>
      </c>
      <c r="I361" s="22" t="s">
        <v>21</v>
      </c>
      <c r="J361" s="92">
        <v>5280</v>
      </c>
      <c r="K361" s="130"/>
      <c r="L361" s="92">
        <v>0</v>
      </c>
      <c r="M361" s="92">
        <f t="shared" ref="M361" si="21">SUM(H361+J361+L361)</f>
        <v>35200</v>
      </c>
      <c r="N361" s="96">
        <v>45729</v>
      </c>
      <c r="O361" s="22" t="s">
        <v>22</v>
      </c>
    </row>
    <row r="362" spans="2:15" x14ac:dyDescent="0.25">
      <c r="B362" s="20" t="s">
        <v>655</v>
      </c>
      <c r="C362" s="28" t="s">
        <v>656</v>
      </c>
      <c r="D362" s="19" t="s">
        <v>19</v>
      </c>
      <c r="E362" s="135" t="str">
        <f>VLOOKUP(D362,'pomocna tabulka'!$B$2:$D$12,3,0)</f>
        <v>Úrad vlády SR</v>
      </c>
      <c r="F362" s="21" t="str">
        <f>+IFERROR(VLOOKUP(VALUE(MID($B362,11,1)),'pomocna tabulka'!$F$2:$G$7,2,0),"")</f>
        <v>Priebežná platba</v>
      </c>
      <c r="G362" s="44" t="s">
        <v>20</v>
      </c>
      <c r="H362" s="119">
        <v>9013.43</v>
      </c>
      <c r="I362" s="22" t="s">
        <v>21</v>
      </c>
      <c r="J362" s="92">
        <v>1590.61</v>
      </c>
      <c r="K362" s="130"/>
      <c r="L362" s="92">
        <v>0</v>
      </c>
      <c r="M362" s="92">
        <f t="shared" si="19"/>
        <v>10604.04</v>
      </c>
      <c r="N362" s="96">
        <v>45730</v>
      </c>
      <c r="O362" s="22" t="s">
        <v>22</v>
      </c>
    </row>
    <row r="363" spans="2:15" x14ac:dyDescent="0.25">
      <c r="B363" s="20" t="s">
        <v>657</v>
      </c>
      <c r="C363" s="28" t="s">
        <v>658</v>
      </c>
      <c r="D363" s="19" t="s">
        <v>29</v>
      </c>
      <c r="E363" s="135" t="str">
        <f>VLOOKUP(D363,'pomocna tabulka'!$B$2:$D$12,3,0)</f>
        <v>MIRRI SR</v>
      </c>
      <c r="F363" s="21" t="str">
        <f>+IFERROR(VLOOKUP(VALUE(MID($B363,11,1)),'pomocna tabulka'!$F$2:$G$7,2,0),"")</f>
        <v>Priebežná platba</v>
      </c>
      <c r="G363" s="44" t="s">
        <v>34</v>
      </c>
      <c r="H363" s="119">
        <v>669601.44999999995</v>
      </c>
      <c r="I363" s="22" t="s">
        <v>35</v>
      </c>
      <c r="J363" s="92">
        <v>223200.48</v>
      </c>
      <c r="K363" s="130"/>
      <c r="L363" s="92">
        <v>0</v>
      </c>
      <c r="M363" s="92">
        <f t="shared" si="19"/>
        <v>892801.92999999993</v>
      </c>
      <c r="N363" s="96">
        <v>45730</v>
      </c>
      <c r="O363" s="143" t="s">
        <v>36</v>
      </c>
    </row>
    <row r="364" spans="2:15" x14ac:dyDescent="0.25">
      <c r="B364" s="20" t="s">
        <v>659</v>
      </c>
      <c r="C364" s="28" t="s">
        <v>660</v>
      </c>
      <c r="D364" s="19" t="s">
        <v>19</v>
      </c>
      <c r="E364" s="135" t="str">
        <f>VLOOKUP(D364,'pomocna tabulka'!$B$2:$D$12,3,0)</f>
        <v>Úrad vlády SR</v>
      </c>
      <c r="F364" s="21" t="str">
        <f>+IFERROR(VLOOKUP(VALUE(MID($B364,11,1)),'pomocna tabulka'!$F$2:$G$7,2,0),"")</f>
        <v>Priebežná platba</v>
      </c>
      <c r="G364" s="44" t="s">
        <v>20</v>
      </c>
      <c r="H364" s="119">
        <v>18026.87</v>
      </c>
      <c r="I364" s="22" t="s">
        <v>21</v>
      </c>
      <c r="J364" s="92">
        <v>3181.21</v>
      </c>
      <c r="K364" s="22"/>
      <c r="L364" s="92">
        <v>0</v>
      </c>
      <c r="M364" s="92">
        <f t="shared" si="19"/>
        <v>21208.079999999998</v>
      </c>
      <c r="N364" s="96">
        <v>45733</v>
      </c>
      <c r="O364" s="22" t="s">
        <v>22</v>
      </c>
    </row>
    <row r="365" spans="2:15" x14ac:dyDescent="0.25">
      <c r="B365" s="20" t="s">
        <v>661</v>
      </c>
      <c r="C365" s="28" t="s">
        <v>504</v>
      </c>
      <c r="D365" s="19" t="s">
        <v>29</v>
      </c>
      <c r="E365" s="135" t="str">
        <f>VLOOKUP(D365,'pomocna tabulka'!$B$2:$D$12,3,0)</f>
        <v>MIRRI SR</v>
      </c>
      <c r="F365" s="21" t="str">
        <f>+IFERROR(VLOOKUP(VALUE(MID($B365,11,1)),'pomocna tabulka'!$F$2:$G$7,2,0),"")</f>
        <v>Priebežná platba</v>
      </c>
      <c r="G365" s="44" t="s">
        <v>20</v>
      </c>
      <c r="H365" s="119">
        <v>27478.86</v>
      </c>
      <c r="I365" s="22" t="s">
        <v>21</v>
      </c>
      <c r="J365" s="92">
        <v>9168.36</v>
      </c>
      <c r="K365" s="22" t="s">
        <v>224</v>
      </c>
      <c r="L365" s="92">
        <v>789.92</v>
      </c>
      <c r="M365" s="92">
        <f t="shared" si="19"/>
        <v>37437.14</v>
      </c>
      <c r="N365" s="96">
        <v>45730</v>
      </c>
      <c r="O365" s="143" t="s">
        <v>36</v>
      </c>
    </row>
    <row r="366" spans="2:15" ht="30.75" customHeight="1" x14ac:dyDescent="0.25">
      <c r="B366" s="20" t="s">
        <v>662</v>
      </c>
      <c r="C366" s="28" t="s">
        <v>69</v>
      </c>
      <c r="D366" s="19" t="s">
        <v>29</v>
      </c>
      <c r="E366" s="135" t="str">
        <f>VLOOKUP(D366,'pomocna tabulka'!$B$2:$D$12,3,0)</f>
        <v>MIRRI SR</v>
      </c>
      <c r="F366" s="21" t="str">
        <f>+IFERROR(VLOOKUP(VALUE(MID($B366,11,1)),'pomocna tabulka'!$F$2:$G$7,2,0),"")</f>
        <v>Priebežná platba</v>
      </c>
      <c r="G366" s="44" t="s">
        <v>30</v>
      </c>
      <c r="H366" s="119">
        <v>189082.61</v>
      </c>
      <c r="I366" s="22" t="s">
        <v>31</v>
      </c>
      <c r="J366" s="92">
        <v>50162.57</v>
      </c>
      <c r="K366" s="130"/>
      <c r="L366" s="92">
        <v>0</v>
      </c>
      <c r="M366" s="92">
        <f t="shared" si="19"/>
        <v>239245.18</v>
      </c>
      <c r="N366" s="96">
        <v>45730</v>
      </c>
      <c r="O366" s="143" t="s">
        <v>36</v>
      </c>
    </row>
    <row r="367" spans="2:15" x14ac:dyDescent="0.25">
      <c r="B367" s="20" t="s">
        <v>663</v>
      </c>
      <c r="C367" s="28" t="s">
        <v>171</v>
      </c>
      <c r="D367" s="19" t="s">
        <v>29</v>
      </c>
      <c r="E367" s="135" t="str">
        <f>VLOOKUP(D367,'pomocna tabulka'!$B$2:$D$12,3,0)</f>
        <v>MIRRI SR</v>
      </c>
      <c r="F367" s="21" t="str">
        <f>+IFERROR(VLOOKUP(VALUE(MID($B367,11,1)),'pomocna tabulka'!$F$2:$G$7,2,0),"")</f>
        <v>Predfinancovanie</v>
      </c>
      <c r="G367" s="44" t="s">
        <v>30</v>
      </c>
      <c r="H367" s="119">
        <v>265363.34999999998</v>
      </c>
      <c r="I367" s="22" t="s">
        <v>31</v>
      </c>
      <c r="J367" s="92">
        <v>21853.46</v>
      </c>
      <c r="K367" s="130"/>
      <c r="L367" s="92">
        <v>0</v>
      </c>
      <c r="M367" s="92">
        <f t="shared" si="19"/>
        <v>287216.81</v>
      </c>
      <c r="N367" s="96">
        <v>45733</v>
      </c>
      <c r="O367" s="22" t="s">
        <v>22</v>
      </c>
    </row>
    <row r="368" spans="2:15" x14ac:dyDescent="0.25">
      <c r="B368" s="20" t="s">
        <v>664</v>
      </c>
      <c r="C368" s="28" t="s">
        <v>665</v>
      </c>
      <c r="D368" s="19" t="s">
        <v>19</v>
      </c>
      <c r="E368" s="135" t="str">
        <f>VLOOKUP(D368,'pomocna tabulka'!$B$2:$D$12,3,0)</f>
        <v>Úrad vlády SR</v>
      </c>
      <c r="F368" s="21" t="str">
        <f>+IFERROR(VLOOKUP(VALUE(MID($B368,11,1)),'pomocna tabulka'!$F$2:$G$7,2,0),"")</f>
        <v>Zálohová platba</v>
      </c>
      <c r="G368" s="44" t="s">
        <v>20</v>
      </c>
      <c r="H368" s="119">
        <v>26687</v>
      </c>
      <c r="I368" s="22" t="s">
        <v>21</v>
      </c>
      <c r="J368" s="92">
        <v>4709.47</v>
      </c>
      <c r="K368" s="130"/>
      <c r="L368" s="92">
        <v>0</v>
      </c>
      <c r="M368" s="92">
        <f t="shared" si="19"/>
        <v>31396.47</v>
      </c>
      <c r="N368" s="96">
        <v>45733</v>
      </c>
      <c r="O368" s="22" t="s">
        <v>22</v>
      </c>
    </row>
    <row r="369" spans="2:17" x14ac:dyDescent="0.25">
      <c r="B369" s="20" t="s">
        <v>666</v>
      </c>
      <c r="C369" s="28" t="s">
        <v>126</v>
      </c>
      <c r="D369" s="19" t="s">
        <v>29</v>
      </c>
      <c r="E369" s="135" t="str">
        <f>VLOOKUP(D369,'pomocna tabulka'!$B$2:$D$12,3,0)</f>
        <v>MIRRI SR</v>
      </c>
      <c r="F369" s="21" t="str">
        <f>+IFERROR(VLOOKUP(VALUE(MID($B369,11,1)),'pomocna tabulka'!$F$2:$G$7,2,0),"")</f>
        <v>Priebežná platba</v>
      </c>
      <c r="G369" s="44" t="s">
        <v>667</v>
      </c>
      <c r="H369" s="119">
        <v>66929.08</v>
      </c>
      <c r="I369" s="22" t="s">
        <v>31</v>
      </c>
      <c r="J369" s="92">
        <v>22306.51</v>
      </c>
      <c r="K369" s="22" t="s">
        <v>65</v>
      </c>
      <c r="L369" s="92">
        <v>6459.41</v>
      </c>
      <c r="M369" s="92">
        <f t="shared" si="19"/>
        <v>95695</v>
      </c>
      <c r="N369" s="96">
        <v>45730</v>
      </c>
      <c r="O369" s="143" t="s">
        <v>36</v>
      </c>
    </row>
    <row r="370" spans="2:17" ht="26.25" x14ac:dyDescent="0.25">
      <c r="B370" s="20" t="s">
        <v>668</v>
      </c>
      <c r="C370" s="28" t="s">
        <v>669</v>
      </c>
      <c r="D370" s="19" t="s">
        <v>29</v>
      </c>
      <c r="E370" s="135" t="str">
        <f>VLOOKUP(D370,'pomocna tabulka'!$B$2:$D$12,3,0)</f>
        <v>MIRRI SR</v>
      </c>
      <c r="F370" s="21" t="str">
        <f>+IFERROR(VLOOKUP(VALUE(MID($B370,11,1)),'pomocna tabulka'!$F$2:$G$7,2,0),"")</f>
        <v>Priebežná platba</v>
      </c>
      <c r="G370" s="44" t="s">
        <v>30</v>
      </c>
      <c r="H370" s="119">
        <v>7674.17</v>
      </c>
      <c r="I370" s="22" t="s">
        <v>31</v>
      </c>
      <c r="J370" s="92">
        <v>2560.25</v>
      </c>
      <c r="K370" s="22" t="s">
        <v>65</v>
      </c>
      <c r="L370" s="92">
        <v>739.65</v>
      </c>
      <c r="M370" s="92">
        <f t="shared" si="19"/>
        <v>10974.07</v>
      </c>
      <c r="N370" s="96">
        <v>45730</v>
      </c>
      <c r="O370" s="143" t="s">
        <v>36</v>
      </c>
    </row>
    <row r="371" spans="2:17" ht="25.5" customHeight="1" x14ac:dyDescent="0.25">
      <c r="B371" s="20" t="s">
        <v>670</v>
      </c>
      <c r="C371" s="28" t="s">
        <v>69</v>
      </c>
      <c r="D371" s="19" t="s">
        <v>29</v>
      </c>
      <c r="E371" s="135" t="str">
        <f>VLOOKUP(D371,'pomocna tabulka'!$B$2:$D$12,3,0)</f>
        <v>MIRRI SR</v>
      </c>
      <c r="F371" s="21" t="str">
        <f>+IFERROR(VLOOKUP(VALUE(MID($B371,11,1)),'pomocna tabulka'!$F$2:$G$7,2,0),"")</f>
        <v>Priebežná platba</v>
      </c>
      <c r="G371" s="44" t="s">
        <v>30</v>
      </c>
      <c r="H371" s="119">
        <v>85872.25</v>
      </c>
      <c r="I371" s="44" t="s">
        <v>31</v>
      </c>
      <c r="J371" s="92">
        <v>28648.639999999999</v>
      </c>
      <c r="K371" s="44" t="s">
        <v>65</v>
      </c>
      <c r="L371" s="92">
        <v>8276.5499999999993</v>
      </c>
      <c r="M371" s="92">
        <f t="shared" si="19"/>
        <v>122797.44</v>
      </c>
      <c r="N371" s="96">
        <v>45730</v>
      </c>
      <c r="O371" s="143" t="s">
        <v>36</v>
      </c>
    </row>
    <row r="372" spans="2:17" ht="27" customHeight="1" x14ac:dyDescent="0.25">
      <c r="B372" s="20" t="s">
        <v>671</v>
      </c>
      <c r="C372" s="28" t="s">
        <v>69</v>
      </c>
      <c r="D372" s="19" t="s">
        <v>29</v>
      </c>
      <c r="E372" s="135" t="str">
        <f>VLOOKUP(D372,'pomocna tabulka'!$B$2:$D$12,3,0)</f>
        <v>MIRRI SR</v>
      </c>
      <c r="F372" s="21" t="str">
        <f>+IFERROR(VLOOKUP(VALUE(MID($B372,11,1)),'pomocna tabulka'!$F$2:$G$7,2,0),"")</f>
        <v>Priebežná platba</v>
      </c>
      <c r="G372" s="44" t="s">
        <v>30</v>
      </c>
      <c r="H372" s="119">
        <v>294264.8</v>
      </c>
      <c r="I372" s="22" t="s">
        <v>31</v>
      </c>
      <c r="J372" s="92">
        <v>64508.49</v>
      </c>
      <c r="K372" s="44" t="s">
        <v>65</v>
      </c>
      <c r="L372" s="92">
        <v>28361.86</v>
      </c>
      <c r="M372" s="92">
        <f t="shared" si="19"/>
        <v>387135.14999999997</v>
      </c>
      <c r="N372" s="96">
        <v>45733</v>
      </c>
      <c r="O372" s="143" t="s">
        <v>36</v>
      </c>
    </row>
    <row r="373" spans="2:17" x14ac:dyDescent="0.25">
      <c r="B373" s="20" t="s">
        <v>672</v>
      </c>
      <c r="C373" s="28" t="s">
        <v>673</v>
      </c>
      <c r="D373" s="19" t="s">
        <v>19</v>
      </c>
      <c r="E373" s="135" t="str">
        <f>VLOOKUP(D373,'pomocna tabulka'!$B$2:$D$12,3,0)</f>
        <v>Úrad vlády SR</v>
      </c>
      <c r="F373" s="21" t="str">
        <f>+IFERROR(VLOOKUP(VALUE(MID($B373,11,1)),'pomocna tabulka'!$F$2:$G$7,2,0),"")</f>
        <v>Zálohová platba</v>
      </c>
      <c r="G373" s="44" t="s">
        <v>20</v>
      </c>
      <c r="H373" s="119">
        <v>98600</v>
      </c>
      <c r="I373" s="22" t="s">
        <v>21</v>
      </c>
      <c r="J373" s="92">
        <v>17400</v>
      </c>
      <c r="K373" s="130"/>
      <c r="L373" s="92">
        <v>0</v>
      </c>
      <c r="M373" s="92">
        <f t="shared" si="19"/>
        <v>116000</v>
      </c>
      <c r="N373" s="150">
        <v>45734</v>
      </c>
      <c r="O373" s="22" t="s">
        <v>22</v>
      </c>
    </row>
    <row r="374" spans="2:17" x14ac:dyDescent="0.25">
      <c r="B374" s="20" t="s">
        <v>674</v>
      </c>
      <c r="C374" s="28" t="s">
        <v>430</v>
      </c>
      <c r="D374" s="19" t="s">
        <v>19</v>
      </c>
      <c r="E374" s="135" t="str">
        <f>VLOOKUP(D374,'pomocna tabulka'!$B$2:$D$12,3,0)</f>
        <v>Úrad vlády SR</v>
      </c>
      <c r="F374" s="21" t="str">
        <f>+IFERROR(VLOOKUP(VALUE(MID($B374,11,1)),'pomocna tabulka'!$F$2:$G$7,2,0),"")</f>
        <v>Priebežná platba</v>
      </c>
      <c r="G374" s="19" t="s">
        <v>256</v>
      </c>
      <c r="H374" s="119">
        <v>12347.9</v>
      </c>
      <c r="I374" s="22" t="s">
        <v>257</v>
      </c>
      <c r="J374" s="92">
        <v>2179.04</v>
      </c>
      <c r="K374" s="130"/>
      <c r="L374" s="92">
        <v>0</v>
      </c>
      <c r="M374" s="92">
        <f t="shared" ref="M374" si="22">SUM(H374+J374+L374)</f>
        <v>14526.939999999999</v>
      </c>
      <c r="N374" s="96">
        <v>45735</v>
      </c>
      <c r="O374" s="22" t="s">
        <v>22</v>
      </c>
      <c r="Q374" s="147"/>
    </row>
    <row r="375" spans="2:17" x14ac:dyDescent="0.25">
      <c r="B375" s="20" t="s">
        <v>675</v>
      </c>
      <c r="C375" s="28" t="s">
        <v>676</v>
      </c>
      <c r="D375" s="19" t="s">
        <v>19</v>
      </c>
      <c r="E375" s="135" t="str">
        <f>VLOOKUP(D375,'pomocna tabulka'!$B$2:$D$12,3,0)</f>
        <v>Úrad vlády SR</v>
      </c>
      <c r="F375" s="21" t="str">
        <f>+IFERROR(VLOOKUP(VALUE(MID($B375,11,1)),'pomocna tabulka'!$F$2:$G$7,2,0),"")</f>
        <v>Zálohová platba</v>
      </c>
      <c r="G375" s="44" t="s">
        <v>20</v>
      </c>
      <c r="H375" s="119">
        <v>44200</v>
      </c>
      <c r="I375" s="22" t="s">
        <v>21</v>
      </c>
      <c r="J375" s="92">
        <v>7800</v>
      </c>
      <c r="K375" s="130"/>
      <c r="L375" s="92">
        <v>0</v>
      </c>
      <c r="M375" s="92">
        <f t="shared" si="19"/>
        <v>52000</v>
      </c>
      <c r="N375" s="150">
        <v>45733</v>
      </c>
      <c r="O375" s="22" t="s">
        <v>22</v>
      </c>
    </row>
    <row r="376" spans="2:17" ht="30" customHeight="1" x14ac:dyDescent="0.25">
      <c r="B376" s="20" t="s">
        <v>677</v>
      </c>
      <c r="C376" s="28" t="s">
        <v>678</v>
      </c>
      <c r="D376" s="19" t="s">
        <v>314</v>
      </c>
      <c r="E376" s="135" t="str">
        <f>VLOOKUP(D376,'pomocna tabulka'!$B$2:$D$12,3,0)</f>
        <v xml:space="preserve">Slovenská inovačná a energetická agentúra </v>
      </c>
      <c r="F376" s="21" t="str">
        <f>+IFERROR(VLOOKUP(VALUE(MID($B376,11,1)),'pomocna tabulka'!$F$2:$G$7,2,0),"")</f>
        <v>Priebežná platba</v>
      </c>
      <c r="G376" s="44" t="s">
        <v>315</v>
      </c>
      <c r="H376" s="119">
        <v>55284</v>
      </c>
      <c r="I376" s="22" t="s">
        <v>316</v>
      </c>
      <c r="J376" s="92">
        <v>9756</v>
      </c>
      <c r="K376" s="130"/>
      <c r="L376" s="92">
        <v>0</v>
      </c>
      <c r="M376" s="92">
        <f t="shared" si="19"/>
        <v>65040</v>
      </c>
      <c r="N376" s="96">
        <v>45733</v>
      </c>
      <c r="O376" s="22" t="s">
        <v>22</v>
      </c>
    </row>
    <row r="377" spans="2:17" ht="30" customHeight="1" x14ac:dyDescent="0.25">
      <c r="B377" s="20" t="s">
        <v>679</v>
      </c>
      <c r="C377" s="28" t="s">
        <v>69</v>
      </c>
      <c r="D377" s="19" t="s">
        <v>29</v>
      </c>
      <c r="E377" s="135" t="str">
        <f>VLOOKUP(D377,'pomocna tabulka'!$B$2:$D$12,3,0)</f>
        <v>MIRRI SR</v>
      </c>
      <c r="F377" s="21" t="str">
        <f>+IFERROR(VLOOKUP(VALUE(MID($B377,11,1)),'pomocna tabulka'!$F$2:$G$7,2,0),"")</f>
        <v>Priebežná platba</v>
      </c>
      <c r="G377" s="44" t="s">
        <v>30</v>
      </c>
      <c r="H377" s="119">
        <v>81607.69</v>
      </c>
      <c r="I377" s="22" t="s">
        <v>31</v>
      </c>
      <c r="J377" s="92">
        <v>27225.91</v>
      </c>
      <c r="K377" s="44" t="s">
        <v>65</v>
      </c>
      <c r="L377" s="92">
        <v>7865.52</v>
      </c>
      <c r="M377" s="92">
        <f t="shared" si="19"/>
        <v>116699.12000000001</v>
      </c>
      <c r="N377" s="96">
        <v>45733</v>
      </c>
      <c r="O377" s="143" t="s">
        <v>36</v>
      </c>
    </row>
    <row r="378" spans="2:17" x14ac:dyDescent="0.25">
      <c r="B378" s="20" t="s">
        <v>680</v>
      </c>
      <c r="C378" s="28" t="s">
        <v>681</v>
      </c>
      <c r="D378" s="19" t="s">
        <v>19</v>
      </c>
      <c r="E378" s="135" t="str">
        <f>VLOOKUP(D378,'pomocna tabulka'!$B$2:$D$12,3,0)</f>
        <v>Úrad vlády SR</v>
      </c>
      <c r="F378" s="21" t="str">
        <f>+IFERROR(VLOOKUP(VALUE(MID($B378,11,1)),'pomocna tabulka'!$F$2:$G$7,2,0),"")</f>
        <v>Zálohová platba</v>
      </c>
      <c r="G378" s="19" t="s">
        <v>256</v>
      </c>
      <c r="H378" s="119">
        <v>17510</v>
      </c>
      <c r="I378" s="22" t="s">
        <v>257</v>
      </c>
      <c r="J378" s="92">
        <v>3090</v>
      </c>
      <c r="K378" s="130"/>
      <c r="L378" s="92">
        <v>0</v>
      </c>
      <c r="M378" s="92">
        <f>SUM(H378+J378+L378)</f>
        <v>20600</v>
      </c>
      <c r="N378" s="96">
        <v>45735</v>
      </c>
      <c r="O378" s="22" t="s">
        <v>22</v>
      </c>
    </row>
    <row r="379" spans="2:17" x14ac:dyDescent="0.25">
      <c r="B379" s="20" t="s">
        <v>682</v>
      </c>
      <c r="C379" s="28" t="s">
        <v>683</v>
      </c>
      <c r="D379" s="19" t="s">
        <v>19</v>
      </c>
      <c r="E379" s="135" t="str">
        <f>VLOOKUP(D379,'pomocna tabulka'!$B$2:$D$12,3,0)</f>
        <v>Úrad vlády SR</v>
      </c>
      <c r="F379" s="21" t="str">
        <f>+IFERROR(VLOOKUP(VALUE(MID($B379,11,1)),'pomocna tabulka'!$F$2:$G$7,2,0),"")</f>
        <v>Priebežná platba</v>
      </c>
      <c r="G379" s="19" t="s">
        <v>256</v>
      </c>
      <c r="H379" s="119">
        <v>4506.72</v>
      </c>
      <c r="I379" s="22" t="s">
        <v>257</v>
      </c>
      <c r="J379" s="92">
        <v>795.3</v>
      </c>
      <c r="K379" s="130"/>
      <c r="L379" s="92">
        <v>0</v>
      </c>
      <c r="M379" s="92">
        <f>SUM(H379+J379+L379)</f>
        <v>5302.02</v>
      </c>
      <c r="N379" s="96">
        <v>45735</v>
      </c>
      <c r="O379" s="22" t="s">
        <v>22</v>
      </c>
    </row>
    <row r="380" spans="2:17" x14ac:dyDescent="0.25">
      <c r="B380" s="20" t="s">
        <v>684</v>
      </c>
      <c r="C380" s="28" t="s">
        <v>504</v>
      </c>
      <c r="D380" s="19" t="s">
        <v>19</v>
      </c>
      <c r="E380" s="135" t="str">
        <f>VLOOKUP(D380,'pomocna tabulka'!$B$2:$D$12,3,0)</f>
        <v>Úrad vlády SR</v>
      </c>
      <c r="F380" s="21" t="str">
        <f>+IFERROR(VLOOKUP(VALUE(MID($B380,11,1)),'pomocna tabulka'!$F$2:$G$7,2,0),"")</f>
        <v>Zálohová platba</v>
      </c>
      <c r="G380" s="19" t="s">
        <v>256</v>
      </c>
      <c r="H380" s="119">
        <v>2334.62</v>
      </c>
      <c r="I380" s="22" t="s">
        <v>257</v>
      </c>
      <c r="J380" s="92">
        <v>3501.92</v>
      </c>
      <c r="K380" s="130"/>
      <c r="L380" s="92">
        <v>0</v>
      </c>
      <c r="M380" s="92">
        <f t="shared" si="19"/>
        <v>5836.54</v>
      </c>
      <c r="N380" s="93">
        <v>45734</v>
      </c>
      <c r="O380" s="143" t="s">
        <v>36</v>
      </c>
    </row>
    <row r="381" spans="2:17" x14ac:dyDescent="0.25">
      <c r="B381" s="20" t="s">
        <v>685</v>
      </c>
      <c r="C381" s="28" t="s">
        <v>686</v>
      </c>
      <c r="D381" s="19" t="s">
        <v>19</v>
      </c>
      <c r="E381" s="135" t="str">
        <f>VLOOKUP(D381,'pomocna tabulka'!$B$2:$D$12,3,0)</f>
        <v>Úrad vlády SR</v>
      </c>
      <c r="F381" s="21" t="str">
        <f>+IFERROR(VLOOKUP(VALUE(MID($B381,11,1)),'pomocna tabulka'!$F$2:$G$7,2,0),"")</f>
        <v>Priebežná platba</v>
      </c>
      <c r="G381" s="19" t="s">
        <v>256</v>
      </c>
      <c r="H381" s="119">
        <v>4853.74</v>
      </c>
      <c r="I381" s="22" t="s">
        <v>257</v>
      </c>
      <c r="J381" s="92">
        <v>856.54</v>
      </c>
      <c r="K381" s="130"/>
      <c r="L381" s="92">
        <v>0</v>
      </c>
      <c r="M381" s="92">
        <f t="shared" si="19"/>
        <v>5710.28</v>
      </c>
      <c r="N381" s="93">
        <v>45735</v>
      </c>
      <c r="O381" s="22" t="s">
        <v>22</v>
      </c>
    </row>
    <row r="382" spans="2:17" x14ac:dyDescent="0.25">
      <c r="B382" s="20" t="s">
        <v>687</v>
      </c>
      <c r="C382" s="28" t="s">
        <v>353</v>
      </c>
      <c r="D382" s="19" t="s">
        <v>19</v>
      </c>
      <c r="E382" s="135" t="str">
        <f>VLOOKUP(D382,'pomocna tabulka'!$B$2:$D$12,3,0)</f>
        <v>Úrad vlády SR</v>
      </c>
      <c r="F382" s="21" t="str">
        <f>+IFERROR(VLOOKUP(VALUE(MID($B382,11,1)),'pomocna tabulka'!$F$2:$G$7,2,0),"")</f>
        <v>Priebežná platba</v>
      </c>
      <c r="G382" s="19" t="s">
        <v>256</v>
      </c>
      <c r="H382" s="119">
        <v>4506.72</v>
      </c>
      <c r="I382" s="22" t="s">
        <v>257</v>
      </c>
      <c r="J382" s="92">
        <v>795.3</v>
      </c>
      <c r="K382" s="130"/>
      <c r="L382" s="92">
        <v>0</v>
      </c>
      <c r="M382" s="92">
        <f t="shared" si="19"/>
        <v>5302.02</v>
      </c>
      <c r="N382" s="93">
        <v>45735</v>
      </c>
      <c r="O382" s="22" t="s">
        <v>22</v>
      </c>
    </row>
    <row r="383" spans="2:17" x14ac:dyDescent="0.25">
      <c r="B383" s="20" t="s">
        <v>688</v>
      </c>
      <c r="C383" s="28" t="s">
        <v>107</v>
      </c>
      <c r="D383" s="19" t="s">
        <v>19</v>
      </c>
      <c r="E383" s="135" t="str">
        <f>VLOOKUP(D383,'pomocna tabulka'!$B$2:$D$12,3,0)</f>
        <v>Úrad vlády SR</v>
      </c>
      <c r="F383" s="21" t="str">
        <f>+IFERROR(VLOOKUP(VALUE(MID($B383,11,1)),'pomocna tabulka'!$F$2:$G$7,2,0),"")</f>
        <v>Priebežná platba</v>
      </c>
      <c r="G383" s="19" t="s">
        <v>256</v>
      </c>
      <c r="H383" s="119">
        <v>2451.64</v>
      </c>
      <c r="I383" s="22" t="s">
        <v>257</v>
      </c>
      <c r="J383" s="92">
        <v>432.64</v>
      </c>
      <c r="K383" s="130"/>
      <c r="L383" s="92">
        <v>0</v>
      </c>
      <c r="M383" s="92">
        <f t="shared" si="19"/>
        <v>2884.2799999999997</v>
      </c>
      <c r="N383" s="93">
        <v>45735</v>
      </c>
      <c r="O383" s="22" t="s">
        <v>22</v>
      </c>
    </row>
    <row r="384" spans="2:17" x14ac:dyDescent="0.25">
      <c r="B384" s="20" t="s">
        <v>689</v>
      </c>
      <c r="C384" s="28" t="s">
        <v>690</v>
      </c>
      <c r="D384" s="19" t="s">
        <v>19</v>
      </c>
      <c r="E384" s="135" t="str">
        <f>VLOOKUP(D384,'pomocna tabulka'!$B$2:$D$12,3,0)</f>
        <v>Úrad vlády SR</v>
      </c>
      <c r="F384" s="21" t="str">
        <f>+IFERROR(VLOOKUP(VALUE(MID($B384,11,1)),'pomocna tabulka'!$F$2:$G$7,2,0),"")</f>
        <v>Priebežná platba</v>
      </c>
      <c r="G384" s="19" t="s">
        <v>256</v>
      </c>
      <c r="H384" s="119">
        <v>4903.28</v>
      </c>
      <c r="I384" s="22" t="s">
        <v>257</v>
      </c>
      <c r="J384" s="92">
        <v>865.28</v>
      </c>
      <c r="K384" s="130"/>
      <c r="L384" s="92">
        <v>0</v>
      </c>
      <c r="M384" s="92">
        <f t="shared" si="19"/>
        <v>5768.5599999999995</v>
      </c>
      <c r="N384" s="93">
        <v>45735</v>
      </c>
      <c r="O384" s="22" t="s">
        <v>22</v>
      </c>
    </row>
    <row r="385" spans="2:15" x14ac:dyDescent="0.25">
      <c r="B385" s="20" t="s">
        <v>691</v>
      </c>
      <c r="C385" s="28" t="s">
        <v>692</v>
      </c>
      <c r="D385" s="19" t="s">
        <v>19</v>
      </c>
      <c r="E385" s="135" t="str">
        <f>VLOOKUP(D385,'pomocna tabulka'!$B$2:$D$12,3,0)</f>
        <v>Úrad vlády SR</v>
      </c>
      <c r="F385" s="21" t="str">
        <f>+IFERROR(VLOOKUP(VALUE(MID($B385,11,1)),'pomocna tabulka'!$F$2:$G$7,2,0),"")</f>
        <v>Zálohová platba</v>
      </c>
      <c r="G385" s="19" t="s">
        <v>256</v>
      </c>
      <c r="H385" s="119">
        <v>55250</v>
      </c>
      <c r="I385" s="23" t="s">
        <v>257</v>
      </c>
      <c r="J385" s="92">
        <v>9750</v>
      </c>
      <c r="K385" s="130"/>
      <c r="L385" s="92">
        <v>0</v>
      </c>
      <c r="M385" s="92">
        <f t="shared" si="19"/>
        <v>65000</v>
      </c>
      <c r="N385" s="93">
        <v>45735</v>
      </c>
      <c r="O385" s="22" t="s">
        <v>22</v>
      </c>
    </row>
    <row r="386" spans="2:15" x14ac:dyDescent="0.25">
      <c r="B386" s="20" t="s">
        <v>693</v>
      </c>
      <c r="C386" s="28" t="s">
        <v>384</v>
      </c>
      <c r="D386" s="19" t="s">
        <v>19</v>
      </c>
      <c r="E386" s="135" t="str">
        <f>VLOOKUP(D386,'pomocna tabulka'!$B$2:$D$12,3,0)</f>
        <v>Úrad vlády SR</v>
      </c>
      <c r="F386" s="21" t="str">
        <f>+IFERROR(VLOOKUP(VALUE(MID($B386,11,1)),'pomocna tabulka'!$F$2:$G$7,2,0),"")</f>
        <v>Priebežná platba</v>
      </c>
      <c r="G386" s="19" t="s">
        <v>256</v>
      </c>
      <c r="H386" s="119">
        <v>4482.45</v>
      </c>
      <c r="I386" s="23" t="s">
        <v>257</v>
      </c>
      <c r="J386" s="92">
        <v>791.02</v>
      </c>
      <c r="K386" s="130"/>
      <c r="L386" s="92">
        <v>0</v>
      </c>
      <c r="M386" s="92">
        <f t="shared" si="19"/>
        <v>5273.4699999999993</v>
      </c>
      <c r="N386" s="93">
        <v>45735</v>
      </c>
      <c r="O386" s="22" t="s">
        <v>22</v>
      </c>
    </row>
    <row r="387" spans="2:15" x14ac:dyDescent="0.25">
      <c r="B387" s="20" t="s">
        <v>694</v>
      </c>
      <c r="C387" s="28" t="s">
        <v>695</v>
      </c>
      <c r="D387" s="22" t="s">
        <v>19</v>
      </c>
      <c r="E387" s="135" t="str">
        <f>VLOOKUP(D387,'pomocna tabulka'!$B$2:$D$12,3,0)</f>
        <v>Úrad vlády SR</v>
      </c>
      <c r="F387" s="21" t="str">
        <f>+IFERROR(VLOOKUP(VALUE(MID($B387,11,1)),'pomocna tabulka'!$F$2:$G$7,2,0),"")</f>
        <v>Zálohová platba</v>
      </c>
      <c r="G387" s="19" t="s">
        <v>256</v>
      </c>
      <c r="H387" s="119">
        <v>51000</v>
      </c>
      <c r="I387" s="23" t="s">
        <v>257</v>
      </c>
      <c r="J387" s="92">
        <v>9000</v>
      </c>
      <c r="K387" s="132"/>
      <c r="L387" s="92">
        <v>0</v>
      </c>
      <c r="M387" s="92">
        <f t="shared" si="19"/>
        <v>60000</v>
      </c>
      <c r="N387" s="93">
        <v>45735</v>
      </c>
      <c r="O387" s="22" t="s">
        <v>22</v>
      </c>
    </row>
    <row r="388" spans="2:15" x14ac:dyDescent="0.25">
      <c r="B388" s="16" t="s">
        <v>696</v>
      </c>
      <c r="C388" s="18" t="s">
        <v>697</v>
      </c>
      <c r="D388" s="19" t="s">
        <v>19</v>
      </c>
      <c r="E388" s="138" t="str">
        <f>VLOOKUP(D388,'pomocna tabulka'!$B$2:$D$12,3,0)</f>
        <v>Úrad vlády SR</v>
      </c>
      <c r="F388" s="15" t="str">
        <f>+IFERROR(VLOOKUP(VALUE(MID($B388,11,1)),'pomocna tabulka'!$F$2:$G$7,2,0),"")</f>
        <v>Zálohová platba</v>
      </c>
      <c r="G388" s="19" t="s">
        <v>256</v>
      </c>
      <c r="H388" s="29">
        <v>22100</v>
      </c>
      <c r="I388" s="19" t="s">
        <v>257</v>
      </c>
      <c r="J388" s="94">
        <v>3900</v>
      </c>
      <c r="K388" s="130"/>
      <c r="L388" s="94">
        <v>0</v>
      </c>
      <c r="M388" s="94">
        <f t="shared" si="19"/>
        <v>26000</v>
      </c>
      <c r="N388" s="93">
        <v>45735</v>
      </c>
      <c r="O388" s="19" t="s">
        <v>22</v>
      </c>
    </row>
    <row r="389" spans="2:15" x14ac:dyDescent="0.25">
      <c r="B389" s="16" t="s">
        <v>698</v>
      </c>
      <c r="C389" s="18" t="s">
        <v>652</v>
      </c>
      <c r="D389" s="22" t="s">
        <v>19</v>
      </c>
      <c r="E389" s="138" t="str">
        <f>VLOOKUP(D389,'pomocna tabulka'!$B$2:$D$12,3,0)</f>
        <v>Úrad vlády SR</v>
      </c>
      <c r="F389" s="15" t="str">
        <f>+IFERROR(VLOOKUP(VALUE(MID($B389,11,1)),'pomocna tabulka'!$F$2:$G$7,2,0),"")</f>
        <v>Priebežná platba</v>
      </c>
      <c r="G389" s="19" t="s">
        <v>256</v>
      </c>
      <c r="H389" s="29">
        <v>8531.23</v>
      </c>
      <c r="I389" s="23" t="s">
        <v>257</v>
      </c>
      <c r="J389" s="94">
        <v>1505.51</v>
      </c>
      <c r="K389" s="130"/>
      <c r="L389" s="94">
        <v>0</v>
      </c>
      <c r="M389" s="94">
        <f t="shared" si="19"/>
        <v>10036.74</v>
      </c>
      <c r="N389" s="93">
        <v>45735</v>
      </c>
      <c r="O389" s="22" t="s">
        <v>22</v>
      </c>
    </row>
    <row r="390" spans="2:15" x14ac:dyDescent="0.25">
      <c r="B390" s="16" t="s">
        <v>699</v>
      </c>
      <c r="C390" s="18" t="s">
        <v>537</v>
      </c>
      <c r="D390" s="22" t="s">
        <v>19</v>
      </c>
      <c r="E390" s="138" t="str">
        <f>VLOOKUP(D390,'pomocna tabulka'!$B$2:$D$12,3,0)</f>
        <v>Úrad vlády SR</v>
      </c>
      <c r="F390" s="15" t="str">
        <f>+IFERROR(VLOOKUP(VALUE(MID($B390,11,1)),'pomocna tabulka'!$F$2:$G$7,2,0),"")</f>
        <v>Priebežná platba</v>
      </c>
      <c r="G390" s="19" t="s">
        <v>256</v>
      </c>
      <c r="H390" s="148">
        <v>13520.13</v>
      </c>
      <c r="I390" s="23" t="s">
        <v>257</v>
      </c>
      <c r="J390" s="94">
        <v>2385.91</v>
      </c>
      <c r="K390" s="130"/>
      <c r="L390" s="94">
        <v>0</v>
      </c>
      <c r="M390" s="94">
        <f t="shared" si="19"/>
        <v>15906.039999999999</v>
      </c>
      <c r="N390" s="93">
        <v>45735</v>
      </c>
      <c r="O390" s="22" t="s">
        <v>22</v>
      </c>
    </row>
    <row r="391" spans="2:15" x14ac:dyDescent="0.25">
      <c r="B391" s="16" t="s">
        <v>700</v>
      </c>
      <c r="C391" s="18" t="s">
        <v>701</v>
      </c>
      <c r="D391" s="22" t="s">
        <v>19</v>
      </c>
      <c r="E391" s="138" t="str">
        <f>VLOOKUP(D391,'pomocna tabulka'!$B$2:$D$12,3,0)</f>
        <v>Úrad vlády SR</v>
      </c>
      <c r="F391" s="15" t="str">
        <f>+IFERROR(VLOOKUP(VALUE(MID($B391,11,1)),'pomocna tabulka'!$F$2:$G$7,2,0),"")</f>
        <v>Zálohová platba</v>
      </c>
      <c r="G391" s="19" t="s">
        <v>256</v>
      </c>
      <c r="H391" s="29">
        <v>102000</v>
      </c>
      <c r="I391" s="23" t="s">
        <v>257</v>
      </c>
      <c r="J391" s="94">
        <v>18000</v>
      </c>
      <c r="K391" s="130"/>
      <c r="L391" s="94">
        <v>0</v>
      </c>
      <c r="M391" s="94">
        <f t="shared" ref="M391" si="23">SUM(H391+J391+L391)</f>
        <v>120000</v>
      </c>
      <c r="N391" s="93">
        <v>45735</v>
      </c>
      <c r="O391" s="22" t="s">
        <v>22</v>
      </c>
    </row>
    <row r="392" spans="2:15" x14ac:dyDescent="0.25">
      <c r="B392" s="20" t="s">
        <v>702</v>
      </c>
      <c r="C392" s="28" t="s">
        <v>130</v>
      </c>
      <c r="D392" s="22" t="s">
        <v>19</v>
      </c>
      <c r="E392" s="151" t="str">
        <f>VLOOKUP(D392,'pomocna tabulka'!$B$2:$D$12,3,0)</f>
        <v>Úrad vlády SR</v>
      </c>
      <c r="F392" s="152" t="str">
        <f>+IFERROR(VLOOKUP(VALUE(MID($B392,11,1)),'pomocna tabulka'!$F$2:$G$7,2,0),"")</f>
        <v>Priebežná platba</v>
      </c>
      <c r="G392" s="19" t="s">
        <v>256</v>
      </c>
      <c r="H392" s="148">
        <v>4903.28</v>
      </c>
      <c r="I392" s="23" t="s">
        <v>257</v>
      </c>
      <c r="J392" s="92">
        <v>865.28</v>
      </c>
      <c r="K392" s="132"/>
      <c r="L392" s="92">
        <v>0</v>
      </c>
      <c r="M392" s="92">
        <f>SUM(H392+J392+L392)</f>
        <v>5768.5599999999995</v>
      </c>
      <c r="N392" s="93">
        <v>45736</v>
      </c>
      <c r="O392" s="22" t="s">
        <v>22</v>
      </c>
    </row>
    <row r="393" spans="2:15" x14ac:dyDescent="0.25">
      <c r="B393" s="16" t="s">
        <v>703</v>
      </c>
      <c r="C393" s="18" t="s">
        <v>278</v>
      </c>
      <c r="D393" s="19" t="s">
        <v>19</v>
      </c>
      <c r="E393" s="141" t="str">
        <f>VLOOKUP(D393,'pomocna tabulka'!$B$2:$D$12,3,0)</f>
        <v>Úrad vlády SR</v>
      </c>
      <c r="F393" s="149" t="str">
        <f>+IFERROR(VLOOKUP(VALUE(MID($B393,11,1)),'pomocna tabulka'!$F$2:$G$7,2,0),"")</f>
        <v>Priebežná platba</v>
      </c>
      <c r="G393" s="19" t="s">
        <v>256</v>
      </c>
      <c r="H393" s="29">
        <v>4804.1000000000004</v>
      </c>
      <c r="I393" s="17" t="s">
        <v>257</v>
      </c>
      <c r="J393" s="94">
        <v>847.78</v>
      </c>
      <c r="K393" s="130"/>
      <c r="L393" s="94">
        <v>0</v>
      </c>
      <c r="M393" s="94">
        <f>SUM(H393+J393+L393)</f>
        <v>5651.88</v>
      </c>
      <c r="N393" s="93">
        <v>45736</v>
      </c>
      <c r="O393" s="19" t="s">
        <v>22</v>
      </c>
    </row>
    <row r="394" spans="2:15" x14ac:dyDescent="0.25">
      <c r="B394" s="16" t="s">
        <v>704</v>
      </c>
      <c r="C394" s="18" t="s">
        <v>705</v>
      </c>
      <c r="D394" s="22" t="s">
        <v>19</v>
      </c>
      <c r="E394" s="141" t="str">
        <f>VLOOKUP(D394,'pomocna tabulka'!$B$2:$D$12,3,0)</f>
        <v>Úrad vlády SR</v>
      </c>
      <c r="F394" s="149" t="str">
        <f>+IFERROR(VLOOKUP(VALUE(MID($B394,11,1)),'pomocna tabulka'!$F$2:$G$7,2,0),"")</f>
        <v>Priebežná platba</v>
      </c>
      <c r="G394" s="19" t="s">
        <v>256</v>
      </c>
      <c r="H394" s="29">
        <v>25061.599999999999</v>
      </c>
      <c r="I394" s="22" t="s">
        <v>257</v>
      </c>
      <c r="J394" s="94">
        <v>4422.6400000000003</v>
      </c>
      <c r="K394" s="130"/>
      <c r="L394" s="94">
        <v>0</v>
      </c>
      <c r="M394" s="94">
        <f>SUM(H394+J394+L394)</f>
        <v>29484.239999999998</v>
      </c>
      <c r="N394" s="93">
        <v>45735</v>
      </c>
      <c r="O394" s="19" t="s">
        <v>22</v>
      </c>
    </row>
    <row r="395" spans="2:15" x14ac:dyDescent="0.25">
      <c r="B395" s="16" t="s">
        <v>706</v>
      </c>
      <c r="C395" s="18" t="s">
        <v>707</v>
      </c>
      <c r="D395" s="19" t="s">
        <v>19</v>
      </c>
      <c r="E395" s="141" t="str">
        <f>VLOOKUP(D395,'pomocna tabulka'!$B$2:$D$12,3,0)</f>
        <v>Úrad vlády SR</v>
      </c>
      <c r="F395" s="149" t="str">
        <f>+IFERROR(VLOOKUP(VALUE(MID($B395,11,1)),'pomocna tabulka'!$F$2:$G$7,2,0),"")</f>
        <v>Zálohová platba</v>
      </c>
      <c r="G395" s="19" t="s">
        <v>256</v>
      </c>
      <c r="H395" s="29">
        <v>45050</v>
      </c>
      <c r="I395" s="19" t="s">
        <v>257</v>
      </c>
      <c r="J395" s="94">
        <v>7950</v>
      </c>
      <c r="K395" s="130"/>
      <c r="L395" s="94">
        <v>0</v>
      </c>
      <c r="M395" s="94">
        <f>SUM(H395+J395+L395)</f>
        <v>53000</v>
      </c>
      <c r="N395" s="93">
        <v>45735</v>
      </c>
      <c r="O395" s="19" t="s">
        <v>22</v>
      </c>
    </row>
    <row r="396" spans="2:15" x14ac:dyDescent="0.25">
      <c r="B396" s="16" t="s">
        <v>708</v>
      </c>
      <c r="C396" s="18" t="s">
        <v>683</v>
      </c>
      <c r="D396" s="19" t="s">
        <v>19</v>
      </c>
      <c r="E396" s="141" t="str">
        <f>VLOOKUP(D396,'pomocna tabulka'!$B$2:$D$12,3,0)</f>
        <v>Úrad vlády SR</v>
      </c>
      <c r="F396" s="149" t="str">
        <f>+IFERROR(VLOOKUP(VALUE(MID($B396,11,1)),'pomocna tabulka'!$F$2:$G$7,2,0),"")</f>
        <v>Priebežná platba</v>
      </c>
      <c r="G396" s="19" t="s">
        <v>256</v>
      </c>
      <c r="H396" s="29">
        <v>4506.72</v>
      </c>
      <c r="I396" s="19" t="s">
        <v>257</v>
      </c>
      <c r="J396" s="94">
        <v>795.3</v>
      </c>
      <c r="K396" s="130"/>
      <c r="L396" s="94">
        <v>0</v>
      </c>
      <c r="M396" s="94">
        <f t="shared" ref="M396:M421" si="24">SUM(H396+J396+L396)</f>
        <v>5302.02</v>
      </c>
      <c r="N396" s="93">
        <v>45736</v>
      </c>
      <c r="O396" s="19" t="s">
        <v>22</v>
      </c>
    </row>
    <row r="397" spans="2:15" x14ac:dyDescent="0.25">
      <c r="B397" s="16" t="s">
        <v>709</v>
      </c>
      <c r="C397" s="18" t="s">
        <v>497</v>
      </c>
      <c r="D397" s="19" t="s">
        <v>19</v>
      </c>
      <c r="E397" s="141" t="str">
        <f>VLOOKUP(D397,'pomocna tabulka'!$B$2:$D$12,3,0)</f>
        <v>Úrad vlády SR</v>
      </c>
      <c r="F397" s="149" t="str">
        <f>+IFERROR(VLOOKUP(VALUE(MID($B397,11,1)),'pomocna tabulka'!$F$2:$G$7,2,0),"")</f>
        <v>Zálohová platba</v>
      </c>
      <c r="G397" s="19" t="s">
        <v>256</v>
      </c>
      <c r="H397" s="29">
        <v>17000</v>
      </c>
      <c r="I397" s="19" t="s">
        <v>257</v>
      </c>
      <c r="J397" s="94">
        <v>3000</v>
      </c>
      <c r="K397" s="130"/>
      <c r="L397" s="94">
        <v>0</v>
      </c>
      <c r="M397" s="94">
        <f t="shared" si="24"/>
        <v>20000</v>
      </c>
      <c r="N397" s="93">
        <v>45736</v>
      </c>
      <c r="O397" s="19" t="s">
        <v>22</v>
      </c>
    </row>
    <row r="398" spans="2:15" x14ac:dyDescent="0.25">
      <c r="B398" s="16" t="s">
        <v>710</v>
      </c>
      <c r="C398" s="18" t="s">
        <v>711</v>
      </c>
      <c r="D398" s="19" t="s">
        <v>19</v>
      </c>
      <c r="E398" s="141" t="str">
        <f>VLOOKUP(D398,'pomocna tabulka'!$B$2:$D$12,3,0)</f>
        <v>Úrad vlády SR</v>
      </c>
      <c r="F398" s="149" t="str">
        <f>+IFERROR(VLOOKUP(VALUE(MID($B398,11,1)),'pomocna tabulka'!$F$2:$G$7,2,0),"")</f>
        <v>Zálohová platba</v>
      </c>
      <c r="G398" s="19" t="s">
        <v>256</v>
      </c>
      <c r="H398" s="29">
        <v>25500</v>
      </c>
      <c r="I398" s="19" t="s">
        <v>257</v>
      </c>
      <c r="J398" s="94">
        <v>4500</v>
      </c>
      <c r="K398" s="130"/>
      <c r="L398" s="94">
        <v>0</v>
      </c>
      <c r="M398" s="94">
        <f t="shared" si="24"/>
        <v>30000</v>
      </c>
      <c r="N398" s="93">
        <v>45736</v>
      </c>
      <c r="O398" s="19" t="s">
        <v>22</v>
      </c>
    </row>
    <row r="399" spans="2:15" ht="27" customHeight="1" x14ac:dyDescent="0.25">
      <c r="B399" s="16" t="s">
        <v>712</v>
      </c>
      <c r="C399" s="18" t="s">
        <v>713</v>
      </c>
      <c r="D399" s="19" t="s">
        <v>314</v>
      </c>
      <c r="E399" s="141" t="str">
        <f>VLOOKUP(D399,'pomocna tabulka'!$B$2:$D$12,3,0)</f>
        <v xml:space="preserve">Slovenská inovačná a energetická agentúra </v>
      </c>
      <c r="F399" s="149" t="str">
        <f>+IFERROR(VLOOKUP(VALUE(MID($B399,11,1)),'pomocna tabulka'!$F$2:$G$7,2,0),"")</f>
        <v>Predfinancovanie</v>
      </c>
      <c r="G399" s="19" t="s">
        <v>315</v>
      </c>
      <c r="H399" s="29">
        <v>130692.29</v>
      </c>
      <c r="I399" s="17" t="s">
        <v>316</v>
      </c>
      <c r="J399" s="94">
        <v>23063.35</v>
      </c>
      <c r="K399" s="130"/>
      <c r="L399" s="94">
        <v>0</v>
      </c>
      <c r="M399" s="94">
        <f t="shared" si="24"/>
        <v>153755.63999999998</v>
      </c>
      <c r="N399" s="93">
        <v>45736</v>
      </c>
      <c r="O399" s="19" t="s">
        <v>22</v>
      </c>
    </row>
    <row r="400" spans="2:15" x14ac:dyDescent="0.25">
      <c r="B400" s="16" t="s">
        <v>714</v>
      </c>
      <c r="C400" s="18" t="s">
        <v>715</v>
      </c>
      <c r="D400" s="19" t="s">
        <v>29</v>
      </c>
      <c r="E400" s="141" t="str">
        <f>VLOOKUP(D400,'pomocna tabulka'!$B$2:$D$12,3,0)</f>
        <v>MIRRI SR</v>
      </c>
      <c r="F400" s="149" t="str">
        <f>+IFERROR(VLOOKUP(VALUE(MID($B400,11,1)),'pomocna tabulka'!$F$2:$G$7,2,0),"")</f>
        <v>Priebežná platba</v>
      </c>
      <c r="G400" s="19" t="s">
        <v>197</v>
      </c>
      <c r="H400" s="29">
        <v>23306.52</v>
      </c>
      <c r="I400" s="17" t="s">
        <v>198</v>
      </c>
      <c r="J400" s="94">
        <v>7768.84</v>
      </c>
      <c r="K400" s="130"/>
      <c r="L400" s="94">
        <v>0</v>
      </c>
      <c r="M400" s="94">
        <f t="shared" si="24"/>
        <v>31075.360000000001</v>
      </c>
      <c r="N400" s="93">
        <v>45736</v>
      </c>
      <c r="O400" s="19" t="s">
        <v>22</v>
      </c>
    </row>
    <row r="401" spans="2:15" x14ac:dyDescent="0.25">
      <c r="B401" s="16" t="s">
        <v>716</v>
      </c>
      <c r="C401" s="18" t="s">
        <v>109</v>
      </c>
      <c r="D401" s="19" t="s">
        <v>19</v>
      </c>
      <c r="E401" s="141" t="str">
        <f>VLOOKUP(D401,'pomocna tabulka'!$B$2:$D$12,3,0)</f>
        <v>Úrad vlády SR</v>
      </c>
      <c r="F401" s="149" t="str">
        <f>+IFERROR(VLOOKUP(VALUE(MID($B401,11,1)),'pomocna tabulka'!$F$2:$G$7,2,0),"")</f>
        <v>Priebežná platba</v>
      </c>
      <c r="G401" s="19" t="s">
        <v>256</v>
      </c>
      <c r="H401" s="29">
        <v>4853.7</v>
      </c>
      <c r="I401" s="17" t="s">
        <v>257</v>
      </c>
      <c r="J401" s="94">
        <v>856.53</v>
      </c>
      <c r="K401" s="130"/>
      <c r="L401" s="94">
        <v>0</v>
      </c>
      <c r="M401" s="94">
        <f t="shared" si="24"/>
        <v>5710.23</v>
      </c>
      <c r="N401" s="93">
        <v>45736</v>
      </c>
      <c r="O401" s="19" t="s">
        <v>22</v>
      </c>
    </row>
    <row r="402" spans="2:15" x14ac:dyDescent="0.25">
      <c r="B402" s="16" t="s">
        <v>717</v>
      </c>
      <c r="C402" s="18" t="s">
        <v>207</v>
      </c>
      <c r="D402" s="19" t="s">
        <v>19</v>
      </c>
      <c r="E402" s="141" t="str">
        <f>VLOOKUP(D402,'pomocna tabulka'!$B$2:$D$12,3,0)</f>
        <v>Úrad vlády SR</v>
      </c>
      <c r="F402" s="149" t="str">
        <f>+IFERROR(VLOOKUP(VALUE(MID($B402,11,1)),'pomocna tabulka'!$F$2:$G$7,2,0),"")</f>
        <v>Priebežná platba</v>
      </c>
      <c r="G402" s="19" t="s">
        <v>256</v>
      </c>
      <c r="H402" s="29">
        <v>3329.13</v>
      </c>
      <c r="I402" s="17" t="s">
        <v>257</v>
      </c>
      <c r="J402" s="94">
        <v>587.49</v>
      </c>
      <c r="K402" s="130"/>
      <c r="L402" s="94">
        <v>0</v>
      </c>
      <c r="M402" s="94">
        <f t="shared" si="24"/>
        <v>3916.62</v>
      </c>
      <c r="N402" s="93">
        <v>45736</v>
      </c>
      <c r="O402" s="19" t="s">
        <v>22</v>
      </c>
    </row>
    <row r="403" spans="2:15" x14ac:dyDescent="0.25">
      <c r="B403" s="16" t="s">
        <v>718</v>
      </c>
      <c r="C403" s="18" t="s">
        <v>719</v>
      </c>
      <c r="D403" s="19" t="s">
        <v>19</v>
      </c>
      <c r="E403" s="141" t="str">
        <f>VLOOKUP(D403,'pomocna tabulka'!$B$2:$D$12,3,0)</f>
        <v>Úrad vlády SR</v>
      </c>
      <c r="F403" s="149" t="str">
        <f>+IFERROR(VLOOKUP(VALUE(MID($B403,11,1)),'pomocna tabulka'!$F$2:$G$7,2,0),"")</f>
        <v>Priebežná platba</v>
      </c>
      <c r="G403" s="19" t="s">
        <v>256</v>
      </c>
      <c r="H403" s="29">
        <v>9013.43</v>
      </c>
      <c r="I403" s="17" t="s">
        <v>257</v>
      </c>
      <c r="J403" s="94">
        <v>1590.61</v>
      </c>
      <c r="K403" s="130"/>
      <c r="L403" s="94">
        <v>0</v>
      </c>
      <c r="M403" s="94">
        <f t="shared" si="24"/>
        <v>10604.04</v>
      </c>
      <c r="N403" s="93">
        <v>45736</v>
      </c>
      <c r="O403" s="19" t="s">
        <v>22</v>
      </c>
    </row>
    <row r="404" spans="2:15" x14ac:dyDescent="0.25">
      <c r="B404" s="16" t="s">
        <v>720</v>
      </c>
      <c r="C404" s="18" t="s">
        <v>721</v>
      </c>
      <c r="D404" s="19" t="s">
        <v>19</v>
      </c>
      <c r="E404" s="141" t="str">
        <f>VLOOKUP(D404,'pomocna tabulka'!$B$2:$D$12,3,0)</f>
        <v>Úrad vlády SR</v>
      </c>
      <c r="F404" s="149" t="str">
        <f>+IFERROR(VLOOKUP(VALUE(MID($B404,11,1)),'pomocna tabulka'!$F$2:$G$7,2,0),"")</f>
        <v>Zálohová platba</v>
      </c>
      <c r="G404" s="19" t="s">
        <v>256</v>
      </c>
      <c r="H404" s="29">
        <v>85000</v>
      </c>
      <c r="I404" s="17" t="s">
        <v>257</v>
      </c>
      <c r="J404" s="94">
        <v>15000</v>
      </c>
      <c r="K404" s="130"/>
      <c r="L404" s="94">
        <v>0</v>
      </c>
      <c r="M404" s="94">
        <f t="shared" si="24"/>
        <v>100000</v>
      </c>
      <c r="N404" s="93">
        <v>45736</v>
      </c>
      <c r="O404" s="19" t="s">
        <v>22</v>
      </c>
    </row>
    <row r="405" spans="2:15" x14ac:dyDescent="0.25">
      <c r="B405" s="16" t="s">
        <v>722</v>
      </c>
      <c r="C405" s="18" t="s">
        <v>723</v>
      </c>
      <c r="D405" s="19" t="s">
        <v>19</v>
      </c>
      <c r="E405" s="141" t="str">
        <f>VLOOKUP(D405,'pomocna tabulka'!$B$2:$D$12,3,0)</f>
        <v>Úrad vlády SR</v>
      </c>
      <c r="F405" s="149" t="str">
        <f>+IFERROR(VLOOKUP(VALUE(MID($B405,11,1)),'pomocna tabulka'!$F$2:$G$7,2,0),"")</f>
        <v>Zálohová platba</v>
      </c>
      <c r="G405" s="19" t="s">
        <v>315</v>
      </c>
      <c r="H405" s="29">
        <v>26182.69</v>
      </c>
      <c r="I405" s="17" t="s">
        <v>316</v>
      </c>
      <c r="J405" s="94">
        <v>4620.47</v>
      </c>
      <c r="K405" s="130"/>
      <c r="L405" s="94">
        <v>0</v>
      </c>
      <c r="M405" s="94">
        <f t="shared" si="24"/>
        <v>30803.16</v>
      </c>
      <c r="N405" s="93">
        <v>45736</v>
      </c>
      <c r="O405" s="19" t="s">
        <v>22</v>
      </c>
    </row>
    <row r="406" spans="2:15" x14ac:dyDescent="0.25">
      <c r="B406" s="16" t="s">
        <v>724</v>
      </c>
      <c r="C406" s="18" t="s">
        <v>725</v>
      </c>
      <c r="D406" s="19" t="s">
        <v>19</v>
      </c>
      <c r="E406" s="141" t="str">
        <f>VLOOKUP(D406,'pomocna tabulka'!$B$2:$D$12,3,0)</f>
        <v>Úrad vlády SR</v>
      </c>
      <c r="F406" s="149" t="str">
        <f>+IFERROR(VLOOKUP(VALUE(MID($B406,11,1)),'pomocna tabulka'!$F$2:$G$7,2,0),"")</f>
        <v>Priebežná platba</v>
      </c>
      <c r="G406" s="19" t="s">
        <v>256</v>
      </c>
      <c r="H406" s="29">
        <v>8296.43</v>
      </c>
      <c r="I406" s="17" t="s">
        <v>257</v>
      </c>
      <c r="J406" s="94">
        <v>1464.08</v>
      </c>
      <c r="K406" s="130"/>
      <c r="L406" s="94">
        <v>0</v>
      </c>
      <c r="M406" s="94">
        <f t="shared" si="24"/>
        <v>9760.51</v>
      </c>
      <c r="N406" s="93">
        <v>45736</v>
      </c>
      <c r="O406" s="19" t="s">
        <v>22</v>
      </c>
    </row>
    <row r="407" spans="2:15" x14ac:dyDescent="0.25">
      <c r="B407" s="16" t="s">
        <v>726</v>
      </c>
      <c r="C407" s="18" t="s">
        <v>727</v>
      </c>
      <c r="D407" s="19" t="s">
        <v>19</v>
      </c>
      <c r="E407" s="141" t="str">
        <f>VLOOKUP(D407,'pomocna tabulka'!$B$2:$D$12,3,0)</f>
        <v>Úrad vlády SR</v>
      </c>
      <c r="F407" s="149" t="str">
        <f>+IFERROR(VLOOKUP(VALUE(MID($B407,11,1)),'pomocna tabulka'!$F$2:$G$7,2,0),"")</f>
        <v>Zálohová platba</v>
      </c>
      <c r="G407" s="19" t="s">
        <v>256</v>
      </c>
      <c r="H407" s="29">
        <v>32300</v>
      </c>
      <c r="I407" s="17" t="s">
        <v>257</v>
      </c>
      <c r="J407" s="94">
        <v>5700</v>
      </c>
      <c r="K407" s="130"/>
      <c r="L407" s="94">
        <v>0</v>
      </c>
      <c r="M407" s="94">
        <f t="shared" si="24"/>
        <v>38000</v>
      </c>
      <c r="N407" s="93">
        <v>45736</v>
      </c>
      <c r="O407" s="19" t="s">
        <v>22</v>
      </c>
    </row>
    <row r="408" spans="2:15" x14ac:dyDescent="0.25">
      <c r="B408" s="16" t="s">
        <v>728</v>
      </c>
      <c r="C408" s="18" t="s">
        <v>537</v>
      </c>
      <c r="D408" s="19" t="s">
        <v>19</v>
      </c>
      <c r="E408" s="141" t="str">
        <f>VLOOKUP(D408,'pomocna tabulka'!$B$2:$D$12,3,0)</f>
        <v>Úrad vlády SR</v>
      </c>
      <c r="F408" s="149" t="str">
        <f>+IFERROR(VLOOKUP(VALUE(MID($B408,11,1)),'pomocna tabulka'!$F$2:$G$7,2,0),"")</f>
        <v>Priebežná platba</v>
      </c>
      <c r="G408" s="19" t="s">
        <v>256</v>
      </c>
      <c r="H408" s="29">
        <v>14709.98</v>
      </c>
      <c r="I408" s="17" t="s">
        <v>257</v>
      </c>
      <c r="J408" s="94">
        <v>2595.88</v>
      </c>
      <c r="K408" s="130"/>
      <c r="L408" s="94">
        <v>0</v>
      </c>
      <c r="M408" s="94">
        <f t="shared" si="24"/>
        <v>17305.86</v>
      </c>
      <c r="N408" s="93">
        <v>45736</v>
      </c>
      <c r="O408" s="19" t="s">
        <v>22</v>
      </c>
    </row>
    <row r="409" spans="2:15" x14ac:dyDescent="0.25">
      <c r="B409" s="16" t="s">
        <v>729</v>
      </c>
      <c r="C409" s="18" t="s">
        <v>730</v>
      </c>
      <c r="D409" s="19" t="s">
        <v>19</v>
      </c>
      <c r="E409" s="141" t="str">
        <f>VLOOKUP(D409,'pomocna tabulka'!$B$2:$D$12,3,0)</f>
        <v>Úrad vlády SR</v>
      </c>
      <c r="F409" s="149" t="str">
        <f>+IFERROR(VLOOKUP(VALUE(MID($B409,11,1)),'pomocna tabulka'!$F$2:$G$7,2,0),"")</f>
        <v>Zálohová platba</v>
      </c>
      <c r="G409" s="19" t="s">
        <v>256</v>
      </c>
      <c r="H409" s="29">
        <v>68000</v>
      </c>
      <c r="I409" s="17" t="s">
        <v>257</v>
      </c>
      <c r="J409" s="94">
        <v>12000</v>
      </c>
      <c r="K409" s="130"/>
      <c r="L409" s="94">
        <v>0</v>
      </c>
      <c r="M409" s="94">
        <f t="shared" si="24"/>
        <v>80000</v>
      </c>
      <c r="N409" s="93">
        <v>45736</v>
      </c>
      <c r="O409" s="19" t="s">
        <v>22</v>
      </c>
    </row>
    <row r="410" spans="2:15" ht="30" customHeight="1" x14ac:dyDescent="0.25">
      <c r="B410" s="16" t="s">
        <v>731</v>
      </c>
      <c r="C410" s="28" t="s">
        <v>69</v>
      </c>
      <c r="D410" s="19" t="s">
        <v>29</v>
      </c>
      <c r="E410" s="141" t="str">
        <f>VLOOKUP(D410,'pomocna tabulka'!$B$2:$D$12,3,0)</f>
        <v>MIRRI SR</v>
      </c>
      <c r="F410" s="149" t="str">
        <f>+IFERROR(VLOOKUP(VALUE(MID($B410,11,1)),'pomocna tabulka'!$F$2:$G$7,2,0),"")</f>
        <v>Priebežná platba</v>
      </c>
      <c r="G410" s="44" t="s">
        <v>30</v>
      </c>
      <c r="H410" s="29">
        <v>449583.31</v>
      </c>
      <c r="I410" s="44" t="s">
        <v>31</v>
      </c>
      <c r="J410" s="94">
        <v>98557.31</v>
      </c>
      <c r="K410" s="44" t="s">
        <v>65</v>
      </c>
      <c r="L410" s="94">
        <v>43331.78</v>
      </c>
      <c r="M410" s="94">
        <f t="shared" si="24"/>
        <v>591472.4</v>
      </c>
      <c r="N410" s="93">
        <v>45735</v>
      </c>
      <c r="O410" s="143" t="s">
        <v>36</v>
      </c>
    </row>
    <row r="411" spans="2:15" x14ac:dyDescent="0.25">
      <c r="B411" s="16" t="s">
        <v>732</v>
      </c>
      <c r="C411" s="18" t="s">
        <v>384</v>
      </c>
      <c r="D411" s="19" t="s">
        <v>19</v>
      </c>
      <c r="E411" s="141" t="str">
        <f>VLOOKUP(D411,'pomocna tabulka'!$B$2:$D$12,3,0)</f>
        <v>Úrad vlády SR</v>
      </c>
      <c r="F411" s="149" t="str">
        <f>+IFERROR(VLOOKUP(VALUE(MID($B411,11,1)),'pomocna tabulka'!$F$2:$G$7,2,0),"")</f>
        <v>Priebežná platba</v>
      </c>
      <c r="G411" s="19" t="s">
        <v>256</v>
      </c>
      <c r="H411" s="29">
        <v>4361.9799999999996</v>
      </c>
      <c r="I411" s="17" t="s">
        <v>257</v>
      </c>
      <c r="J411" s="94">
        <v>769.76</v>
      </c>
      <c r="K411" s="130"/>
      <c r="L411" s="94">
        <v>0</v>
      </c>
      <c r="M411" s="94">
        <f t="shared" si="24"/>
        <v>5131.74</v>
      </c>
      <c r="N411" s="93">
        <v>45737</v>
      </c>
      <c r="O411" s="19" t="s">
        <v>22</v>
      </c>
    </row>
    <row r="412" spans="2:15" x14ac:dyDescent="0.25">
      <c r="B412" s="16" t="s">
        <v>733</v>
      </c>
      <c r="C412" s="18" t="s">
        <v>389</v>
      </c>
      <c r="D412" s="19" t="s">
        <v>19</v>
      </c>
      <c r="E412" s="141" t="str">
        <f>VLOOKUP(D412,'pomocna tabulka'!$B$2:$D$12,3,0)</f>
        <v>Úrad vlády SR</v>
      </c>
      <c r="F412" s="149" t="str">
        <f>+IFERROR(VLOOKUP(VALUE(MID($B412,11,1)),'pomocna tabulka'!$F$2:$G$7,2,0),"")</f>
        <v>Priebežná platba</v>
      </c>
      <c r="G412" s="19" t="s">
        <v>256</v>
      </c>
      <c r="H412" s="29">
        <v>2451.64</v>
      </c>
      <c r="I412" s="17" t="s">
        <v>257</v>
      </c>
      <c r="J412" s="94">
        <v>432.64</v>
      </c>
      <c r="K412" s="130"/>
      <c r="L412" s="94">
        <v>0</v>
      </c>
      <c r="M412" s="94">
        <f t="shared" si="24"/>
        <v>2884.2799999999997</v>
      </c>
      <c r="N412" s="93">
        <v>45737</v>
      </c>
      <c r="O412" s="19" t="s">
        <v>22</v>
      </c>
    </row>
    <row r="413" spans="2:15" x14ac:dyDescent="0.25">
      <c r="B413" s="16" t="s">
        <v>734</v>
      </c>
      <c r="C413" s="18" t="s">
        <v>735</v>
      </c>
      <c r="D413" s="19" t="s">
        <v>29</v>
      </c>
      <c r="E413" s="141" t="str">
        <f>VLOOKUP(D413,'pomocna tabulka'!$B$2:$D$12,3,0)</f>
        <v>MIRRI SR</v>
      </c>
      <c r="F413" s="149" t="str">
        <f>+IFERROR(VLOOKUP(VALUE(MID($B413,11,1)),'pomocna tabulka'!$F$2:$G$7,2,0),"")</f>
        <v>Priebežná platba</v>
      </c>
      <c r="G413" s="44" t="s">
        <v>30</v>
      </c>
      <c r="H413" s="29">
        <v>195596.9</v>
      </c>
      <c r="I413" s="44" t="s">
        <v>31</v>
      </c>
      <c r="J413" s="94">
        <v>65254.91</v>
      </c>
      <c r="K413" s="44" t="s">
        <v>65</v>
      </c>
      <c r="L413" s="94">
        <v>18852.04</v>
      </c>
      <c r="M413" s="94">
        <f t="shared" si="24"/>
        <v>279703.84999999998</v>
      </c>
      <c r="N413" s="93">
        <v>45737</v>
      </c>
      <c r="O413" s="143" t="s">
        <v>36</v>
      </c>
    </row>
    <row r="414" spans="2:15" x14ac:dyDescent="0.25">
      <c r="B414" s="16" t="s">
        <v>736</v>
      </c>
      <c r="C414" s="18" t="s">
        <v>737</v>
      </c>
      <c r="D414" s="19" t="s">
        <v>29</v>
      </c>
      <c r="E414" s="141" t="str">
        <f>VLOOKUP(D414,'pomocna tabulka'!$B$2:$D$12,3,0)</f>
        <v>MIRRI SR</v>
      </c>
      <c r="F414" s="149" t="str">
        <f>+IFERROR(VLOOKUP(VALUE(MID($B414,11,1)),'pomocna tabulka'!$F$2:$G$7,2,0),"")</f>
        <v>Priebežná platba</v>
      </c>
      <c r="G414" s="44" t="s">
        <v>30</v>
      </c>
      <c r="H414" s="29">
        <v>76055.149999999994</v>
      </c>
      <c r="I414" s="44" t="s">
        <v>31</v>
      </c>
      <c r="J414" s="94">
        <v>25373.47</v>
      </c>
      <c r="K414" s="44" t="s">
        <v>65</v>
      </c>
      <c r="L414" s="94">
        <v>7330.35</v>
      </c>
      <c r="M414" s="94">
        <f t="shared" si="24"/>
        <v>108758.97</v>
      </c>
      <c r="N414" s="93">
        <v>45737</v>
      </c>
      <c r="O414" s="143" t="s">
        <v>36</v>
      </c>
    </row>
    <row r="415" spans="2:15" x14ac:dyDescent="0.25">
      <c r="B415" s="16" t="s">
        <v>738</v>
      </c>
      <c r="C415" s="18" t="s">
        <v>328</v>
      </c>
      <c r="D415" s="19" t="s">
        <v>19</v>
      </c>
      <c r="E415" s="141" t="str">
        <f>VLOOKUP(D415,'pomocna tabulka'!$B$2:$D$12,3,0)</f>
        <v>Úrad vlády SR</v>
      </c>
      <c r="F415" s="149" t="str">
        <f>+IFERROR(VLOOKUP(VALUE(MID($B415,11,1)),'pomocna tabulka'!$F$2:$G$7,2,0),"")</f>
        <v>Zálohová platba</v>
      </c>
      <c r="G415" s="19" t="s">
        <v>256</v>
      </c>
      <c r="H415" s="29">
        <v>68000</v>
      </c>
      <c r="I415" s="17" t="s">
        <v>257</v>
      </c>
      <c r="J415" s="94">
        <v>12000</v>
      </c>
      <c r="K415" s="130"/>
      <c r="L415" s="94">
        <v>0</v>
      </c>
      <c r="M415" s="94">
        <f t="shared" si="24"/>
        <v>80000</v>
      </c>
      <c r="N415" s="93">
        <v>45740</v>
      </c>
      <c r="O415" s="19" t="s">
        <v>22</v>
      </c>
    </row>
    <row r="416" spans="2:15" x14ac:dyDescent="0.25">
      <c r="B416" s="16" t="s">
        <v>739</v>
      </c>
      <c r="C416" s="18" t="s">
        <v>740</v>
      </c>
      <c r="D416" s="19" t="s">
        <v>19</v>
      </c>
      <c r="E416" s="141" t="str">
        <f>VLOOKUP(D416,'pomocna tabulka'!$B$2:$D$12,3,0)</f>
        <v>Úrad vlády SR</v>
      </c>
      <c r="F416" s="149" t="str">
        <f>+IFERROR(VLOOKUP(VALUE(MID($B416,11,1)),'pomocna tabulka'!$F$2:$G$7,2,0),"")</f>
        <v>Zálohová platba</v>
      </c>
      <c r="G416" s="19" t="s">
        <v>256</v>
      </c>
      <c r="H416" s="29">
        <v>29419.96</v>
      </c>
      <c r="I416" s="17" t="s">
        <v>257</v>
      </c>
      <c r="J416" s="94">
        <v>5191.76</v>
      </c>
      <c r="K416" s="130"/>
      <c r="L416" s="94">
        <v>0</v>
      </c>
      <c r="M416" s="94">
        <f t="shared" si="24"/>
        <v>34611.72</v>
      </c>
      <c r="N416" s="93">
        <v>45740</v>
      </c>
      <c r="O416" s="19" t="s">
        <v>22</v>
      </c>
    </row>
    <row r="417" spans="2:15" x14ac:dyDescent="0.25">
      <c r="B417" s="16" t="s">
        <v>741</v>
      </c>
      <c r="C417" s="18" t="s">
        <v>89</v>
      </c>
      <c r="D417" s="19" t="s">
        <v>19</v>
      </c>
      <c r="E417" s="141" t="str">
        <f>VLOOKUP(D417,'pomocna tabulka'!$B$2:$D$12,3,0)</f>
        <v>Úrad vlády SR</v>
      </c>
      <c r="F417" s="149" t="str">
        <f>+IFERROR(VLOOKUP(VALUE(MID($B417,11,1)),'pomocna tabulka'!$F$2:$G$7,2,0),"")</f>
        <v>Priebežná platba</v>
      </c>
      <c r="G417" s="19" t="s">
        <v>256</v>
      </c>
      <c r="H417" s="29">
        <v>8962.49</v>
      </c>
      <c r="I417" s="17" t="s">
        <v>257</v>
      </c>
      <c r="J417" s="94">
        <v>1581.61</v>
      </c>
      <c r="K417" s="130"/>
      <c r="L417" s="94">
        <v>0</v>
      </c>
      <c r="M417" s="94">
        <f t="shared" si="24"/>
        <v>10544.1</v>
      </c>
      <c r="N417" s="93">
        <v>45740</v>
      </c>
      <c r="O417" s="19" t="s">
        <v>22</v>
      </c>
    </row>
    <row r="418" spans="2:15" x14ac:dyDescent="0.25">
      <c r="B418" s="16" t="s">
        <v>742</v>
      </c>
      <c r="C418" s="18" t="s">
        <v>743</v>
      </c>
      <c r="D418" s="19" t="s">
        <v>19</v>
      </c>
      <c r="E418" s="141" t="str">
        <f>VLOOKUP(D418,'pomocna tabulka'!$B$2:$D$12,3,0)</f>
        <v>Úrad vlády SR</v>
      </c>
      <c r="F418" s="149" t="str">
        <f>+IFERROR(VLOOKUP(VALUE(MID($B418,11,1)),'pomocna tabulka'!$F$2:$G$7,2,0),"")</f>
        <v>Zálohová platba</v>
      </c>
      <c r="G418" s="19" t="s">
        <v>256</v>
      </c>
      <c r="H418" s="29">
        <v>16575</v>
      </c>
      <c r="I418" s="17" t="s">
        <v>257</v>
      </c>
      <c r="J418" s="94">
        <v>2925</v>
      </c>
      <c r="K418" s="130"/>
      <c r="L418" s="94">
        <v>0</v>
      </c>
      <c r="M418" s="94">
        <f t="shared" si="24"/>
        <v>19500</v>
      </c>
      <c r="N418" s="93">
        <v>45740</v>
      </c>
      <c r="O418" s="19" t="s">
        <v>22</v>
      </c>
    </row>
    <row r="419" spans="2:15" x14ac:dyDescent="0.25">
      <c r="B419" s="16" t="s">
        <v>744</v>
      </c>
      <c r="C419" s="18" t="s">
        <v>745</v>
      </c>
      <c r="D419" s="19" t="s">
        <v>19</v>
      </c>
      <c r="E419" s="141" t="str">
        <f>VLOOKUP(D419,'pomocna tabulka'!$B$2:$D$12,3,0)</f>
        <v>Úrad vlády SR</v>
      </c>
      <c r="F419" s="149" t="str">
        <f>+IFERROR(VLOOKUP(VALUE(MID($B419,11,1)),'pomocna tabulka'!$F$2:$G$7,2,0),"")</f>
        <v>Zálohová platba</v>
      </c>
      <c r="G419" s="19" t="s">
        <v>256</v>
      </c>
      <c r="H419" s="29">
        <v>85000</v>
      </c>
      <c r="I419" s="17" t="s">
        <v>257</v>
      </c>
      <c r="J419" s="94">
        <v>15000</v>
      </c>
      <c r="K419" s="130"/>
      <c r="L419" s="94">
        <v>0</v>
      </c>
      <c r="M419" s="94">
        <f t="shared" si="24"/>
        <v>100000</v>
      </c>
      <c r="N419" s="93">
        <v>45740</v>
      </c>
      <c r="O419" s="19" t="s">
        <v>22</v>
      </c>
    </row>
    <row r="420" spans="2:15" x14ac:dyDescent="0.25">
      <c r="B420" s="16" t="s">
        <v>746</v>
      </c>
      <c r="C420" s="18" t="s">
        <v>747</v>
      </c>
      <c r="D420" s="19" t="s">
        <v>19</v>
      </c>
      <c r="E420" s="141" t="str">
        <f>VLOOKUP(D420,'pomocna tabulka'!$B$2:$D$12,3,0)</f>
        <v>Úrad vlády SR</v>
      </c>
      <c r="F420" s="149" t="str">
        <f>+IFERROR(VLOOKUP(VALUE(MID($B420,11,1)),'pomocna tabulka'!$F$2:$G$7,2,0),"")</f>
        <v>Zálohová platba</v>
      </c>
      <c r="G420" s="19" t="s">
        <v>256</v>
      </c>
      <c r="H420" s="29">
        <v>42925</v>
      </c>
      <c r="I420" s="17" t="s">
        <v>257</v>
      </c>
      <c r="J420" s="94">
        <v>7575</v>
      </c>
      <c r="K420" s="130"/>
      <c r="L420" s="94">
        <v>0</v>
      </c>
      <c r="M420" s="94">
        <f t="shared" si="24"/>
        <v>50500</v>
      </c>
      <c r="N420" s="93">
        <v>45740</v>
      </c>
      <c r="O420" s="19" t="s">
        <v>22</v>
      </c>
    </row>
    <row r="421" spans="2:15" x14ac:dyDescent="0.25">
      <c r="B421" s="16" t="s">
        <v>748</v>
      </c>
      <c r="C421" s="18" t="s">
        <v>749</v>
      </c>
      <c r="D421" s="19" t="s">
        <v>19</v>
      </c>
      <c r="E421" s="141" t="str">
        <f>VLOOKUP(D421,'pomocna tabulka'!$B$2:$D$12,3,0)</f>
        <v>Úrad vlády SR</v>
      </c>
      <c r="F421" s="149" t="str">
        <f>+IFERROR(VLOOKUP(VALUE(MID($B421,11,1)),'pomocna tabulka'!$F$2:$G$7,2,0),"")</f>
        <v>Zálohová platba</v>
      </c>
      <c r="G421" s="19" t="s">
        <v>256</v>
      </c>
      <c r="H421" s="29">
        <v>25500</v>
      </c>
      <c r="I421" s="17" t="s">
        <v>257</v>
      </c>
      <c r="J421" s="94">
        <v>4500</v>
      </c>
      <c r="K421" s="130"/>
      <c r="L421" s="94">
        <v>0</v>
      </c>
      <c r="M421" s="94">
        <f t="shared" si="24"/>
        <v>30000</v>
      </c>
      <c r="N421" s="93">
        <v>45740</v>
      </c>
      <c r="O421" s="19" t="s">
        <v>22</v>
      </c>
    </row>
    <row r="422" spans="2:15" x14ac:dyDescent="0.25">
      <c r="B422" s="16" t="s">
        <v>750</v>
      </c>
      <c r="C422" s="18" t="s">
        <v>64</v>
      </c>
      <c r="D422" s="19" t="s">
        <v>29</v>
      </c>
      <c r="E422" s="141" t="str">
        <f>VLOOKUP(D422,'pomocna tabulka'!$B$2:$D$12,3,0)</f>
        <v>MIRRI SR</v>
      </c>
      <c r="F422" s="149" t="str">
        <f>+IFERROR(VLOOKUP(VALUE(MID($B422,11,1)),'pomocna tabulka'!$F$2:$G$7,2,0),"")</f>
        <v>Priebežná platba</v>
      </c>
      <c r="G422" s="19" t="s">
        <v>30</v>
      </c>
      <c r="H422" s="29">
        <v>4070.71</v>
      </c>
      <c r="I422" s="17" t="s">
        <v>31</v>
      </c>
      <c r="J422" s="94">
        <v>1358.07</v>
      </c>
      <c r="K422" s="17" t="s">
        <v>65</v>
      </c>
      <c r="L422" s="94">
        <v>392.34</v>
      </c>
      <c r="M422" s="94">
        <f>SUM(H422+J422+L422)</f>
        <v>5821.12</v>
      </c>
      <c r="N422" s="93">
        <v>45737</v>
      </c>
      <c r="O422" s="143" t="s">
        <v>36</v>
      </c>
    </row>
    <row r="423" spans="2:15" x14ac:dyDescent="0.25">
      <c r="B423" s="16" t="s">
        <v>751</v>
      </c>
      <c r="C423" s="18" t="s">
        <v>752</v>
      </c>
      <c r="D423" s="19" t="s">
        <v>19</v>
      </c>
      <c r="E423" s="141" t="str">
        <f>VLOOKUP(D423,'pomocna tabulka'!$B$2:$D$12,3,0)</f>
        <v>Úrad vlády SR</v>
      </c>
      <c r="F423" s="149" t="str">
        <f>+IFERROR(VLOOKUP(VALUE(MID($B423,11,1)),'pomocna tabulka'!$F$2:$G$7,2,0),"")</f>
        <v>Zálohová platba</v>
      </c>
      <c r="G423" s="19" t="s">
        <v>256</v>
      </c>
      <c r="H423" s="29">
        <v>85000</v>
      </c>
      <c r="I423" s="17" t="s">
        <v>257</v>
      </c>
      <c r="J423" s="94">
        <v>15000</v>
      </c>
      <c r="K423" s="130"/>
      <c r="L423" s="94">
        <v>0</v>
      </c>
      <c r="M423" s="94">
        <f t="shared" ref="M423:M425" si="25">SUM(H423+J423+L423)</f>
        <v>100000</v>
      </c>
      <c r="N423" s="93">
        <v>45740</v>
      </c>
      <c r="O423" s="19" t="s">
        <v>22</v>
      </c>
    </row>
    <row r="424" spans="2:15" x14ac:dyDescent="0.25">
      <c r="B424" s="16" t="s">
        <v>753</v>
      </c>
      <c r="C424" s="18" t="s">
        <v>683</v>
      </c>
      <c r="D424" s="19" t="s">
        <v>19</v>
      </c>
      <c r="E424" s="141" t="str">
        <f>VLOOKUP(D424,'pomocna tabulka'!$B$2:$D$12,3,0)</f>
        <v>Úrad vlády SR</v>
      </c>
      <c r="F424" s="149" t="str">
        <f>+IFERROR(VLOOKUP(VALUE(MID($B424,11,1)),'pomocna tabulka'!$F$2:$G$7,2,0),"")</f>
        <v>Priebežná platba</v>
      </c>
      <c r="G424" s="19" t="s">
        <v>256</v>
      </c>
      <c r="H424" s="120">
        <v>4903.28</v>
      </c>
      <c r="I424" s="17" t="s">
        <v>257</v>
      </c>
      <c r="J424" s="94">
        <v>865.28</v>
      </c>
      <c r="K424" s="130"/>
      <c r="L424" s="94">
        <v>0</v>
      </c>
      <c r="M424" s="94">
        <f t="shared" si="25"/>
        <v>5768.5599999999995</v>
      </c>
      <c r="N424" s="93">
        <v>45740</v>
      </c>
      <c r="O424" s="19" t="s">
        <v>22</v>
      </c>
    </row>
    <row r="425" spans="2:15" x14ac:dyDescent="0.25">
      <c r="B425" s="16" t="s">
        <v>754</v>
      </c>
      <c r="C425" s="18" t="s">
        <v>99</v>
      </c>
      <c r="D425" s="19" t="s">
        <v>19</v>
      </c>
      <c r="E425" s="141" t="str">
        <f>VLOOKUP(D425,'pomocna tabulka'!$B$2:$D$12,3,0)</f>
        <v>Úrad vlády SR</v>
      </c>
      <c r="F425" s="149" t="str">
        <f>+IFERROR(VLOOKUP(VALUE(MID($B425,11,1)),'pomocna tabulka'!$F$2:$G$7,2,0),"")</f>
        <v>Priebežná platba</v>
      </c>
      <c r="G425" s="19" t="s">
        <v>256</v>
      </c>
      <c r="H425" s="29">
        <v>4810.18</v>
      </c>
      <c r="I425" s="17" t="s">
        <v>257</v>
      </c>
      <c r="J425" s="94">
        <v>848.86</v>
      </c>
      <c r="K425" s="17"/>
      <c r="L425" s="94">
        <v>0</v>
      </c>
      <c r="M425" s="94">
        <f t="shared" si="25"/>
        <v>5659.04</v>
      </c>
      <c r="N425" s="93">
        <v>45740</v>
      </c>
      <c r="O425" s="19" t="s">
        <v>22</v>
      </c>
    </row>
    <row r="426" spans="2:15" x14ac:dyDescent="0.25">
      <c r="B426" s="16" t="s">
        <v>755</v>
      </c>
      <c r="C426" s="18" t="s">
        <v>756</v>
      </c>
      <c r="D426" s="19" t="s">
        <v>29</v>
      </c>
      <c r="E426" s="141" t="str">
        <f>VLOOKUP(D426,'pomocna tabulka'!$B$2:$D$12,3,0)</f>
        <v>MIRRI SR</v>
      </c>
      <c r="F426" s="149" t="str">
        <f>+IFERROR(VLOOKUP(VALUE(MID($B426,11,1)),'pomocna tabulka'!$F$2:$G$7,2,0),"")</f>
        <v>Priebežná platba</v>
      </c>
      <c r="G426" s="19" t="s">
        <v>30</v>
      </c>
      <c r="H426" s="120">
        <v>4521.96</v>
      </c>
      <c r="I426" s="17" t="s">
        <v>31</v>
      </c>
      <c r="J426" s="94">
        <v>1046.28</v>
      </c>
      <c r="K426" s="130"/>
      <c r="L426" s="94">
        <v>0</v>
      </c>
      <c r="M426" s="94">
        <f t="shared" ref="M426:M435" si="26">SUM(H426+J426+L426)</f>
        <v>5568.24</v>
      </c>
      <c r="N426" s="93">
        <v>45741</v>
      </c>
      <c r="O426" s="19" t="s">
        <v>22</v>
      </c>
    </row>
    <row r="427" spans="2:15" x14ac:dyDescent="0.25">
      <c r="B427" s="16" t="s">
        <v>757</v>
      </c>
      <c r="C427" s="18" t="s">
        <v>758</v>
      </c>
      <c r="D427" s="19" t="s">
        <v>19</v>
      </c>
      <c r="E427" s="141" t="str">
        <f>VLOOKUP(D427,'pomocna tabulka'!$B$2:$D$12,3,0)</f>
        <v>Úrad vlády SR</v>
      </c>
      <c r="F427" s="149" t="str">
        <f>+IFERROR(VLOOKUP(VALUE(MID($B427,11,1)),'pomocna tabulka'!$F$2:$G$7,2,0),"")</f>
        <v>Zálohová platba</v>
      </c>
      <c r="G427" s="19" t="s">
        <v>256</v>
      </c>
      <c r="H427" s="120">
        <v>17000</v>
      </c>
      <c r="I427" s="17" t="s">
        <v>257</v>
      </c>
      <c r="J427" s="94">
        <v>3000</v>
      </c>
      <c r="K427" s="130"/>
      <c r="L427" s="94">
        <v>0</v>
      </c>
      <c r="M427" s="94">
        <f t="shared" si="26"/>
        <v>20000</v>
      </c>
      <c r="N427" s="93">
        <v>45741</v>
      </c>
      <c r="O427" s="19" t="s">
        <v>22</v>
      </c>
    </row>
    <row r="428" spans="2:15" x14ac:dyDescent="0.25">
      <c r="B428" s="16" t="s">
        <v>759</v>
      </c>
      <c r="C428" s="18" t="s">
        <v>207</v>
      </c>
      <c r="D428" s="19" t="s">
        <v>19</v>
      </c>
      <c r="E428" s="141" t="str">
        <f>VLOOKUP(D428,'pomocna tabulka'!$B$2:$D$12,3,0)</f>
        <v>Úrad vlády SR</v>
      </c>
      <c r="F428" s="149" t="str">
        <f>+IFERROR(VLOOKUP(VALUE(MID($B428,11,1)),'pomocna tabulka'!$F$2:$G$7,2,0),"")</f>
        <v>Priebežná platba</v>
      </c>
      <c r="G428" s="19" t="s">
        <v>256</v>
      </c>
      <c r="H428" s="29">
        <v>4903.3100000000004</v>
      </c>
      <c r="I428" s="17" t="s">
        <v>257</v>
      </c>
      <c r="J428" s="94">
        <v>865.29</v>
      </c>
      <c r="K428" s="130"/>
      <c r="L428" s="94">
        <v>0</v>
      </c>
      <c r="M428" s="94">
        <f t="shared" si="26"/>
        <v>5768.6</v>
      </c>
      <c r="N428" s="93">
        <v>45741</v>
      </c>
      <c r="O428" s="19" t="s">
        <v>22</v>
      </c>
    </row>
    <row r="429" spans="2:15" x14ac:dyDescent="0.25">
      <c r="B429" s="16" t="s">
        <v>760</v>
      </c>
      <c r="C429" s="18" t="s">
        <v>442</v>
      </c>
      <c r="D429" s="19" t="s">
        <v>19</v>
      </c>
      <c r="E429" s="141" t="str">
        <f>VLOOKUP(D429,'pomocna tabulka'!$B$2:$D$12,3,0)</f>
        <v>Úrad vlády SR</v>
      </c>
      <c r="F429" s="149" t="str">
        <f>+IFERROR(VLOOKUP(VALUE(MID($B429,11,1)),'pomocna tabulka'!$F$2:$G$7,2,0),"")</f>
        <v>Priebežná platba</v>
      </c>
      <c r="G429" s="19" t="s">
        <v>256</v>
      </c>
      <c r="H429" s="29">
        <v>4903.32</v>
      </c>
      <c r="I429" s="17" t="s">
        <v>257</v>
      </c>
      <c r="J429" s="94">
        <v>865.29</v>
      </c>
      <c r="K429" s="130"/>
      <c r="L429" s="94">
        <v>0</v>
      </c>
      <c r="M429" s="94">
        <f t="shared" si="26"/>
        <v>5768.61</v>
      </c>
      <c r="N429" s="93">
        <v>45741</v>
      </c>
      <c r="O429" s="19" t="s">
        <v>22</v>
      </c>
    </row>
    <row r="430" spans="2:15" ht="28.5" customHeight="1" x14ac:dyDescent="0.25">
      <c r="B430" s="16" t="s">
        <v>761</v>
      </c>
      <c r="C430" s="18" t="s">
        <v>762</v>
      </c>
      <c r="D430" s="19" t="s">
        <v>314</v>
      </c>
      <c r="E430" s="141" t="str">
        <f>VLOOKUP(D430,'pomocna tabulka'!$B$2:$D$12,3,0)</f>
        <v xml:space="preserve">Slovenská inovačná a energetická agentúra </v>
      </c>
      <c r="F430" s="149" t="str">
        <f>+IFERROR(VLOOKUP(VALUE(MID($B430,11,1)),'pomocna tabulka'!$F$2:$G$7,2,0),"")</f>
        <v>Predfinancovanie</v>
      </c>
      <c r="G430" s="19" t="s">
        <v>315</v>
      </c>
      <c r="H430" s="29">
        <v>80889.69</v>
      </c>
      <c r="I430" s="17" t="s">
        <v>316</v>
      </c>
      <c r="J430" s="94">
        <v>14274.65</v>
      </c>
      <c r="K430" s="130"/>
      <c r="L430" s="94">
        <v>0</v>
      </c>
      <c r="M430" s="94">
        <f t="shared" si="26"/>
        <v>95164.34</v>
      </c>
      <c r="N430" s="93">
        <v>45741</v>
      </c>
      <c r="O430" s="19" t="s">
        <v>22</v>
      </c>
    </row>
    <row r="431" spans="2:15" x14ac:dyDescent="0.25">
      <c r="B431" s="16" t="s">
        <v>763</v>
      </c>
      <c r="C431" s="18" t="s">
        <v>764</v>
      </c>
      <c r="D431" s="19" t="s">
        <v>19</v>
      </c>
      <c r="E431" s="141" t="str">
        <f>VLOOKUP(D431,'pomocna tabulka'!$B$2:$D$12,3,0)</f>
        <v>Úrad vlády SR</v>
      </c>
      <c r="F431" s="149" t="str">
        <f>+IFERROR(VLOOKUP(VALUE(MID($B431,11,1)),'pomocna tabulka'!$F$2:$G$7,2,0),"")</f>
        <v>Priebežná platba</v>
      </c>
      <c r="G431" s="19" t="s">
        <v>256</v>
      </c>
      <c r="H431" s="29">
        <v>13144.6</v>
      </c>
      <c r="I431" s="17" t="s">
        <v>257</v>
      </c>
      <c r="J431" s="94">
        <v>2319.64</v>
      </c>
      <c r="K431" s="130"/>
      <c r="L431" s="94">
        <v>0</v>
      </c>
      <c r="M431" s="94">
        <f t="shared" si="26"/>
        <v>15464.24</v>
      </c>
      <c r="N431" s="93">
        <v>45741</v>
      </c>
      <c r="O431" s="19" t="s">
        <v>22</v>
      </c>
    </row>
    <row r="432" spans="2:15" x14ac:dyDescent="0.25">
      <c r="B432" s="16" t="s">
        <v>765</v>
      </c>
      <c r="C432" s="18" t="s">
        <v>766</v>
      </c>
      <c r="D432" s="19" t="s">
        <v>19</v>
      </c>
      <c r="E432" s="141" t="str">
        <f>VLOOKUP(D432,'pomocna tabulka'!$B$2:$D$12,3,0)</f>
        <v>Úrad vlády SR</v>
      </c>
      <c r="F432" s="149" t="str">
        <f>+IFERROR(VLOOKUP(VALUE(MID($B432,11,1)),'pomocna tabulka'!$F$2:$G$7,2,0),"")</f>
        <v>Priebežná platba</v>
      </c>
      <c r="G432" s="19" t="s">
        <v>256</v>
      </c>
      <c r="H432" s="29">
        <v>9361.76</v>
      </c>
      <c r="I432" s="17" t="s">
        <v>257</v>
      </c>
      <c r="J432" s="94">
        <v>1652.07</v>
      </c>
      <c r="K432" s="130"/>
      <c r="L432" s="94">
        <v>0</v>
      </c>
      <c r="M432" s="94">
        <f t="shared" si="26"/>
        <v>11013.83</v>
      </c>
      <c r="N432" s="93">
        <v>45741</v>
      </c>
      <c r="O432" s="19" t="s">
        <v>22</v>
      </c>
    </row>
    <row r="433" spans="2:15" x14ac:dyDescent="0.25">
      <c r="B433" s="16" t="s">
        <v>767</v>
      </c>
      <c r="C433" s="18" t="s">
        <v>768</v>
      </c>
      <c r="D433" s="19" t="s">
        <v>19</v>
      </c>
      <c r="E433" s="141" t="str">
        <f>VLOOKUP(D433,'pomocna tabulka'!$B$2:$D$12,3,0)</f>
        <v>Úrad vlády SR</v>
      </c>
      <c r="F433" s="149" t="str">
        <f>+IFERROR(VLOOKUP(VALUE(MID($B433,11,1)),'pomocna tabulka'!$F$2:$G$7,2,0),"")</f>
        <v>Zálohová platba</v>
      </c>
      <c r="G433" s="19" t="s">
        <v>315</v>
      </c>
      <c r="H433" s="29">
        <v>58086.74</v>
      </c>
      <c r="I433" s="17" t="s">
        <v>316</v>
      </c>
      <c r="J433" s="94">
        <v>10250.6</v>
      </c>
      <c r="K433" s="130"/>
      <c r="L433" s="94">
        <v>0</v>
      </c>
      <c r="M433" s="94">
        <f t="shared" si="26"/>
        <v>68337.34</v>
      </c>
      <c r="N433" s="93">
        <v>45741</v>
      </c>
      <c r="O433" s="19" t="s">
        <v>22</v>
      </c>
    </row>
    <row r="434" spans="2:15" x14ac:dyDescent="0.25">
      <c r="B434" s="16" t="s">
        <v>769</v>
      </c>
      <c r="C434" s="18" t="s">
        <v>504</v>
      </c>
      <c r="D434" s="19" t="s">
        <v>19</v>
      </c>
      <c r="E434" s="141" t="str">
        <f>VLOOKUP(D434,'pomocna tabulka'!$B$2:$D$12,3,0)</f>
        <v>Úrad vlády SR</v>
      </c>
      <c r="F434" s="149" t="str">
        <f>+IFERROR(VLOOKUP(VALUE(MID($B434,11,1)),'pomocna tabulka'!$F$2:$G$7,2,0),"")</f>
        <v>Zálohová platba</v>
      </c>
      <c r="G434" s="19" t="s">
        <v>256</v>
      </c>
      <c r="H434" s="29">
        <v>5036250</v>
      </c>
      <c r="I434" s="17" t="s">
        <v>257</v>
      </c>
      <c r="J434" s="94">
        <v>888750</v>
      </c>
      <c r="K434" s="130"/>
      <c r="L434" s="94">
        <v>0</v>
      </c>
      <c r="M434" s="94">
        <f t="shared" si="26"/>
        <v>5925000</v>
      </c>
      <c r="N434" s="93">
        <v>45741</v>
      </c>
      <c r="O434" s="143" t="s">
        <v>36</v>
      </c>
    </row>
    <row r="435" spans="2:15" x14ac:dyDescent="0.25">
      <c r="B435" s="16" t="s">
        <v>770</v>
      </c>
      <c r="C435" s="18" t="s">
        <v>504</v>
      </c>
      <c r="D435" s="19" t="s">
        <v>29</v>
      </c>
      <c r="E435" s="141" t="str">
        <f>VLOOKUP(D435,'pomocna tabulka'!$B$2:$D$12,3,0)</f>
        <v>MIRRI SR</v>
      </c>
      <c r="F435" s="149" t="str">
        <f>+IFERROR(VLOOKUP(VALUE(MID($B435,11,1)),'pomocna tabulka'!$F$2:$G$7,2,0),"")</f>
        <v>Priebežná platba</v>
      </c>
      <c r="G435" s="19" t="s">
        <v>20</v>
      </c>
      <c r="H435" s="29">
        <v>43737.5</v>
      </c>
      <c r="I435" s="17" t="s">
        <v>21</v>
      </c>
      <c r="J435" s="94">
        <v>14593.07</v>
      </c>
      <c r="K435" s="17" t="s">
        <v>224</v>
      </c>
      <c r="L435" s="94">
        <v>1257.3</v>
      </c>
      <c r="M435" s="94">
        <f t="shared" si="26"/>
        <v>59587.87</v>
      </c>
      <c r="N435" s="93">
        <v>45740</v>
      </c>
      <c r="O435" s="143" t="s">
        <v>36</v>
      </c>
    </row>
    <row r="436" spans="2:15" x14ac:dyDescent="0.25">
      <c r="B436" s="20" t="s">
        <v>771</v>
      </c>
      <c r="C436" s="18" t="s">
        <v>281</v>
      </c>
      <c r="D436" s="19" t="s">
        <v>19</v>
      </c>
      <c r="E436" s="151" t="str">
        <f>VLOOKUP(D436,'pomocna tabulka'!$B$2:$D$12,3,0)</f>
        <v>Úrad vlády SR</v>
      </c>
      <c r="F436" s="152" t="str">
        <f>+IFERROR(VLOOKUP(VALUE(MID($B436,11,1)),'pomocna tabulka'!$F$2:$G$7,2,0),"")</f>
        <v>Priebežná platba</v>
      </c>
      <c r="G436" s="19" t="s">
        <v>256</v>
      </c>
      <c r="H436" s="119">
        <v>4903.28</v>
      </c>
      <c r="I436" s="17" t="s">
        <v>257</v>
      </c>
      <c r="J436" s="119">
        <v>865.29</v>
      </c>
      <c r="K436" s="130"/>
      <c r="L436" s="94">
        <v>0</v>
      </c>
      <c r="M436" s="92">
        <f t="shared" ref="M436:M462" si="27">SUM(H436+J436+L436)</f>
        <v>5768.57</v>
      </c>
      <c r="N436" s="93">
        <v>45741</v>
      </c>
      <c r="O436" s="19" t="s">
        <v>22</v>
      </c>
    </row>
    <row r="437" spans="2:15" x14ac:dyDescent="0.25">
      <c r="B437" s="16" t="s">
        <v>772</v>
      </c>
      <c r="C437" s="18" t="s">
        <v>229</v>
      </c>
      <c r="D437" s="19" t="s">
        <v>19</v>
      </c>
      <c r="E437" s="151" t="str">
        <f>VLOOKUP(D437,'pomocna tabulka'!$B$2:$D$12,3,0)</f>
        <v>Úrad vlády SR</v>
      </c>
      <c r="F437" s="152" t="str">
        <f>+IFERROR(VLOOKUP(VALUE(MID($B437,11,1)),'pomocna tabulka'!$F$2:$G$7,2,0),"")</f>
        <v>Priebežná platba</v>
      </c>
      <c r="G437" s="19" t="s">
        <v>256</v>
      </c>
      <c r="H437" s="29">
        <v>4903.29</v>
      </c>
      <c r="I437" s="17" t="s">
        <v>257</v>
      </c>
      <c r="J437" s="94">
        <v>865.29</v>
      </c>
      <c r="K437" s="17"/>
      <c r="L437" s="94">
        <v>0</v>
      </c>
      <c r="M437" s="92">
        <f t="shared" si="27"/>
        <v>5768.58</v>
      </c>
      <c r="N437" s="93">
        <v>45741</v>
      </c>
      <c r="O437" s="19" t="s">
        <v>22</v>
      </c>
    </row>
    <row r="438" spans="2:15" x14ac:dyDescent="0.25">
      <c r="B438" s="16" t="s">
        <v>773</v>
      </c>
      <c r="C438" s="18" t="s">
        <v>149</v>
      </c>
      <c r="D438" s="19" t="s">
        <v>19</v>
      </c>
      <c r="E438" s="151" t="str">
        <f>VLOOKUP(D438,'pomocna tabulka'!$B$2:$D$12,3,0)</f>
        <v>Úrad vlády SR</v>
      </c>
      <c r="F438" s="152" t="str">
        <f>+IFERROR(VLOOKUP(VALUE(MID($B438,11,1)),'pomocna tabulka'!$F$2:$G$7,2,0),"")</f>
        <v>Priebežná platba</v>
      </c>
      <c r="G438" s="19" t="s">
        <v>256</v>
      </c>
      <c r="H438" s="29">
        <v>7354.92</v>
      </c>
      <c r="I438" s="17" t="s">
        <v>257</v>
      </c>
      <c r="J438" s="94">
        <v>1297.93</v>
      </c>
      <c r="K438" s="130"/>
      <c r="L438" s="94">
        <v>0</v>
      </c>
      <c r="M438" s="92">
        <f t="shared" si="27"/>
        <v>8652.85</v>
      </c>
      <c r="N438" s="93">
        <v>45741</v>
      </c>
      <c r="O438" s="19" t="s">
        <v>22</v>
      </c>
    </row>
    <row r="439" spans="2:15" x14ac:dyDescent="0.25">
      <c r="B439" s="16" t="s">
        <v>774</v>
      </c>
      <c r="C439" s="18" t="s">
        <v>775</v>
      </c>
      <c r="D439" s="19" t="s">
        <v>19</v>
      </c>
      <c r="E439" s="151" t="str">
        <f>VLOOKUP(D439,'pomocna tabulka'!$B$2:$D$12,3,0)</f>
        <v>Úrad vlády SR</v>
      </c>
      <c r="F439" s="152" t="str">
        <f>+IFERROR(VLOOKUP(VALUE(MID($B439,11,1)),'pomocna tabulka'!$F$2:$G$7,2,0),"")</f>
        <v>Zálohová platba</v>
      </c>
      <c r="G439" s="19" t="s">
        <v>256</v>
      </c>
      <c r="H439" s="29">
        <v>22270</v>
      </c>
      <c r="I439" s="17" t="s">
        <v>257</v>
      </c>
      <c r="J439" s="94">
        <v>3930</v>
      </c>
      <c r="K439" s="130"/>
      <c r="L439" s="94">
        <v>0</v>
      </c>
      <c r="M439" s="92">
        <f t="shared" si="27"/>
        <v>26200</v>
      </c>
      <c r="N439" s="93">
        <v>45741</v>
      </c>
      <c r="O439" s="19" t="s">
        <v>22</v>
      </c>
    </row>
    <row r="440" spans="2:15" x14ac:dyDescent="0.25">
      <c r="B440" s="20" t="s">
        <v>776</v>
      </c>
      <c r="C440" s="28" t="s">
        <v>384</v>
      </c>
      <c r="D440" s="22" t="s">
        <v>19</v>
      </c>
      <c r="E440" s="151" t="str">
        <f>VLOOKUP(D440,'pomocna tabulka'!$B$2:$D$12,3,0)</f>
        <v>Úrad vlády SR</v>
      </c>
      <c r="F440" s="152" t="str">
        <f>+IFERROR(VLOOKUP(VALUE(MID($B440,11,1)),'pomocna tabulka'!$F$2:$G$7,2,0),"")</f>
        <v>Priebežná platba</v>
      </c>
      <c r="G440" s="19" t="s">
        <v>256</v>
      </c>
      <c r="H440" s="119">
        <v>4268.71</v>
      </c>
      <c r="I440" s="23" t="s">
        <v>257</v>
      </c>
      <c r="J440" s="92">
        <v>753.3</v>
      </c>
      <c r="K440" s="132"/>
      <c r="L440" s="92">
        <v>0</v>
      </c>
      <c r="M440" s="92">
        <f t="shared" si="27"/>
        <v>5022.01</v>
      </c>
      <c r="N440" s="96">
        <v>45741</v>
      </c>
      <c r="O440" s="22" t="s">
        <v>22</v>
      </c>
    </row>
    <row r="441" spans="2:15" x14ac:dyDescent="0.25">
      <c r="B441" s="16" t="s">
        <v>777</v>
      </c>
      <c r="C441" s="18" t="s">
        <v>450</v>
      </c>
      <c r="D441" s="19" t="s">
        <v>19</v>
      </c>
      <c r="E441" s="141" t="str">
        <f>VLOOKUP(D441,'pomocna tabulka'!$B$2:$D$12,3,0)</f>
        <v>Úrad vlády SR</v>
      </c>
      <c r="F441" s="149" t="str">
        <f>+IFERROR(VLOOKUP(VALUE(MID($B441,11,1)),'pomocna tabulka'!$F$2:$G$7,2,0),"")</f>
        <v>Priebežná platba</v>
      </c>
      <c r="G441" s="19" t="s">
        <v>256</v>
      </c>
      <c r="H441" s="29">
        <v>4764.59</v>
      </c>
      <c r="I441" s="19" t="s">
        <v>257</v>
      </c>
      <c r="J441" s="94">
        <v>840.81</v>
      </c>
      <c r="K441" s="130"/>
      <c r="L441" s="94">
        <v>0</v>
      </c>
      <c r="M441" s="94">
        <f t="shared" si="27"/>
        <v>5605.4</v>
      </c>
      <c r="N441" s="96">
        <v>45742</v>
      </c>
      <c r="O441" s="19" t="s">
        <v>22</v>
      </c>
    </row>
    <row r="442" spans="2:15" ht="31.5" customHeight="1" x14ac:dyDescent="0.25">
      <c r="B442" s="16" t="s">
        <v>778</v>
      </c>
      <c r="C442" s="18" t="s">
        <v>69</v>
      </c>
      <c r="D442" s="19" t="s">
        <v>29</v>
      </c>
      <c r="E442" s="141" t="str">
        <f>VLOOKUP(D442,'pomocna tabulka'!$B$2:$D$12,3,0)</f>
        <v>MIRRI SR</v>
      </c>
      <c r="F442" s="149" t="str">
        <f>+IFERROR(VLOOKUP(VALUE(MID($B442,11,1)),'pomocna tabulka'!$F$2:$G$7,2,0),"")</f>
        <v>Priebežná platba</v>
      </c>
      <c r="G442" s="19" t="s">
        <v>30</v>
      </c>
      <c r="H442" s="29">
        <v>567146.5</v>
      </c>
      <c r="I442" s="19" t="s">
        <v>31</v>
      </c>
      <c r="J442" s="94">
        <v>189211.04</v>
      </c>
      <c r="K442" s="17" t="s">
        <v>65</v>
      </c>
      <c r="L442" s="94">
        <v>54662.77</v>
      </c>
      <c r="M442" s="94">
        <f t="shared" si="27"/>
        <v>811020.31</v>
      </c>
      <c r="N442" s="96">
        <v>45741</v>
      </c>
      <c r="O442" s="143" t="s">
        <v>36</v>
      </c>
    </row>
    <row r="443" spans="2:15" x14ac:dyDescent="0.25">
      <c r="B443" s="16" t="s">
        <v>779</v>
      </c>
      <c r="C443" s="18" t="s">
        <v>266</v>
      </c>
      <c r="D443" s="19" t="s">
        <v>19</v>
      </c>
      <c r="E443" s="141" t="str">
        <f>VLOOKUP(D443,'pomocna tabulka'!$B$2:$D$12,3,0)</f>
        <v>Úrad vlády SR</v>
      </c>
      <c r="F443" s="149" t="str">
        <f>+IFERROR(VLOOKUP(VALUE(MID($B443,11,1)),'pomocna tabulka'!$F$2:$G$7,2,0),"")</f>
        <v>Priebežná platba</v>
      </c>
      <c r="G443" s="19" t="s">
        <v>256</v>
      </c>
      <c r="H443" s="29">
        <v>8625.4500000000007</v>
      </c>
      <c r="I443" s="19" t="s">
        <v>257</v>
      </c>
      <c r="J443" s="94">
        <v>1522.14</v>
      </c>
      <c r="K443" s="130"/>
      <c r="L443" s="94">
        <v>0</v>
      </c>
      <c r="M443" s="94">
        <f t="shared" si="27"/>
        <v>10147.59</v>
      </c>
      <c r="N443" s="96">
        <v>45742</v>
      </c>
      <c r="O443" s="19" t="s">
        <v>22</v>
      </c>
    </row>
    <row r="444" spans="2:15" x14ac:dyDescent="0.25">
      <c r="B444" s="16" t="s">
        <v>780</v>
      </c>
      <c r="C444" s="18" t="s">
        <v>207</v>
      </c>
      <c r="D444" s="19" t="s">
        <v>19</v>
      </c>
      <c r="E444" s="141" t="str">
        <f>VLOOKUP(D444,'pomocna tabulka'!$B$2:$D$12,3,0)</f>
        <v>Úrad vlády SR</v>
      </c>
      <c r="F444" s="149" t="str">
        <f>+IFERROR(VLOOKUP(VALUE(MID($B444,11,1)),'pomocna tabulka'!$F$2:$G$7,2,0),"")</f>
        <v>Priebežná platba</v>
      </c>
      <c r="G444" s="19" t="s">
        <v>256</v>
      </c>
      <c r="H444" s="29">
        <v>3965.65</v>
      </c>
      <c r="I444" s="19" t="s">
        <v>257</v>
      </c>
      <c r="J444" s="94">
        <v>699.82</v>
      </c>
      <c r="K444" s="130"/>
      <c r="L444" s="94">
        <v>0</v>
      </c>
      <c r="M444" s="94">
        <f t="shared" si="27"/>
        <v>4665.47</v>
      </c>
      <c r="N444" s="96">
        <v>45742</v>
      </c>
      <c r="O444" s="19" t="s">
        <v>22</v>
      </c>
    </row>
    <row r="445" spans="2:15" ht="15.75" customHeight="1" x14ac:dyDescent="0.25">
      <c r="B445" s="16" t="s">
        <v>781</v>
      </c>
      <c r="C445" s="18" t="s">
        <v>782</v>
      </c>
      <c r="D445" s="19" t="s">
        <v>19</v>
      </c>
      <c r="E445" s="141" t="str">
        <f>VLOOKUP(D445,'pomocna tabulka'!$B$2:$D$12,3,0)</f>
        <v>Úrad vlády SR</v>
      </c>
      <c r="F445" s="149" t="str">
        <f>+IFERROR(VLOOKUP(VALUE(MID($B445,11,1)),'pomocna tabulka'!$F$2:$G$7,2,0),"")</f>
        <v>Zálohová platba</v>
      </c>
      <c r="G445" s="19" t="s">
        <v>256</v>
      </c>
      <c r="H445" s="29">
        <v>54060</v>
      </c>
      <c r="I445" s="19" t="s">
        <v>257</v>
      </c>
      <c r="J445" s="94">
        <v>9540</v>
      </c>
      <c r="K445" s="130"/>
      <c r="L445" s="94">
        <v>0</v>
      </c>
      <c r="M445" s="94">
        <f t="shared" si="27"/>
        <v>63600</v>
      </c>
      <c r="N445" s="96">
        <v>45742</v>
      </c>
      <c r="O445" s="19" t="s">
        <v>22</v>
      </c>
    </row>
    <row r="446" spans="2:15" x14ac:dyDescent="0.25">
      <c r="B446" s="16" t="s">
        <v>783</v>
      </c>
      <c r="C446" s="18" t="s">
        <v>784</v>
      </c>
      <c r="D446" s="19" t="s">
        <v>19</v>
      </c>
      <c r="E446" s="141" t="str">
        <f>VLOOKUP(D446,'pomocna tabulka'!$B$2:$D$12,3,0)</f>
        <v>Úrad vlády SR</v>
      </c>
      <c r="F446" s="149" t="str">
        <f>+IFERROR(VLOOKUP(VALUE(MID($B446,11,1)),'pomocna tabulka'!$F$2:$G$7,2,0),"")</f>
        <v>Zálohová platba</v>
      </c>
      <c r="G446" s="19" t="s">
        <v>315</v>
      </c>
      <c r="H446" s="29">
        <v>40739.78</v>
      </c>
      <c r="I446" s="19" t="s">
        <v>316</v>
      </c>
      <c r="J446" s="94">
        <v>7189.37</v>
      </c>
      <c r="K446" s="130"/>
      <c r="L446" s="94">
        <v>0</v>
      </c>
      <c r="M446" s="94">
        <f t="shared" si="27"/>
        <v>47929.15</v>
      </c>
      <c r="N446" s="96">
        <v>45742</v>
      </c>
      <c r="O446" s="19" t="s">
        <v>22</v>
      </c>
    </row>
    <row r="447" spans="2:15" x14ac:dyDescent="0.25">
      <c r="B447" s="16" t="s">
        <v>785</v>
      </c>
      <c r="C447" s="18" t="s">
        <v>786</v>
      </c>
      <c r="D447" s="19" t="s">
        <v>19</v>
      </c>
      <c r="E447" s="141" t="str">
        <f>VLOOKUP(D447,'pomocna tabulka'!$B$2:$D$12,3,0)</f>
        <v>Úrad vlády SR</v>
      </c>
      <c r="F447" s="149" t="str">
        <f>+IFERROR(VLOOKUP(VALUE(MID($B447,11,1)),'pomocna tabulka'!$F$2:$G$7,2,0),"")</f>
        <v>Zálohová platba</v>
      </c>
      <c r="G447" s="19" t="s">
        <v>256</v>
      </c>
      <c r="H447" s="29">
        <v>41650</v>
      </c>
      <c r="I447" s="19" t="s">
        <v>257</v>
      </c>
      <c r="J447" s="94">
        <v>7350</v>
      </c>
      <c r="K447" s="130"/>
      <c r="L447" s="94">
        <v>0</v>
      </c>
      <c r="M447" s="94">
        <f t="shared" si="27"/>
        <v>49000</v>
      </c>
      <c r="N447" s="96">
        <v>45742</v>
      </c>
      <c r="O447" s="19" t="s">
        <v>22</v>
      </c>
    </row>
    <row r="448" spans="2:15" x14ac:dyDescent="0.25">
      <c r="B448" s="16" t="s">
        <v>787</v>
      </c>
      <c r="C448" s="18" t="s">
        <v>330</v>
      </c>
      <c r="D448" s="19" t="s">
        <v>19</v>
      </c>
      <c r="E448" s="141" t="str">
        <f>VLOOKUP(D448,'pomocna tabulka'!$B$2:$D$12,3,0)</f>
        <v>Úrad vlády SR</v>
      </c>
      <c r="F448" s="149" t="str">
        <f>+IFERROR(VLOOKUP(VALUE(MID($B448,11,1)),'pomocna tabulka'!$F$2:$G$7,2,0),"")</f>
        <v>Zálohová platba</v>
      </c>
      <c r="G448" s="19" t="s">
        <v>256</v>
      </c>
      <c r="H448" s="29">
        <v>31110</v>
      </c>
      <c r="I448" s="19" t="s">
        <v>257</v>
      </c>
      <c r="J448" s="94">
        <v>5490</v>
      </c>
      <c r="K448" s="130"/>
      <c r="L448" s="94">
        <v>0</v>
      </c>
      <c r="M448" s="94">
        <f t="shared" si="27"/>
        <v>36600</v>
      </c>
      <c r="N448" s="96">
        <v>45742</v>
      </c>
      <c r="O448" s="19" t="s">
        <v>22</v>
      </c>
    </row>
    <row r="449" spans="2:15" x14ac:dyDescent="0.25">
      <c r="B449" s="16" t="s">
        <v>788</v>
      </c>
      <c r="C449" s="18" t="s">
        <v>789</v>
      </c>
      <c r="D449" s="19" t="s">
        <v>19</v>
      </c>
      <c r="E449" s="141" t="str">
        <f>VLOOKUP(D449,'pomocna tabulka'!$B$2:$D$12,3,0)</f>
        <v>Úrad vlády SR</v>
      </c>
      <c r="F449" s="149" t="str">
        <f>+IFERROR(VLOOKUP(VALUE(MID($B449,11,1)),'pomocna tabulka'!$F$2:$G$7,2,0),"")</f>
        <v>Zálohová platba</v>
      </c>
      <c r="G449" s="19" t="s">
        <v>256</v>
      </c>
      <c r="H449" s="29">
        <v>46750</v>
      </c>
      <c r="I449" s="19" t="s">
        <v>257</v>
      </c>
      <c r="J449" s="94">
        <v>8250</v>
      </c>
      <c r="K449" s="130"/>
      <c r="L449" s="94">
        <v>0</v>
      </c>
      <c r="M449" s="94">
        <f t="shared" si="27"/>
        <v>55000</v>
      </c>
      <c r="N449" s="96">
        <v>45742</v>
      </c>
      <c r="O449" s="19" t="s">
        <v>22</v>
      </c>
    </row>
    <row r="450" spans="2:15" x14ac:dyDescent="0.25">
      <c r="B450" s="16" t="s">
        <v>790</v>
      </c>
      <c r="C450" s="18" t="s">
        <v>490</v>
      </c>
      <c r="D450" s="19" t="s">
        <v>19</v>
      </c>
      <c r="E450" s="141" t="str">
        <f>VLOOKUP(D450,'pomocna tabulka'!$B$2:$D$12,3,0)</f>
        <v>Úrad vlády SR</v>
      </c>
      <c r="F450" s="149" t="str">
        <f>+IFERROR(VLOOKUP(VALUE(MID($B450,11,1)),'pomocna tabulka'!$F$2:$G$7,2,0),"")</f>
        <v>Priebežná platba</v>
      </c>
      <c r="G450" s="19" t="s">
        <v>256</v>
      </c>
      <c r="H450" s="29">
        <v>8239.76</v>
      </c>
      <c r="I450" s="19" t="s">
        <v>257</v>
      </c>
      <c r="J450" s="94">
        <v>1454.08</v>
      </c>
      <c r="K450" s="130"/>
      <c r="L450" s="94">
        <v>0</v>
      </c>
      <c r="M450" s="94">
        <f t="shared" si="27"/>
        <v>9693.84</v>
      </c>
      <c r="N450" s="96">
        <v>45742</v>
      </c>
      <c r="O450" s="19" t="s">
        <v>22</v>
      </c>
    </row>
    <row r="451" spans="2:15" x14ac:dyDescent="0.25">
      <c r="B451" s="16" t="s">
        <v>791</v>
      </c>
      <c r="C451" s="18" t="s">
        <v>287</v>
      </c>
      <c r="D451" s="19" t="s">
        <v>19</v>
      </c>
      <c r="E451" s="141" t="str">
        <f>VLOOKUP(D451,'pomocna tabulka'!$B$2:$D$12,3,0)</f>
        <v>Úrad vlády SR</v>
      </c>
      <c r="F451" s="149" t="str">
        <f>+IFERROR(VLOOKUP(VALUE(MID($B451,11,1)),'pomocna tabulka'!$F$2:$G$7,2,0),"")</f>
        <v>Priebežná platba</v>
      </c>
      <c r="G451" s="19" t="s">
        <v>256</v>
      </c>
      <c r="H451" s="29">
        <v>8273.02</v>
      </c>
      <c r="I451" s="19" t="s">
        <v>257</v>
      </c>
      <c r="J451" s="94">
        <v>1459.95</v>
      </c>
      <c r="K451" s="130"/>
      <c r="L451" s="94">
        <v>0</v>
      </c>
      <c r="M451" s="94">
        <f t="shared" ref="M451" si="28">SUM(H451+J451+L451)</f>
        <v>9732.9700000000012</v>
      </c>
      <c r="N451" s="96">
        <v>45742</v>
      </c>
      <c r="O451" s="19" t="s">
        <v>22</v>
      </c>
    </row>
    <row r="452" spans="2:15" x14ac:dyDescent="0.25">
      <c r="B452" s="16" t="s">
        <v>792</v>
      </c>
      <c r="C452" s="18" t="s">
        <v>142</v>
      </c>
      <c r="D452" s="19" t="s">
        <v>19</v>
      </c>
      <c r="E452" s="141" t="str">
        <f>VLOOKUP(D452,'pomocna tabulka'!$B$2:$D$12,3,0)</f>
        <v>Úrad vlády SR</v>
      </c>
      <c r="F452" s="149" t="str">
        <f>+IFERROR(VLOOKUP(VALUE(MID($B452,11,1)),'pomocna tabulka'!$F$2:$G$7,2,0),"")</f>
        <v>Zálohová platba</v>
      </c>
      <c r="G452" s="19" t="s">
        <v>256</v>
      </c>
      <c r="H452" s="29">
        <v>23437.45</v>
      </c>
      <c r="I452" s="19" t="s">
        <v>257</v>
      </c>
      <c r="J452" s="94">
        <v>4136.0200000000004</v>
      </c>
      <c r="K452" s="130"/>
      <c r="L452" s="94">
        <v>0</v>
      </c>
      <c r="M452" s="94">
        <f t="shared" ref="M452:M453" si="29">SUM(H452+J452+L452)</f>
        <v>27573.47</v>
      </c>
      <c r="N452" s="96">
        <v>45742</v>
      </c>
      <c r="O452" s="19" t="s">
        <v>22</v>
      </c>
    </row>
    <row r="453" spans="2:15" x14ac:dyDescent="0.25">
      <c r="B453" s="16" t="s">
        <v>793</v>
      </c>
      <c r="C453" s="18" t="s">
        <v>159</v>
      </c>
      <c r="D453" s="19" t="s">
        <v>19</v>
      </c>
      <c r="E453" s="141" t="str">
        <f>VLOOKUP(D453,'pomocna tabulka'!$B$2:$D$12,3,0)</f>
        <v>Úrad vlády SR</v>
      </c>
      <c r="F453" s="149" t="str">
        <f>+IFERROR(VLOOKUP(VALUE(MID($B453,11,1)),'pomocna tabulka'!$F$2:$G$7,2,0),"")</f>
        <v>Priebežná platba</v>
      </c>
      <c r="G453" s="19" t="s">
        <v>256</v>
      </c>
      <c r="H453" s="29">
        <v>61.24</v>
      </c>
      <c r="I453" s="19" t="s">
        <v>257</v>
      </c>
      <c r="J453" s="94">
        <v>10.81</v>
      </c>
      <c r="K453" s="130"/>
      <c r="L453" s="94">
        <v>0</v>
      </c>
      <c r="M453" s="94">
        <f t="shared" si="29"/>
        <v>72.05</v>
      </c>
      <c r="N453" s="96">
        <v>45742</v>
      </c>
      <c r="O453" s="19" t="s">
        <v>22</v>
      </c>
    </row>
    <row r="454" spans="2:15" x14ac:dyDescent="0.25">
      <c r="B454" s="16" t="s">
        <v>794</v>
      </c>
      <c r="C454" s="18" t="s">
        <v>795</v>
      </c>
      <c r="D454" s="19" t="s">
        <v>19</v>
      </c>
      <c r="E454" s="141" t="str">
        <f>VLOOKUP(D454,'pomocna tabulka'!$B$2:$D$12,3,0)</f>
        <v>Úrad vlády SR</v>
      </c>
      <c r="F454" s="149" t="str">
        <f>+IFERROR(VLOOKUP(VALUE(MID($B454,11,1)),'pomocna tabulka'!$F$2:$G$7,2,0),"")</f>
        <v>Zálohová platba</v>
      </c>
      <c r="G454" s="19" t="s">
        <v>256</v>
      </c>
      <c r="H454" s="29">
        <v>9010</v>
      </c>
      <c r="I454" s="19" t="s">
        <v>257</v>
      </c>
      <c r="J454" s="94">
        <v>1590</v>
      </c>
      <c r="K454" s="130"/>
      <c r="L454" s="94">
        <v>0</v>
      </c>
      <c r="M454" s="94">
        <f t="shared" si="27"/>
        <v>10600</v>
      </c>
      <c r="N454" s="96">
        <v>45743</v>
      </c>
      <c r="O454" s="19" t="s">
        <v>22</v>
      </c>
    </row>
    <row r="455" spans="2:15" x14ac:dyDescent="0.25">
      <c r="B455" s="16" t="s">
        <v>796</v>
      </c>
      <c r="C455" s="18" t="s">
        <v>38</v>
      </c>
      <c r="D455" s="19" t="s">
        <v>19</v>
      </c>
      <c r="E455" s="141" t="str">
        <f>VLOOKUP(D455,'pomocna tabulka'!$B$2:$D$12,3,0)</f>
        <v>Úrad vlády SR</v>
      </c>
      <c r="F455" s="149" t="str">
        <f>+IFERROR(VLOOKUP(VALUE(MID($B455,11,1)),'pomocna tabulka'!$F$2:$G$7,2,0),"")</f>
        <v>Priebežná platba</v>
      </c>
      <c r="G455" s="19" t="s">
        <v>256</v>
      </c>
      <c r="H455" s="29">
        <v>13520.16</v>
      </c>
      <c r="I455" s="19" t="s">
        <v>257</v>
      </c>
      <c r="J455" s="94">
        <v>2385.91</v>
      </c>
      <c r="K455" s="130"/>
      <c r="L455" s="94">
        <v>0</v>
      </c>
      <c r="M455" s="94">
        <f t="shared" si="27"/>
        <v>15906.07</v>
      </c>
      <c r="N455" s="96">
        <v>45743</v>
      </c>
      <c r="O455" s="19" t="s">
        <v>22</v>
      </c>
    </row>
    <row r="456" spans="2:15" ht="27.75" customHeight="1" x14ac:dyDescent="0.25">
      <c r="B456" s="16" t="s">
        <v>797</v>
      </c>
      <c r="C456" s="18" t="s">
        <v>798</v>
      </c>
      <c r="D456" s="19" t="s">
        <v>314</v>
      </c>
      <c r="E456" s="141" t="str">
        <f>VLOOKUP(D456,'pomocna tabulka'!$B$2:$D$12,3,0)</f>
        <v xml:space="preserve">Slovenská inovačná a energetická agentúra </v>
      </c>
      <c r="F456" s="149" t="str">
        <f>+IFERROR(VLOOKUP(VALUE(MID($B456,11,1)),'pomocna tabulka'!$F$2:$G$7,2,0),"")</f>
        <v>Predfinancovanie</v>
      </c>
      <c r="G456" s="19" t="s">
        <v>315</v>
      </c>
      <c r="H456" s="29">
        <v>301751.51</v>
      </c>
      <c r="I456" s="19" t="s">
        <v>316</v>
      </c>
      <c r="J456" s="94">
        <v>53250.27</v>
      </c>
      <c r="K456" s="130"/>
      <c r="L456" s="94">
        <v>0</v>
      </c>
      <c r="M456" s="94">
        <f t="shared" si="27"/>
        <v>355001.78</v>
      </c>
      <c r="N456" s="96">
        <v>45743</v>
      </c>
      <c r="O456" s="19" t="s">
        <v>22</v>
      </c>
    </row>
    <row r="457" spans="2:15" x14ac:dyDescent="0.25">
      <c r="B457" s="16" t="s">
        <v>799</v>
      </c>
      <c r="C457" s="18" t="s">
        <v>190</v>
      </c>
      <c r="D457" s="19" t="s">
        <v>19</v>
      </c>
      <c r="E457" s="141" t="str">
        <f>VLOOKUP(D457,'pomocna tabulka'!$B$2:$D$12,3,0)</f>
        <v>Úrad vlády SR</v>
      </c>
      <c r="F457" s="149" t="str">
        <f>+IFERROR(VLOOKUP(VALUE(MID($B457,11,1)),'pomocna tabulka'!$F$2:$G$7,2,0),"")</f>
        <v>Priebežná platba</v>
      </c>
      <c r="G457" s="19" t="s">
        <v>256</v>
      </c>
      <c r="H457" s="29">
        <v>7251.29</v>
      </c>
      <c r="I457" s="19" t="s">
        <v>257</v>
      </c>
      <c r="J457" s="94">
        <v>1279.6400000000001</v>
      </c>
      <c r="K457" s="130"/>
      <c r="L457" s="94">
        <v>0</v>
      </c>
      <c r="M457" s="94">
        <f t="shared" si="27"/>
        <v>8530.93</v>
      </c>
      <c r="N457" s="96">
        <v>45743</v>
      </c>
      <c r="O457" s="19" t="s">
        <v>22</v>
      </c>
    </row>
    <row r="458" spans="2:15" x14ac:dyDescent="0.25">
      <c r="B458" s="16" t="s">
        <v>800</v>
      </c>
      <c r="C458" s="18" t="s">
        <v>353</v>
      </c>
      <c r="D458" s="19" t="s">
        <v>19</v>
      </c>
      <c r="E458" s="141" t="str">
        <f>VLOOKUP(D458,'pomocna tabulka'!$B$2:$D$12,3,0)</f>
        <v>Úrad vlády SR</v>
      </c>
      <c r="F458" s="149" t="str">
        <f>+IFERROR(VLOOKUP(VALUE(MID($B458,11,1)),'pomocna tabulka'!$F$2:$G$7,2,0),"")</f>
        <v>Priebežná platba</v>
      </c>
      <c r="G458" s="19" t="s">
        <v>256</v>
      </c>
      <c r="H458" s="29">
        <v>4903.33</v>
      </c>
      <c r="I458" s="19" t="s">
        <v>257</v>
      </c>
      <c r="J458" s="94">
        <v>865.29</v>
      </c>
      <c r="K458" s="130"/>
      <c r="L458" s="94">
        <v>0</v>
      </c>
      <c r="M458" s="94">
        <f t="shared" si="27"/>
        <v>5768.62</v>
      </c>
      <c r="N458" s="96">
        <v>45743</v>
      </c>
      <c r="O458" s="19" t="s">
        <v>22</v>
      </c>
    </row>
    <row r="459" spans="2:15" x14ac:dyDescent="0.25">
      <c r="B459" s="16" t="s">
        <v>801</v>
      </c>
      <c r="C459" s="18" t="s">
        <v>802</v>
      </c>
      <c r="D459" s="19" t="s">
        <v>19</v>
      </c>
      <c r="E459" s="141" t="str">
        <f>VLOOKUP(D459,'pomocna tabulka'!$B$2:$D$12,3,0)</f>
        <v>Úrad vlády SR</v>
      </c>
      <c r="F459" s="149" t="str">
        <f>+IFERROR(VLOOKUP(VALUE(MID($B459,11,1)),'pomocna tabulka'!$F$2:$G$7,2,0),"")</f>
        <v>Priebežná platba</v>
      </c>
      <c r="G459" s="19" t="s">
        <v>256</v>
      </c>
      <c r="H459" s="29">
        <v>34927.06</v>
      </c>
      <c r="I459" s="19" t="s">
        <v>257</v>
      </c>
      <c r="J459" s="94">
        <v>6163.6</v>
      </c>
      <c r="K459" s="130"/>
      <c r="L459" s="94">
        <v>0</v>
      </c>
      <c r="M459" s="94">
        <f t="shared" si="27"/>
        <v>41090.659999999996</v>
      </c>
      <c r="N459" s="96">
        <v>45743</v>
      </c>
      <c r="O459" s="19" t="s">
        <v>22</v>
      </c>
    </row>
    <row r="460" spans="2:15" x14ac:dyDescent="0.25">
      <c r="B460" s="16" t="s">
        <v>803</v>
      </c>
      <c r="C460" s="18" t="s">
        <v>804</v>
      </c>
      <c r="D460" s="19" t="s">
        <v>19</v>
      </c>
      <c r="E460" s="141" t="str">
        <f>VLOOKUP(D460,'pomocna tabulka'!$B$2:$D$12,3,0)</f>
        <v>Úrad vlády SR</v>
      </c>
      <c r="F460" s="149" t="str">
        <f>+IFERROR(VLOOKUP(VALUE(MID($B460,11,1)),'pomocna tabulka'!$F$2:$G$7,2,0),"")</f>
        <v>Priebežná platba</v>
      </c>
      <c r="G460" s="19" t="s">
        <v>256</v>
      </c>
      <c r="H460" s="29">
        <v>15173.97</v>
      </c>
      <c r="I460" s="19" t="s">
        <v>257</v>
      </c>
      <c r="J460" s="94">
        <v>2677.76</v>
      </c>
      <c r="K460" s="130"/>
      <c r="L460" s="94">
        <v>0</v>
      </c>
      <c r="M460" s="94">
        <f t="shared" si="27"/>
        <v>17851.73</v>
      </c>
      <c r="N460" s="96">
        <v>45743</v>
      </c>
      <c r="O460" s="19" t="s">
        <v>22</v>
      </c>
    </row>
    <row r="461" spans="2:15" x14ac:dyDescent="0.25">
      <c r="B461" s="16" t="s">
        <v>805</v>
      </c>
      <c r="C461" s="18" t="s">
        <v>287</v>
      </c>
      <c r="D461" s="19" t="s">
        <v>19</v>
      </c>
      <c r="E461" s="141" t="str">
        <f>VLOOKUP(D461,'pomocna tabulka'!$B$2:$D$12,3,0)</f>
        <v>Úrad vlády SR</v>
      </c>
      <c r="F461" s="149" t="str">
        <f>+IFERROR(VLOOKUP(VALUE(MID($B461,11,1)),'pomocna tabulka'!$F$2:$G$7,2,0),"")</f>
        <v>Priebežná platba</v>
      </c>
      <c r="G461" s="19" t="s">
        <v>256</v>
      </c>
      <c r="H461" s="29">
        <v>9465.82</v>
      </c>
      <c r="I461" s="19" t="s">
        <v>257</v>
      </c>
      <c r="J461" s="94">
        <v>1670.44</v>
      </c>
      <c r="K461" s="130"/>
      <c r="L461" s="94">
        <v>0</v>
      </c>
      <c r="M461" s="94">
        <f t="shared" si="27"/>
        <v>11136.26</v>
      </c>
      <c r="N461" s="96">
        <v>45743</v>
      </c>
      <c r="O461" s="19" t="s">
        <v>22</v>
      </c>
    </row>
    <row r="462" spans="2:15" x14ac:dyDescent="0.25">
      <c r="B462" s="16" t="s">
        <v>806</v>
      </c>
      <c r="C462" s="18" t="s">
        <v>454</v>
      </c>
      <c r="D462" s="19" t="s">
        <v>19</v>
      </c>
      <c r="E462" s="141" t="str">
        <f>VLOOKUP(D462,'pomocna tabulka'!$B$2:$D$12,3,0)</f>
        <v>Úrad vlády SR</v>
      </c>
      <c r="F462" s="149" t="str">
        <f>+IFERROR(VLOOKUP(VALUE(MID($B462,11,1)),'pomocna tabulka'!$F$2:$G$7,2,0),"")</f>
        <v>Priebežná platba</v>
      </c>
      <c r="G462" s="19" t="s">
        <v>256</v>
      </c>
      <c r="H462" s="29">
        <v>4903.28</v>
      </c>
      <c r="I462" s="19" t="s">
        <v>257</v>
      </c>
      <c r="J462" s="94">
        <v>865.28</v>
      </c>
      <c r="K462" s="130"/>
      <c r="L462" s="94">
        <v>0</v>
      </c>
      <c r="M462" s="94">
        <f t="shared" si="27"/>
        <v>5768.5599999999995</v>
      </c>
      <c r="N462" s="96">
        <v>45744</v>
      </c>
      <c r="O462" s="19" t="s">
        <v>22</v>
      </c>
    </row>
    <row r="463" spans="2:15" ht="26.25" x14ac:dyDescent="0.25">
      <c r="B463" s="16" t="s">
        <v>807</v>
      </c>
      <c r="C463" s="18" t="s">
        <v>808</v>
      </c>
      <c r="D463" s="19" t="s">
        <v>314</v>
      </c>
      <c r="E463" s="141" t="str">
        <f>VLOOKUP(D463,'pomocna tabulka'!$B$2:$D$12,3,0)</f>
        <v xml:space="preserve">Slovenská inovačná a energetická agentúra </v>
      </c>
      <c r="F463" s="149" t="str">
        <f>+IFERROR(VLOOKUP(VALUE(MID($B463,11,1)),'pomocna tabulka'!$F$2:$G$7,2,0),"")</f>
        <v>Priebežná platba</v>
      </c>
      <c r="G463" s="19" t="s">
        <v>315</v>
      </c>
      <c r="H463" s="29">
        <v>19380</v>
      </c>
      <c r="I463" s="19" t="s">
        <v>316</v>
      </c>
      <c r="J463" s="94">
        <v>3420</v>
      </c>
      <c r="K463" s="130"/>
      <c r="L463" s="94">
        <v>0</v>
      </c>
      <c r="M463" s="94">
        <f>SUM(H463+J463+L463)</f>
        <v>22800</v>
      </c>
      <c r="N463" s="96">
        <v>45744</v>
      </c>
      <c r="O463" s="19" t="s">
        <v>22</v>
      </c>
    </row>
    <row r="464" spans="2:15" x14ac:dyDescent="0.25">
      <c r="B464" s="16" t="s">
        <v>809</v>
      </c>
      <c r="C464" s="18" t="s">
        <v>126</v>
      </c>
      <c r="D464" s="19" t="s">
        <v>29</v>
      </c>
      <c r="E464" s="141" t="str">
        <f>VLOOKUP(D464,'pomocna tabulka'!$B$2:$D$12,3,0)</f>
        <v>MIRRI SR</v>
      </c>
      <c r="F464" s="149" t="str">
        <f>+IFERROR(VLOOKUP(VALUE(MID($B464,11,1)),'pomocna tabulka'!$F$2:$G$7,2,0),"")</f>
        <v>Priebežná platba</v>
      </c>
      <c r="G464" s="19" t="s">
        <v>30</v>
      </c>
      <c r="H464" s="29">
        <v>421766.44</v>
      </c>
      <c r="I464" s="19" t="s">
        <v>31</v>
      </c>
      <c r="J464" s="94">
        <v>140709.44</v>
      </c>
      <c r="K464" s="17" t="s">
        <v>65</v>
      </c>
      <c r="L464" s="94">
        <v>40650.730000000003</v>
      </c>
      <c r="M464" s="94">
        <f>SUM(H464+J464+L464)</f>
        <v>603126.61</v>
      </c>
      <c r="N464" s="96">
        <v>45743</v>
      </c>
      <c r="O464" s="143" t="s">
        <v>36</v>
      </c>
    </row>
    <row r="465" spans="2:15" x14ac:dyDescent="0.25">
      <c r="B465" s="16" t="s">
        <v>810</v>
      </c>
      <c r="C465" s="18" t="s">
        <v>811</v>
      </c>
      <c r="D465" s="19" t="s">
        <v>19</v>
      </c>
      <c r="E465" s="141" t="str">
        <f>VLOOKUP(D465,'pomocna tabulka'!$B$2:$D$12,3,0)</f>
        <v>Úrad vlády SR</v>
      </c>
      <c r="F465" s="149" t="str">
        <f>+IFERROR(VLOOKUP(VALUE(MID($B465,11,1)),'pomocna tabulka'!$F$2:$G$7,2,0),"")</f>
        <v>Priebežná platba</v>
      </c>
      <c r="G465" s="19" t="s">
        <v>256</v>
      </c>
      <c r="H465" s="29">
        <v>6958.36</v>
      </c>
      <c r="I465" s="19" t="s">
        <v>257</v>
      </c>
      <c r="J465" s="94">
        <v>1227.95</v>
      </c>
      <c r="K465" s="130"/>
      <c r="L465" s="94">
        <v>0</v>
      </c>
      <c r="M465" s="94">
        <f>SUM(H465+J465+L465)</f>
        <v>8186.3099999999995</v>
      </c>
      <c r="N465" s="96">
        <v>45744</v>
      </c>
      <c r="O465" s="19" t="s">
        <v>22</v>
      </c>
    </row>
    <row r="466" spans="2:15" x14ac:dyDescent="0.25">
      <c r="B466" s="16" t="s">
        <v>812</v>
      </c>
      <c r="C466" s="18" t="s">
        <v>478</v>
      </c>
      <c r="D466" s="19" t="s">
        <v>19</v>
      </c>
      <c r="E466" s="141" t="str">
        <f>VLOOKUP(D466,'pomocna tabulka'!$B$2:$D$12,3,0)</f>
        <v>Úrad vlády SR</v>
      </c>
      <c r="F466" s="149" t="str">
        <f>+IFERROR(VLOOKUP(VALUE(MID($B466,11,1)),'pomocna tabulka'!$F$2:$G$7,2,0),"")</f>
        <v>Priebežná platba</v>
      </c>
      <c r="G466" s="19" t="s">
        <v>256</v>
      </c>
      <c r="H466" s="29">
        <v>2451.64</v>
      </c>
      <c r="I466" s="19" t="s">
        <v>257</v>
      </c>
      <c r="J466" s="94">
        <v>432.64</v>
      </c>
      <c r="K466" s="130"/>
      <c r="L466" s="94">
        <v>0</v>
      </c>
      <c r="M466" s="94">
        <f>SUM(H466+J466+L466)</f>
        <v>2884.2799999999997</v>
      </c>
      <c r="N466" s="96">
        <v>45744</v>
      </c>
      <c r="O466" s="19" t="s">
        <v>22</v>
      </c>
    </row>
    <row r="467" spans="2:15" x14ac:dyDescent="0.25">
      <c r="B467" s="16" t="s">
        <v>813</v>
      </c>
      <c r="C467" s="18" t="s">
        <v>814</v>
      </c>
      <c r="D467" s="19" t="s">
        <v>19</v>
      </c>
      <c r="E467" s="141" t="str">
        <f>VLOOKUP(D467,'pomocna tabulka'!$B$2:$D$12,3,0)</f>
        <v>Úrad vlády SR</v>
      </c>
      <c r="F467" s="149" t="str">
        <f>+IFERROR(VLOOKUP(VALUE(MID($B467,11,1)),'pomocna tabulka'!$F$2:$G$7,2,0),"")</f>
        <v>Zálohová platba</v>
      </c>
      <c r="G467" s="19" t="s">
        <v>256</v>
      </c>
      <c r="H467" s="29">
        <v>31110</v>
      </c>
      <c r="I467" s="19" t="s">
        <v>257</v>
      </c>
      <c r="J467" s="94">
        <v>5490</v>
      </c>
      <c r="K467" s="130"/>
      <c r="L467" s="94">
        <v>0</v>
      </c>
      <c r="M467" s="94">
        <f t="shared" ref="M467:M470" si="30">SUM(H467+J467+L467)</f>
        <v>36600</v>
      </c>
      <c r="N467" s="96">
        <v>45744</v>
      </c>
      <c r="O467" s="19" t="s">
        <v>22</v>
      </c>
    </row>
    <row r="468" spans="2:15" x14ac:dyDescent="0.25">
      <c r="B468" s="16" t="s">
        <v>815</v>
      </c>
      <c r="C468" s="18" t="s">
        <v>816</v>
      </c>
      <c r="D468" s="19" t="s">
        <v>19</v>
      </c>
      <c r="E468" s="141" t="str">
        <f>VLOOKUP(D468,'pomocna tabulka'!$B$2:$D$12,3,0)</f>
        <v>Úrad vlády SR</v>
      </c>
      <c r="F468" s="149" t="str">
        <f>+IFERROR(VLOOKUP(VALUE(MID($B468,11,1)),'pomocna tabulka'!$F$2:$G$7,2,0),"")</f>
        <v>Priebežná platba</v>
      </c>
      <c r="G468" s="19" t="s">
        <v>256</v>
      </c>
      <c r="H468" s="29">
        <v>14709.85</v>
      </c>
      <c r="I468" s="19" t="s">
        <v>257</v>
      </c>
      <c r="J468" s="94">
        <v>2595.85</v>
      </c>
      <c r="K468" s="130"/>
      <c r="L468" s="94">
        <v>0</v>
      </c>
      <c r="M468" s="94">
        <f t="shared" si="30"/>
        <v>17305.7</v>
      </c>
      <c r="N468" s="96">
        <v>45744</v>
      </c>
      <c r="O468" s="19" t="s">
        <v>22</v>
      </c>
    </row>
    <row r="469" spans="2:15" x14ac:dyDescent="0.25">
      <c r="B469" s="16" t="s">
        <v>817</v>
      </c>
      <c r="C469" s="18" t="s">
        <v>804</v>
      </c>
      <c r="D469" s="19" t="s">
        <v>19</v>
      </c>
      <c r="E469" s="141" t="str">
        <f>VLOOKUP(D469,'pomocna tabulka'!$B$2:$D$12,3,0)</f>
        <v>Úrad vlády SR</v>
      </c>
      <c r="F469" s="149" t="str">
        <f>+IFERROR(VLOOKUP(VALUE(MID($B469,11,1)),'pomocna tabulka'!$F$2:$G$7,2,0),"")</f>
        <v>Priebežná platba</v>
      </c>
      <c r="G469" s="19" t="s">
        <v>256</v>
      </c>
      <c r="H469" s="29">
        <v>29019.56</v>
      </c>
      <c r="I469" s="19" t="s">
        <v>257</v>
      </c>
      <c r="J469" s="94">
        <v>5121.1000000000004</v>
      </c>
      <c r="K469" s="130"/>
      <c r="L469" s="94">
        <v>0</v>
      </c>
      <c r="M469" s="94">
        <f t="shared" si="30"/>
        <v>34140.660000000003</v>
      </c>
      <c r="N469" s="96">
        <v>45744</v>
      </c>
      <c r="O469" s="19" t="s">
        <v>22</v>
      </c>
    </row>
    <row r="470" spans="2:15" x14ac:dyDescent="0.25">
      <c r="B470" s="16" t="s">
        <v>818</v>
      </c>
      <c r="C470" s="18" t="s">
        <v>478</v>
      </c>
      <c r="D470" s="19" t="s">
        <v>19</v>
      </c>
      <c r="E470" s="141" t="str">
        <f>VLOOKUP(D470,'pomocna tabulka'!$B$2:$D$12,3,0)</f>
        <v>Úrad vlády SR</v>
      </c>
      <c r="F470" s="149" t="str">
        <f>+IFERROR(VLOOKUP(VALUE(MID($B470,11,1)),'pomocna tabulka'!$F$2:$G$7,2,0),"")</f>
        <v>Priebežná platba</v>
      </c>
      <c r="G470" s="19" t="s">
        <v>256</v>
      </c>
      <c r="H470" s="29">
        <v>2451.64</v>
      </c>
      <c r="I470" s="19" t="s">
        <v>257</v>
      </c>
      <c r="J470" s="94">
        <v>432.64</v>
      </c>
      <c r="K470" s="130"/>
      <c r="L470" s="94">
        <v>0</v>
      </c>
      <c r="M470" s="94">
        <f t="shared" si="30"/>
        <v>2884.2799999999997</v>
      </c>
      <c r="N470" s="96">
        <v>45744</v>
      </c>
      <c r="O470" s="19" t="s">
        <v>22</v>
      </c>
    </row>
    <row r="471" spans="2:15" x14ac:dyDescent="0.25">
      <c r="B471" s="16" t="s">
        <v>819</v>
      </c>
      <c r="C471" s="18" t="s">
        <v>820</v>
      </c>
      <c r="D471" s="19" t="s">
        <v>19</v>
      </c>
      <c r="E471" s="141" t="str">
        <f>VLOOKUP(D471,'pomocna tabulka'!$B$2:$D$12,3,0)</f>
        <v>Úrad vlády SR</v>
      </c>
      <c r="F471" s="149" t="str">
        <f>+IFERROR(VLOOKUP(VALUE(MID($B471,11,1)),'pomocna tabulka'!$F$2:$G$7,2,0),"")</f>
        <v>Priebežná platba</v>
      </c>
      <c r="G471" s="19" t="s">
        <v>256</v>
      </c>
      <c r="H471" s="29">
        <v>13519.14</v>
      </c>
      <c r="I471" s="19" t="s">
        <v>257</v>
      </c>
      <c r="J471" s="94">
        <v>2385.73</v>
      </c>
      <c r="K471" s="130"/>
      <c r="L471" s="94">
        <v>0</v>
      </c>
      <c r="M471" s="94">
        <f>SUM(H471+J471+L471)</f>
        <v>15904.869999999999</v>
      </c>
      <c r="N471" s="96">
        <v>45744</v>
      </c>
      <c r="O471" s="22" t="s">
        <v>22</v>
      </c>
    </row>
    <row r="472" spans="2:15" x14ac:dyDescent="0.25">
      <c r="B472" s="16" t="s">
        <v>821</v>
      </c>
      <c r="C472" s="18" t="s">
        <v>822</v>
      </c>
      <c r="D472" s="19" t="s">
        <v>29</v>
      </c>
      <c r="E472" s="141" t="str">
        <f>VLOOKUP(D472,'pomocna tabulka'!$B$2:$D$12,3,0)</f>
        <v>MIRRI SR</v>
      </c>
      <c r="F472" s="149" t="str">
        <f>+IFERROR(VLOOKUP(VALUE(MID($B472,11,1)),'pomocna tabulka'!$F$2:$G$7,2,0),"")</f>
        <v>Priebežná platba</v>
      </c>
      <c r="G472" s="19" t="s">
        <v>30</v>
      </c>
      <c r="H472" s="29">
        <v>41400.39</v>
      </c>
      <c r="I472" s="19" t="s">
        <v>31</v>
      </c>
      <c r="J472" s="94">
        <v>9075.76</v>
      </c>
      <c r="K472" s="17" t="s">
        <v>65</v>
      </c>
      <c r="L472" s="94">
        <v>3990.26</v>
      </c>
      <c r="M472" s="100">
        <f>SUM(H472+J472+L472)</f>
        <v>54466.41</v>
      </c>
      <c r="N472" s="93">
        <v>45744</v>
      </c>
      <c r="O472" s="153" t="s">
        <v>36</v>
      </c>
    </row>
    <row r="473" spans="2:15" x14ac:dyDescent="0.25">
      <c r="B473" s="16" t="s">
        <v>823</v>
      </c>
      <c r="C473" s="18" t="s">
        <v>64</v>
      </c>
      <c r="D473" s="19" t="s">
        <v>29</v>
      </c>
      <c r="E473" s="141" t="str">
        <f>VLOOKUP(D473,'pomocna tabulka'!$B$2:$D$12,3,0)</f>
        <v>MIRRI SR</v>
      </c>
      <c r="F473" s="149" t="str">
        <f>+IFERROR(VLOOKUP(VALUE(MID($B473,11,1)),'pomocna tabulka'!$F$2:$G$7,2,0),"")</f>
        <v>Priebežná platba</v>
      </c>
      <c r="G473" s="19" t="s">
        <v>30</v>
      </c>
      <c r="H473" s="29">
        <v>1515627.85</v>
      </c>
      <c r="I473" s="19" t="s">
        <v>31</v>
      </c>
      <c r="J473" s="94">
        <v>505642.75</v>
      </c>
      <c r="K473" s="17" t="s">
        <v>65</v>
      </c>
      <c r="L473" s="94">
        <v>146079.39000000001</v>
      </c>
      <c r="M473" s="100">
        <f t="shared" ref="M473:M474" si="31">SUM(H473+J473+L473)</f>
        <v>2167349.9900000002</v>
      </c>
      <c r="N473" s="93">
        <v>45744</v>
      </c>
      <c r="O473" s="153" t="s">
        <v>36</v>
      </c>
    </row>
    <row r="474" spans="2:15" x14ac:dyDescent="0.25">
      <c r="B474" s="20" t="s">
        <v>824</v>
      </c>
      <c r="C474" s="28" t="s">
        <v>521</v>
      </c>
      <c r="D474" s="22" t="s">
        <v>19</v>
      </c>
      <c r="E474" s="151" t="str">
        <f>VLOOKUP(D474,'pomocna tabulka'!$B$2:$D$12,3,0)</f>
        <v>Úrad vlády SR</v>
      </c>
      <c r="F474" s="152" t="str">
        <f>+IFERROR(VLOOKUP(VALUE(MID($B474,11,1)),'pomocna tabulka'!$F$2:$G$7,2,0),"")</f>
        <v>Priebežná platba</v>
      </c>
      <c r="G474" s="22" t="s">
        <v>256</v>
      </c>
      <c r="H474" s="119">
        <v>13916.76</v>
      </c>
      <c r="I474" s="22" t="s">
        <v>257</v>
      </c>
      <c r="J474" s="92">
        <v>2455.9</v>
      </c>
      <c r="K474" s="23"/>
      <c r="L474" s="92">
        <v>0</v>
      </c>
      <c r="M474" s="98">
        <f t="shared" si="31"/>
        <v>16372.66</v>
      </c>
      <c r="N474" s="93">
        <v>45747</v>
      </c>
      <c r="O474" s="22" t="s">
        <v>22</v>
      </c>
    </row>
    <row r="475" spans="2:15" x14ac:dyDescent="0.25">
      <c r="B475" s="16" t="s">
        <v>825</v>
      </c>
      <c r="C475" s="18" t="s">
        <v>822</v>
      </c>
      <c r="D475" s="19" t="s">
        <v>29</v>
      </c>
      <c r="E475" s="141" t="str">
        <f>VLOOKUP(D475,'pomocna tabulka'!$B$2:$D$12,3,0)</f>
        <v>MIRRI SR</v>
      </c>
      <c r="F475" s="149" t="str">
        <f>+IFERROR(VLOOKUP(VALUE(MID($B475,11,1)),'pomocna tabulka'!$F$2:$G$7,2,0),"")</f>
        <v>Priebežná platba</v>
      </c>
      <c r="G475" s="19" t="s">
        <v>30</v>
      </c>
      <c r="H475" s="29">
        <v>100549.44</v>
      </c>
      <c r="I475" s="19" t="s">
        <v>31</v>
      </c>
      <c r="J475" s="94">
        <v>22042.39</v>
      </c>
      <c r="K475" s="17" t="s">
        <v>65</v>
      </c>
      <c r="L475" s="94">
        <v>9691.16</v>
      </c>
      <c r="M475" s="100">
        <f>SUM(H475+J475+L475)</f>
        <v>132282.99</v>
      </c>
      <c r="N475" s="93">
        <v>45744</v>
      </c>
      <c r="O475" s="153" t="s">
        <v>36</v>
      </c>
    </row>
    <row r="476" spans="2:15" x14ac:dyDescent="0.25">
      <c r="B476" s="16" t="s">
        <v>826</v>
      </c>
      <c r="C476" s="18" t="s">
        <v>301</v>
      </c>
      <c r="D476" s="22" t="s">
        <v>19</v>
      </c>
      <c r="E476" s="141" t="str">
        <f>VLOOKUP(D476,'pomocna tabulka'!$B$2:$D$12,3,0)</f>
        <v>Úrad vlády SR</v>
      </c>
      <c r="F476" s="149" t="str">
        <f>+IFERROR(VLOOKUP(VALUE(MID($B476,11,1)),'pomocna tabulka'!$F$2:$G$7,2,0),"")</f>
        <v>Priebežná platba</v>
      </c>
      <c r="G476" s="19" t="s">
        <v>256</v>
      </c>
      <c r="H476" s="29">
        <v>4506.72</v>
      </c>
      <c r="I476" s="19" t="s">
        <v>257</v>
      </c>
      <c r="J476" s="94">
        <v>795.3</v>
      </c>
      <c r="K476" s="17"/>
      <c r="L476" s="94">
        <v>0</v>
      </c>
      <c r="M476" s="100">
        <f t="shared" ref="M476:M527" si="32">SUM(H476+J476+L476)</f>
        <v>5302.02</v>
      </c>
      <c r="N476" s="139">
        <v>45747</v>
      </c>
      <c r="O476" s="22" t="s">
        <v>22</v>
      </c>
    </row>
    <row r="477" spans="2:15" x14ac:dyDescent="0.25">
      <c r="B477" s="16" t="s">
        <v>827</v>
      </c>
      <c r="C477" s="18" t="s">
        <v>828</v>
      </c>
      <c r="D477" s="22" t="s">
        <v>19</v>
      </c>
      <c r="E477" s="141" t="str">
        <f>VLOOKUP(D477,'pomocna tabulka'!$B$2:$D$12,3,0)</f>
        <v>Úrad vlády SR</v>
      </c>
      <c r="F477" s="149" t="str">
        <f>+IFERROR(VLOOKUP(VALUE(MID($B477,11,1)),'pomocna tabulka'!$F$2:$G$7,2,0),"")</f>
        <v>Zálohová platba</v>
      </c>
      <c r="G477" s="19" t="s">
        <v>256</v>
      </c>
      <c r="H477" s="29">
        <v>39950</v>
      </c>
      <c r="I477" s="19" t="s">
        <v>257</v>
      </c>
      <c r="J477" s="94">
        <v>7050</v>
      </c>
      <c r="K477" s="17"/>
      <c r="L477" s="94">
        <v>0</v>
      </c>
      <c r="M477" s="100">
        <f t="shared" si="32"/>
        <v>47000</v>
      </c>
      <c r="N477" s="139">
        <v>45747</v>
      </c>
      <c r="O477" s="22" t="s">
        <v>22</v>
      </c>
    </row>
    <row r="478" spans="2:15" x14ac:dyDescent="0.25">
      <c r="B478" s="16" t="s">
        <v>829</v>
      </c>
      <c r="C478" s="18" t="s">
        <v>830</v>
      </c>
      <c r="D478" s="22" t="s">
        <v>19</v>
      </c>
      <c r="E478" s="141" t="str">
        <f>VLOOKUP(D478,'pomocna tabulka'!$B$2:$D$12,3,0)</f>
        <v>Úrad vlády SR</v>
      </c>
      <c r="F478" s="149" t="str">
        <f>+IFERROR(VLOOKUP(VALUE(MID($B478,11,1)),'pomocna tabulka'!$F$2:$G$7,2,0),"")</f>
        <v>Priebežná platba</v>
      </c>
      <c r="G478" s="19" t="s">
        <v>256</v>
      </c>
      <c r="H478" s="29">
        <v>9806.56</v>
      </c>
      <c r="I478" s="19" t="s">
        <v>257</v>
      </c>
      <c r="J478" s="94">
        <v>1730.57</v>
      </c>
      <c r="K478" s="130"/>
      <c r="L478" s="94">
        <v>0</v>
      </c>
      <c r="M478" s="100">
        <f t="shared" si="32"/>
        <v>11537.13</v>
      </c>
      <c r="N478" s="139">
        <v>45747</v>
      </c>
      <c r="O478" s="22" t="s">
        <v>22</v>
      </c>
    </row>
    <row r="479" spans="2:15" x14ac:dyDescent="0.25">
      <c r="B479" s="16" t="s">
        <v>831</v>
      </c>
      <c r="C479" s="18" t="s">
        <v>625</v>
      </c>
      <c r="D479" s="22" t="s">
        <v>19</v>
      </c>
      <c r="E479" s="141" t="str">
        <f>VLOOKUP(D479,'pomocna tabulka'!$B$2:$D$12,3,0)</f>
        <v>Úrad vlády SR</v>
      </c>
      <c r="F479" s="149" t="str">
        <f>+IFERROR(VLOOKUP(VALUE(MID($B479,11,1)),'pomocna tabulka'!$F$2:$G$7,2,0),"")</f>
        <v>Priebežná platba</v>
      </c>
      <c r="G479" s="19" t="s">
        <v>256</v>
      </c>
      <c r="H479" s="29">
        <v>9806.56</v>
      </c>
      <c r="I479" s="19" t="s">
        <v>257</v>
      </c>
      <c r="J479" s="94">
        <v>1730.57</v>
      </c>
      <c r="K479" s="130"/>
      <c r="L479" s="94">
        <v>0</v>
      </c>
      <c r="M479" s="100">
        <f t="shared" si="32"/>
        <v>11537.13</v>
      </c>
      <c r="N479" s="139">
        <v>45748</v>
      </c>
      <c r="O479" s="22" t="s">
        <v>22</v>
      </c>
    </row>
    <row r="480" spans="2:15" x14ac:dyDescent="0.25">
      <c r="B480" s="16" t="s">
        <v>832</v>
      </c>
      <c r="C480" s="18" t="s">
        <v>138</v>
      </c>
      <c r="D480" s="22" t="s">
        <v>19</v>
      </c>
      <c r="E480" s="141" t="str">
        <f>VLOOKUP(D480,'pomocna tabulka'!$B$2:$D$12,3,0)</f>
        <v>Úrad vlády SR</v>
      </c>
      <c r="F480" s="149" t="str">
        <f>+IFERROR(VLOOKUP(VALUE(MID($B480,11,1)),'pomocna tabulka'!$F$2:$G$7,2,0),"")</f>
        <v>Priebežná platba</v>
      </c>
      <c r="G480" s="19" t="s">
        <v>256</v>
      </c>
      <c r="H480" s="29">
        <v>4903.33</v>
      </c>
      <c r="I480" s="19" t="s">
        <v>257</v>
      </c>
      <c r="J480" s="94">
        <v>865.29</v>
      </c>
      <c r="K480" s="130"/>
      <c r="L480" s="94">
        <v>0</v>
      </c>
      <c r="M480" s="100">
        <f t="shared" si="32"/>
        <v>5768.62</v>
      </c>
      <c r="N480" s="139">
        <v>45747</v>
      </c>
      <c r="O480" s="22" t="s">
        <v>22</v>
      </c>
    </row>
    <row r="481" spans="2:15" ht="29.25" customHeight="1" x14ac:dyDescent="0.25">
      <c r="B481" s="16" t="s">
        <v>833</v>
      </c>
      <c r="C481" s="18" t="s">
        <v>834</v>
      </c>
      <c r="D481" s="22" t="s">
        <v>314</v>
      </c>
      <c r="E481" s="141" t="str">
        <f>VLOOKUP(D481,'pomocna tabulka'!$B$2:$D$12,3,0)</f>
        <v xml:space="preserve">Slovenská inovačná a energetická agentúra </v>
      </c>
      <c r="F481" s="149" t="str">
        <f>+IFERROR(VLOOKUP(VALUE(MID($B481,11,1)),'pomocna tabulka'!$F$2:$G$7,2,0),"")</f>
        <v>Priebežná platba</v>
      </c>
      <c r="G481" s="19" t="s">
        <v>315</v>
      </c>
      <c r="H481" s="29">
        <v>18105</v>
      </c>
      <c r="I481" s="19" t="s">
        <v>316</v>
      </c>
      <c r="J481" s="94">
        <v>3195</v>
      </c>
      <c r="K481" s="130"/>
      <c r="L481" s="94">
        <v>0</v>
      </c>
      <c r="M481" s="100">
        <f t="shared" si="32"/>
        <v>21300</v>
      </c>
      <c r="N481" s="139">
        <v>45748</v>
      </c>
      <c r="O481" s="22" t="s">
        <v>22</v>
      </c>
    </row>
    <row r="482" spans="2:15" ht="16.5" customHeight="1" x14ac:dyDescent="0.25">
      <c r="B482" s="16" t="s">
        <v>835</v>
      </c>
      <c r="C482" s="18" t="s">
        <v>836</v>
      </c>
      <c r="D482" s="22" t="s">
        <v>19</v>
      </c>
      <c r="E482" s="141" t="str">
        <f>VLOOKUP(D482,'pomocna tabulka'!$B$2:$D$12,3,0)</f>
        <v>Úrad vlády SR</v>
      </c>
      <c r="F482" s="149" t="str">
        <f>+IFERROR(VLOOKUP(VALUE(MID($B482,11,1)),'pomocna tabulka'!$F$2:$G$7,2,0),"")</f>
        <v>Zálohová platba</v>
      </c>
      <c r="G482" s="19" t="s">
        <v>256</v>
      </c>
      <c r="H482" s="29">
        <v>80416.259999999995</v>
      </c>
      <c r="I482" s="19" t="s">
        <v>257</v>
      </c>
      <c r="J482" s="94">
        <v>14191.11</v>
      </c>
      <c r="K482" s="130"/>
      <c r="L482" s="94">
        <v>0</v>
      </c>
      <c r="M482" s="100">
        <f t="shared" si="32"/>
        <v>94607.37</v>
      </c>
      <c r="N482" s="139">
        <v>45748</v>
      </c>
      <c r="O482" s="22" t="s">
        <v>22</v>
      </c>
    </row>
    <row r="483" spans="2:15" x14ac:dyDescent="0.25">
      <c r="B483" s="16" t="s">
        <v>837</v>
      </c>
      <c r="C483" s="18" t="s">
        <v>450</v>
      </c>
      <c r="D483" s="22" t="s">
        <v>19</v>
      </c>
      <c r="E483" s="141" t="str">
        <f>VLOOKUP(D483,'pomocna tabulka'!$B$2:$D$12,3,0)</f>
        <v>Úrad vlády SR</v>
      </c>
      <c r="F483" s="149" t="str">
        <f>+IFERROR(VLOOKUP(VALUE(MID($B483,11,1)),'pomocna tabulka'!$F$2:$G$7,2,0),"")</f>
        <v>Priebežná platba</v>
      </c>
      <c r="G483" s="19" t="s">
        <v>256</v>
      </c>
      <c r="H483" s="29">
        <v>4399.01</v>
      </c>
      <c r="I483" s="19" t="s">
        <v>257</v>
      </c>
      <c r="J483" s="94">
        <v>776.3</v>
      </c>
      <c r="K483" s="130"/>
      <c r="L483" s="94">
        <v>0</v>
      </c>
      <c r="M483" s="100">
        <f t="shared" si="32"/>
        <v>5175.3100000000004</v>
      </c>
      <c r="N483" s="139">
        <v>45748</v>
      </c>
      <c r="O483" s="22" t="s">
        <v>22</v>
      </c>
    </row>
    <row r="484" spans="2:15" x14ac:dyDescent="0.25">
      <c r="B484" s="16" t="s">
        <v>838</v>
      </c>
      <c r="C484" s="18" t="s">
        <v>111</v>
      </c>
      <c r="D484" s="22" t="s">
        <v>19</v>
      </c>
      <c r="E484" s="141" t="str">
        <f>VLOOKUP(D484,'pomocna tabulka'!$B$2:$D$12,3,0)</f>
        <v>Úrad vlády SR</v>
      </c>
      <c r="F484" s="149" t="str">
        <f>+IFERROR(VLOOKUP(VALUE(MID($B484,11,1)),'pomocna tabulka'!$F$2:$G$7,2,0),"")</f>
        <v>Priebežná platba</v>
      </c>
      <c r="G484" s="19" t="s">
        <v>256</v>
      </c>
      <c r="H484" s="29">
        <v>2451.64</v>
      </c>
      <c r="I484" s="19" t="s">
        <v>257</v>
      </c>
      <c r="J484" s="94">
        <v>432.64</v>
      </c>
      <c r="K484" s="130"/>
      <c r="L484" s="94">
        <v>0</v>
      </c>
      <c r="M484" s="100">
        <f t="shared" si="32"/>
        <v>2884.2799999999997</v>
      </c>
      <c r="N484" s="139">
        <v>45748</v>
      </c>
      <c r="O484" s="22" t="s">
        <v>22</v>
      </c>
    </row>
    <row r="485" spans="2:15" ht="24.75" customHeight="1" x14ac:dyDescent="0.25">
      <c r="B485" s="16" t="s">
        <v>839</v>
      </c>
      <c r="C485" s="18" t="s">
        <v>840</v>
      </c>
      <c r="D485" s="19" t="s">
        <v>314</v>
      </c>
      <c r="E485" s="141" t="str">
        <f>VLOOKUP(D485,'pomocna tabulka'!$B$2:$D$12,3,0)</f>
        <v xml:space="preserve">Slovenská inovačná a energetická agentúra </v>
      </c>
      <c r="F485" s="149" t="str">
        <f>+IFERROR(VLOOKUP(VALUE(MID($B485,11,1)),'pomocna tabulka'!$F$2:$G$7,2,0),"")</f>
        <v>Predfinancovanie</v>
      </c>
      <c r="G485" s="19" t="s">
        <v>315</v>
      </c>
      <c r="H485" s="29">
        <v>217698.42</v>
      </c>
      <c r="I485" s="19" t="s">
        <v>316</v>
      </c>
      <c r="J485" s="94">
        <v>38417.370000000003</v>
      </c>
      <c r="K485" s="130"/>
      <c r="L485" s="94">
        <v>0</v>
      </c>
      <c r="M485" s="100">
        <f t="shared" si="32"/>
        <v>256115.79</v>
      </c>
      <c r="N485" s="139">
        <v>45748</v>
      </c>
      <c r="O485" s="22" t="s">
        <v>22</v>
      </c>
    </row>
    <row r="486" spans="2:15" x14ac:dyDescent="0.25">
      <c r="B486" s="16" t="s">
        <v>841</v>
      </c>
      <c r="C486" s="18" t="s">
        <v>842</v>
      </c>
      <c r="D486" s="19" t="s">
        <v>29</v>
      </c>
      <c r="E486" s="141" t="str">
        <f>VLOOKUP(D486,'pomocna tabulka'!$B$2:$D$12,3,0)</f>
        <v>MIRRI SR</v>
      </c>
      <c r="F486" s="149" t="str">
        <f>+IFERROR(VLOOKUP(VALUE(MID($B486,11,1)),'pomocna tabulka'!$F$2:$G$7,2,0),"")</f>
        <v>Priebežná platba</v>
      </c>
      <c r="G486" s="19" t="s">
        <v>315</v>
      </c>
      <c r="H486" s="29">
        <v>157453.09</v>
      </c>
      <c r="I486" s="19" t="s">
        <v>316</v>
      </c>
      <c r="J486" s="94">
        <v>34516.75</v>
      </c>
      <c r="K486" s="17" t="s">
        <v>65</v>
      </c>
      <c r="L486" s="94">
        <v>15175.66</v>
      </c>
      <c r="M486" s="100">
        <f>SUM(H486+J486+L486)</f>
        <v>207145.5</v>
      </c>
      <c r="N486" s="93">
        <v>45748</v>
      </c>
      <c r="O486" s="153" t="s">
        <v>36</v>
      </c>
    </row>
    <row r="487" spans="2:15" x14ac:dyDescent="0.25">
      <c r="B487" s="16" t="s">
        <v>843</v>
      </c>
      <c r="C487" s="18" t="s">
        <v>822</v>
      </c>
      <c r="D487" s="19" t="s">
        <v>29</v>
      </c>
      <c r="E487" s="141" t="str">
        <f>VLOOKUP(D487,'pomocna tabulka'!$B$2:$D$12,3,0)</f>
        <v>MIRRI SR</v>
      </c>
      <c r="F487" s="149" t="str">
        <f>+IFERROR(VLOOKUP(VALUE(MID($B487,11,1)),'pomocna tabulka'!$F$2:$G$7,2,0),"")</f>
        <v>Priebežná platba</v>
      </c>
      <c r="G487" s="19" t="s">
        <v>30</v>
      </c>
      <c r="H487" s="29">
        <v>71369.679999999993</v>
      </c>
      <c r="I487" s="19" t="s">
        <v>31</v>
      </c>
      <c r="J487" s="94">
        <v>15645.6</v>
      </c>
      <c r="K487" s="17" t="s">
        <v>65</v>
      </c>
      <c r="L487" s="94">
        <v>6878.76</v>
      </c>
      <c r="M487" s="100">
        <f>SUM(H487+J487+L487)</f>
        <v>93894.04</v>
      </c>
      <c r="N487" s="93">
        <v>45748</v>
      </c>
      <c r="O487" s="153" t="s">
        <v>36</v>
      </c>
    </row>
    <row r="488" spans="2:15" ht="26.25" x14ac:dyDescent="0.25">
      <c r="B488" s="16" t="s">
        <v>844</v>
      </c>
      <c r="C488" s="18" t="s">
        <v>845</v>
      </c>
      <c r="D488" s="22" t="s">
        <v>314</v>
      </c>
      <c r="E488" s="141" t="str">
        <f>VLOOKUP(D488,'pomocna tabulka'!$B$2:$D$12,3,0)</f>
        <v xml:space="preserve">Slovenská inovačná a energetická agentúra </v>
      </c>
      <c r="F488" s="149" t="str">
        <f>+IFERROR(VLOOKUP(VALUE(MID($B488,11,1)),'pomocna tabulka'!$F$2:$G$7,2,0),"")</f>
        <v>Predfinancovanie</v>
      </c>
      <c r="G488" s="19" t="s">
        <v>315</v>
      </c>
      <c r="H488" s="29">
        <v>135788.18</v>
      </c>
      <c r="I488" s="19" t="s">
        <v>316</v>
      </c>
      <c r="J488" s="94">
        <v>23962.62</v>
      </c>
      <c r="K488" s="130"/>
      <c r="L488" s="94">
        <v>0</v>
      </c>
      <c r="M488" s="100">
        <f t="shared" ref="M488:M489" si="33">SUM(H488+J488+L488)</f>
        <v>159750.79999999999</v>
      </c>
      <c r="N488" s="139">
        <v>45748</v>
      </c>
      <c r="O488" s="22" t="s">
        <v>22</v>
      </c>
    </row>
    <row r="489" spans="2:15" x14ac:dyDescent="0.25">
      <c r="B489" s="16" t="s">
        <v>846</v>
      </c>
      <c r="C489" s="18" t="s">
        <v>847</v>
      </c>
      <c r="D489" s="22" t="s">
        <v>19</v>
      </c>
      <c r="E489" s="141" t="str">
        <f>VLOOKUP(D489,'pomocna tabulka'!$B$2:$D$12,3,0)</f>
        <v>Úrad vlády SR</v>
      </c>
      <c r="F489" s="149" t="str">
        <f>+IFERROR(VLOOKUP(VALUE(MID($B489,11,1)),'pomocna tabulka'!$F$2:$G$7,2,0),"")</f>
        <v>Priebežná platba</v>
      </c>
      <c r="G489" s="19" t="s">
        <v>256</v>
      </c>
      <c r="H489" s="29">
        <v>9094.58</v>
      </c>
      <c r="I489" s="19" t="s">
        <v>257</v>
      </c>
      <c r="J489" s="94">
        <v>1604.93</v>
      </c>
      <c r="K489" s="130"/>
      <c r="L489" s="94">
        <v>0</v>
      </c>
      <c r="M489" s="100">
        <f t="shared" si="33"/>
        <v>10699.51</v>
      </c>
      <c r="N489" s="139">
        <v>45748</v>
      </c>
      <c r="O489" s="22" t="s">
        <v>22</v>
      </c>
    </row>
    <row r="490" spans="2:15" x14ac:dyDescent="0.25">
      <c r="B490" s="16" t="s">
        <v>848</v>
      </c>
      <c r="C490" s="18" t="s">
        <v>163</v>
      </c>
      <c r="D490" s="22" t="s">
        <v>19</v>
      </c>
      <c r="E490" s="141" t="str">
        <f>VLOOKUP(D490,'pomocna tabulka'!$B$2:$D$12,3,0)</f>
        <v>Úrad vlády SR</v>
      </c>
      <c r="F490" s="149" t="str">
        <f>+IFERROR(VLOOKUP(VALUE(MID($B490,11,1)),'pomocna tabulka'!$F$2:$G$7,2,0),"")</f>
        <v>Priebežná platba</v>
      </c>
      <c r="G490" s="19" t="s">
        <v>256</v>
      </c>
      <c r="H490" s="29">
        <v>4903.28</v>
      </c>
      <c r="I490" s="19" t="s">
        <v>257</v>
      </c>
      <c r="J490" s="94">
        <v>865.29</v>
      </c>
      <c r="K490" s="130"/>
      <c r="L490" s="94">
        <v>0</v>
      </c>
      <c r="M490" s="100">
        <f t="shared" si="32"/>
        <v>5768.57</v>
      </c>
      <c r="N490" s="139">
        <v>45749</v>
      </c>
      <c r="O490" s="22" t="s">
        <v>22</v>
      </c>
    </row>
    <row r="491" spans="2:15" x14ac:dyDescent="0.25">
      <c r="B491" s="16" t="s">
        <v>849</v>
      </c>
      <c r="C491" s="18" t="s">
        <v>367</v>
      </c>
      <c r="D491" s="22" t="s">
        <v>19</v>
      </c>
      <c r="E491" s="141" t="str">
        <f>VLOOKUP(D491,'pomocna tabulka'!$B$2:$D$12,3,0)</f>
        <v>Úrad vlády SR</v>
      </c>
      <c r="F491" s="149" t="str">
        <f>+IFERROR(VLOOKUP(VALUE(MID($B491,11,1)),'pomocna tabulka'!$F$2:$G$7,2,0),"")</f>
        <v>Priebežná platba</v>
      </c>
      <c r="G491" s="19" t="s">
        <v>256</v>
      </c>
      <c r="H491" s="29">
        <v>4497.63</v>
      </c>
      <c r="I491" s="19" t="s">
        <v>257</v>
      </c>
      <c r="J491" s="94">
        <v>793.7</v>
      </c>
      <c r="K491" s="130"/>
      <c r="L491" s="94">
        <v>0</v>
      </c>
      <c r="M491" s="100">
        <f t="shared" si="32"/>
        <v>5291.33</v>
      </c>
      <c r="N491" s="139">
        <v>45749</v>
      </c>
      <c r="O491" s="22" t="s">
        <v>22</v>
      </c>
    </row>
    <row r="492" spans="2:15" x14ac:dyDescent="0.25">
      <c r="B492" s="16" t="s">
        <v>850</v>
      </c>
      <c r="C492" s="18" t="s">
        <v>389</v>
      </c>
      <c r="D492" s="22" t="s">
        <v>19</v>
      </c>
      <c r="E492" s="141" t="str">
        <f>VLOOKUP(D492,'pomocna tabulka'!$B$2:$D$12,3,0)</f>
        <v>Úrad vlády SR</v>
      </c>
      <c r="F492" s="149" t="str">
        <f>+IFERROR(VLOOKUP(VALUE(MID($B492,11,1)),'pomocna tabulka'!$F$2:$G$7,2,0),"")</f>
        <v>Priebežná platba</v>
      </c>
      <c r="G492" s="19" t="s">
        <v>256</v>
      </c>
      <c r="H492" s="29">
        <v>2451.64</v>
      </c>
      <c r="I492" s="19" t="s">
        <v>257</v>
      </c>
      <c r="J492" s="94">
        <v>432.64</v>
      </c>
      <c r="K492" s="17"/>
      <c r="L492" s="94">
        <v>0</v>
      </c>
      <c r="M492" s="100">
        <f t="shared" si="32"/>
        <v>2884.2799999999997</v>
      </c>
      <c r="N492" s="139">
        <v>45749</v>
      </c>
      <c r="O492" s="22" t="s">
        <v>22</v>
      </c>
    </row>
    <row r="493" spans="2:15" x14ac:dyDescent="0.25">
      <c r="B493" s="16" t="s">
        <v>851</v>
      </c>
      <c r="C493" s="18" t="s">
        <v>735</v>
      </c>
      <c r="D493" s="19" t="s">
        <v>29</v>
      </c>
      <c r="E493" s="141" t="str">
        <f>VLOOKUP(D493,'pomocna tabulka'!$B$2:$D$12,3,0)</f>
        <v>MIRRI SR</v>
      </c>
      <c r="F493" s="149" t="str">
        <f>+IFERROR(VLOOKUP(VALUE(MID($B493,11,1)),'pomocna tabulka'!$F$2:$G$7,2,0),"")</f>
        <v>Priebežná platba</v>
      </c>
      <c r="G493" s="19" t="s">
        <v>30</v>
      </c>
      <c r="H493" s="29">
        <v>114883.24</v>
      </c>
      <c r="I493" s="19" t="s">
        <v>31</v>
      </c>
      <c r="J493" s="94">
        <v>38327.26</v>
      </c>
      <c r="K493" s="17" t="s">
        <v>65</v>
      </c>
      <c r="L493" s="94">
        <v>11072.69</v>
      </c>
      <c r="M493" s="100">
        <f t="shared" si="32"/>
        <v>164283.19</v>
      </c>
      <c r="N493" s="139">
        <v>45748</v>
      </c>
      <c r="O493" s="155" t="s">
        <v>36</v>
      </c>
    </row>
    <row r="494" spans="2:15" x14ac:dyDescent="0.25">
      <c r="B494" s="16" t="s">
        <v>852</v>
      </c>
      <c r="C494" s="18" t="s">
        <v>281</v>
      </c>
      <c r="D494" s="19" t="s">
        <v>19</v>
      </c>
      <c r="E494" s="141" t="str">
        <f>VLOOKUP(D494,'pomocna tabulka'!$B$2:$D$12,3,0)</f>
        <v>Úrad vlády SR</v>
      </c>
      <c r="F494" s="149" t="str">
        <f>+IFERROR(VLOOKUP(VALUE(MID($B494,11,1)),'pomocna tabulka'!$F$2:$G$7,2,0),"")</f>
        <v>Priebežná platba</v>
      </c>
      <c r="G494" s="19" t="s">
        <v>256</v>
      </c>
      <c r="H494" s="29">
        <v>4903.28</v>
      </c>
      <c r="I494" s="19" t="s">
        <v>257</v>
      </c>
      <c r="J494" s="94">
        <v>865.29</v>
      </c>
      <c r="K494" s="17"/>
      <c r="L494" s="94">
        <v>0</v>
      </c>
      <c r="M494" s="100">
        <f t="shared" si="32"/>
        <v>5768.57</v>
      </c>
      <c r="N494" s="139">
        <v>45749</v>
      </c>
      <c r="O494" s="154" t="s">
        <v>22</v>
      </c>
    </row>
    <row r="495" spans="2:15" x14ac:dyDescent="0.25">
      <c r="B495" s="16" t="s">
        <v>853</v>
      </c>
      <c r="C495" s="18" t="s">
        <v>243</v>
      </c>
      <c r="D495" s="19" t="s">
        <v>19</v>
      </c>
      <c r="E495" s="141" t="str">
        <f>VLOOKUP(D495,'pomocna tabulka'!$B$2:$D$12,3,0)</f>
        <v>Úrad vlády SR</v>
      </c>
      <c r="F495" s="149" t="str">
        <f>+IFERROR(VLOOKUP(VALUE(MID($B495,11,1)),'pomocna tabulka'!$F$2:$G$7,2,0),"")</f>
        <v>Priebežná platba</v>
      </c>
      <c r="G495" s="19" t="s">
        <v>256</v>
      </c>
      <c r="H495" s="29">
        <v>3677.49</v>
      </c>
      <c r="I495" s="19" t="s">
        <v>257</v>
      </c>
      <c r="J495" s="136">
        <v>648.97</v>
      </c>
      <c r="K495" s="17"/>
      <c r="L495" s="94">
        <v>0</v>
      </c>
      <c r="M495" s="100">
        <f t="shared" si="32"/>
        <v>4326.46</v>
      </c>
      <c r="N495" s="139">
        <v>45749</v>
      </c>
      <c r="O495" s="22" t="s">
        <v>22</v>
      </c>
    </row>
    <row r="496" spans="2:15" x14ac:dyDescent="0.25">
      <c r="B496" s="16" t="s">
        <v>854</v>
      </c>
      <c r="C496" s="18" t="s">
        <v>71</v>
      </c>
      <c r="D496" s="19" t="s">
        <v>19</v>
      </c>
      <c r="E496" s="141" t="str">
        <f>VLOOKUP(D496,'pomocna tabulka'!$B$2:$D$12,3,0)</f>
        <v>Úrad vlády SR</v>
      </c>
      <c r="F496" s="149" t="str">
        <f>+IFERROR(VLOOKUP(VALUE(MID($B496,11,1)),'pomocna tabulka'!$F$2:$G$7,2,0),"")</f>
        <v>Priebežná platba</v>
      </c>
      <c r="G496" s="19" t="s">
        <v>256</v>
      </c>
      <c r="H496" s="29">
        <v>9707.42</v>
      </c>
      <c r="I496" s="19" t="s">
        <v>257</v>
      </c>
      <c r="J496" s="94">
        <v>1713.07</v>
      </c>
      <c r="K496" s="17"/>
      <c r="L496" s="94">
        <v>0</v>
      </c>
      <c r="M496" s="100">
        <f t="shared" si="32"/>
        <v>11420.49</v>
      </c>
      <c r="N496" s="139">
        <v>45749</v>
      </c>
      <c r="O496" s="22" t="s">
        <v>22</v>
      </c>
    </row>
    <row r="497" spans="2:15" x14ac:dyDescent="0.25">
      <c r="B497" s="16" t="s">
        <v>855</v>
      </c>
      <c r="C497" s="18" t="s">
        <v>856</v>
      </c>
      <c r="D497" s="19" t="s">
        <v>19</v>
      </c>
      <c r="E497" s="141" t="str">
        <f>VLOOKUP(D497,'pomocna tabulka'!$B$2:$D$12,3,0)</f>
        <v>Úrad vlády SR</v>
      </c>
      <c r="F497" s="149" t="str">
        <f>+IFERROR(VLOOKUP(VALUE(MID($B497,11,1)),'pomocna tabulka'!$F$2:$G$7,2,0),"")</f>
        <v>Priebežná platba</v>
      </c>
      <c r="G497" s="19" t="s">
        <v>256</v>
      </c>
      <c r="H497" s="29">
        <v>13520.15</v>
      </c>
      <c r="I497" s="19" t="s">
        <v>257</v>
      </c>
      <c r="J497" s="94">
        <v>2385.91</v>
      </c>
      <c r="K497" s="17"/>
      <c r="L497" s="94">
        <v>0</v>
      </c>
      <c r="M497" s="100">
        <f t="shared" si="32"/>
        <v>15906.06</v>
      </c>
      <c r="N497" s="139">
        <v>45749</v>
      </c>
      <c r="O497" s="22" t="s">
        <v>22</v>
      </c>
    </row>
    <row r="498" spans="2:15" x14ac:dyDescent="0.25">
      <c r="B498" s="16" t="s">
        <v>857</v>
      </c>
      <c r="C498" s="18" t="s">
        <v>387</v>
      </c>
      <c r="D498" s="19" t="s">
        <v>19</v>
      </c>
      <c r="E498" s="141" t="str">
        <f>VLOOKUP(D498,'pomocna tabulka'!$B$2:$D$12,3,0)</f>
        <v>Úrad vlády SR</v>
      </c>
      <c r="F498" s="149" t="str">
        <f>+IFERROR(VLOOKUP(VALUE(MID($B498,11,1)),'pomocna tabulka'!$F$2:$G$7,2,0),"")</f>
        <v>Priebežná platba</v>
      </c>
      <c r="G498" s="19" t="s">
        <v>256</v>
      </c>
      <c r="H498" s="29">
        <v>4903.33</v>
      </c>
      <c r="I498" s="19" t="s">
        <v>257</v>
      </c>
      <c r="J498" s="94">
        <v>865.29</v>
      </c>
      <c r="K498" s="17"/>
      <c r="L498" s="94">
        <v>0</v>
      </c>
      <c r="M498" s="100">
        <f t="shared" si="32"/>
        <v>5768.62</v>
      </c>
      <c r="N498" s="139">
        <v>45750</v>
      </c>
      <c r="O498" s="22" t="s">
        <v>22</v>
      </c>
    </row>
    <row r="499" spans="2:15" ht="34.5" customHeight="1" x14ac:dyDescent="0.25">
      <c r="B499" s="16" t="s">
        <v>858</v>
      </c>
      <c r="C499" s="18" t="s">
        <v>103</v>
      </c>
      <c r="D499" s="19" t="s">
        <v>29</v>
      </c>
      <c r="E499" s="141" t="str">
        <f>VLOOKUP(D499,'pomocna tabulka'!$B$2:$D$12,3,0)</f>
        <v>MIRRI SR</v>
      </c>
      <c r="F499" s="149" t="str">
        <f>+IFERROR(VLOOKUP(VALUE(MID($B499,11,1)),'pomocna tabulka'!$F$2:$G$7,2,0),"")</f>
        <v>Priebežná platba</v>
      </c>
      <c r="G499" s="19" t="s">
        <v>30</v>
      </c>
      <c r="H499" s="29">
        <v>96799.45</v>
      </c>
      <c r="I499" s="19" t="s">
        <v>31</v>
      </c>
      <c r="J499" s="94">
        <v>32294.17</v>
      </c>
      <c r="K499" s="17" t="s">
        <v>65</v>
      </c>
      <c r="L499" s="94">
        <v>9329.73</v>
      </c>
      <c r="M499" s="100">
        <f t="shared" si="32"/>
        <v>138423.35</v>
      </c>
      <c r="N499" s="139">
        <v>45749</v>
      </c>
      <c r="O499" s="155" t="s">
        <v>36</v>
      </c>
    </row>
    <row r="500" spans="2:15" x14ac:dyDescent="0.25">
      <c r="B500" s="16" t="s">
        <v>859</v>
      </c>
      <c r="C500" s="18" t="s">
        <v>430</v>
      </c>
      <c r="D500" s="19" t="s">
        <v>19</v>
      </c>
      <c r="E500" s="141" t="str">
        <f>VLOOKUP(D500,'pomocna tabulka'!$B$2:$D$12,3,0)</f>
        <v>Úrad vlády SR</v>
      </c>
      <c r="F500" s="149" t="str">
        <f>+IFERROR(VLOOKUP(VALUE(MID($B500,11,1)),'pomocna tabulka'!$F$2:$G$7,2,0),"")</f>
        <v>Priebežná platba</v>
      </c>
      <c r="G500" s="19" t="s">
        <v>256</v>
      </c>
      <c r="H500" s="29">
        <v>14469.54</v>
      </c>
      <c r="I500" s="19" t="s">
        <v>257</v>
      </c>
      <c r="J500" s="94">
        <v>2553.4499999999998</v>
      </c>
      <c r="K500" s="17"/>
      <c r="L500" s="94">
        <v>0</v>
      </c>
      <c r="M500" s="100">
        <f t="shared" ref="M500" si="34">SUM(H500+J500+L500)</f>
        <v>17022.990000000002</v>
      </c>
      <c r="N500" s="139">
        <v>45750</v>
      </c>
      <c r="O500" s="22" t="s">
        <v>22</v>
      </c>
    </row>
    <row r="501" spans="2:15" x14ac:dyDescent="0.25">
      <c r="B501" s="16" t="s">
        <v>860</v>
      </c>
      <c r="C501" s="18" t="s">
        <v>89</v>
      </c>
      <c r="D501" s="19" t="s">
        <v>19</v>
      </c>
      <c r="E501" s="141" t="str">
        <f>VLOOKUP(D501,'pomocna tabulka'!$B$2:$D$12,3,0)</f>
        <v>Úrad vlády SR</v>
      </c>
      <c r="F501" s="149" t="str">
        <f>+IFERROR(VLOOKUP(VALUE(MID($B501,11,1)),'pomocna tabulka'!$F$2:$G$7,2,0),"")</f>
        <v>Priebežná platba</v>
      </c>
      <c r="G501" s="19" t="s">
        <v>256</v>
      </c>
      <c r="H501" s="29">
        <v>8580.74</v>
      </c>
      <c r="I501" s="19" t="s">
        <v>257</v>
      </c>
      <c r="J501" s="94">
        <v>1514.25</v>
      </c>
      <c r="K501" s="17"/>
      <c r="L501" s="94">
        <v>0</v>
      </c>
      <c r="M501" s="100">
        <f t="shared" ref="M501" si="35">SUM(H501+J501+L501)</f>
        <v>10094.99</v>
      </c>
      <c r="N501" s="139">
        <v>45750</v>
      </c>
      <c r="O501" s="22" t="s">
        <v>22</v>
      </c>
    </row>
    <row r="502" spans="2:15" x14ac:dyDescent="0.25">
      <c r="B502" s="16" t="s">
        <v>861</v>
      </c>
      <c r="C502" s="18" t="s">
        <v>64</v>
      </c>
      <c r="D502" s="19" t="s">
        <v>29</v>
      </c>
      <c r="E502" s="141" t="str">
        <f>VLOOKUP(D502,'pomocna tabulka'!$B$2:$D$12,3,0)</f>
        <v>MIRRI SR</v>
      </c>
      <c r="F502" s="149" t="str">
        <f>+IFERROR(VLOOKUP(VALUE(MID($B502,11,1)),'pomocna tabulka'!$F$2:$G$7,2,0),"")</f>
        <v>Priebežná platba</v>
      </c>
      <c r="G502" s="19" t="s">
        <v>30</v>
      </c>
      <c r="H502" s="29">
        <v>30619.49</v>
      </c>
      <c r="I502" s="19" t="s">
        <v>31</v>
      </c>
      <c r="J502" s="94">
        <v>10215.26</v>
      </c>
      <c r="K502" s="17" t="s">
        <v>65</v>
      </c>
      <c r="L502" s="94">
        <v>2951.17</v>
      </c>
      <c r="M502" s="100">
        <f t="shared" si="32"/>
        <v>43785.919999999998</v>
      </c>
      <c r="N502" s="139">
        <v>45749</v>
      </c>
      <c r="O502" s="155" t="s">
        <v>36</v>
      </c>
    </row>
    <row r="503" spans="2:15" x14ac:dyDescent="0.25">
      <c r="B503" s="16" t="s">
        <v>862</v>
      </c>
      <c r="C503" s="18" t="s">
        <v>863</v>
      </c>
      <c r="D503" s="19" t="s">
        <v>19</v>
      </c>
      <c r="E503" s="141" t="str">
        <f>VLOOKUP(D503,'pomocna tabulka'!$B$2:$D$12,3,0)</f>
        <v>Úrad vlády SR</v>
      </c>
      <c r="F503" s="149" t="str">
        <f>+IFERROR(VLOOKUP(VALUE(MID($B503,11,1)),'pomocna tabulka'!$F$2:$G$7,2,0),"")</f>
        <v>Zálohová platba</v>
      </c>
      <c r="G503" s="19" t="s">
        <v>256</v>
      </c>
      <c r="H503" s="29">
        <v>55250</v>
      </c>
      <c r="I503" s="19" t="s">
        <v>257</v>
      </c>
      <c r="J503" s="94">
        <v>9750</v>
      </c>
      <c r="K503" s="17"/>
      <c r="L503" s="94">
        <v>0</v>
      </c>
      <c r="M503" s="100">
        <f t="shared" si="32"/>
        <v>65000</v>
      </c>
      <c r="N503" s="139">
        <v>45750</v>
      </c>
      <c r="O503" s="22" t="s">
        <v>22</v>
      </c>
    </row>
    <row r="504" spans="2:15" x14ac:dyDescent="0.25">
      <c r="B504" s="16" t="s">
        <v>864</v>
      </c>
      <c r="C504" s="18" t="s">
        <v>856</v>
      </c>
      <c r="D504" s="19" t="s">
        <v>19</v>
      </c>
      <c r="E504" s="141" t="str">
        <f>VLOOKUP(D504,'pomocna tabulka'!$B$2:$D$12,3,0)</f>
        <v>Úrad vlády SR</v>
      </c>
      <c r="F504" s="149" t="str">
        <f>+IFERROR(VLOOKUP(VALUE(MID($B504,11,1)),'pomocna tabulka'!$F$2:$G$7,2,0),"")</f>
        <v>Priebežná platba</v>
      </c>
      <c r="G504" s="19" t="s">
        <v>256</v>
      </c>
      <c r="H504" s="29">
        <v>9013.43</v>
      </c>
      <c r="I504" s="19" t="s">
        <v>257</v>
      </c>
      <c r="J504" s="94">
        <v>1590.61</v>
      </c>
      <c r="K504" s="17"/>
      <c r="L504" s="94">
        <v>0</v>
      </c>
      <c r="M504" s="100">
        <f t="shared" si="32"/>
        <v>10604.04</v>
      </c>
      <c r="N504" s="139">
        <v>45750</v>
      </c>
      <c r="O504" s="22" t="s">
        <v>22</v>
      </c>
    </row>
    <row r="505" spans="2:15" x14ac:dyDescent="0.25">
      <c r="B505" s="16" t="s">
        <v>865</v>
      </c>
      <c r="C505" s="18" t="s">
        <v>226</v>
      </c>
      <c r="D505" s="19" t="s">
        <v>19</v>
      </c>
      <c r="E505" s="141" t="str">
        <f>VLOOKUP(D505,'pomocna tabulka'!$B$2:$D$12,3,0)</f>
        <v>Úrad vlády SR</v>
      </c>
      <c r="F505" s="149" t="str">
        <f>+IFERROR(VLOOKUP(VALUE(MID($B505,11,1)),'pomocna tabulka'!$F$2:$G$7,2,0),"")</f>
        <v>Priebežná platba</v>
      </c>
      <c r="G505" s="19" t="s">
        <v>256</v>
      </c>
      <c r="H505" s="29">
        <v>4903.33</v>
      </c>
      <c r="I505" s="19" t="s">
        <v>257</v>
      </c>
      <c r="J505" s="94">
        <v>865.29</v>
      </c>
      <c r="K505" s="17"/>
      <c r="L505" s="94">
        <v>0</v>
      </c>
      <c r="M505" s="100">
        <f t="shared" si="32"/>
        <v>5768.62</v>
      </c>
      <c r="N505" s="139">
        <v>45750</v>
      </c>
      <c r="O505" s="22" t="s">
        <v>22</v>
      </c>
    </row>
    <row r="506" spans="2:15" x14ac:dyDescent="0.25">
      <c r="B506" s="16" t="s">
        <v>866</v>
      </c>
      <c r="C506" s="18" t="s">
        <v>209</v>
      </c>
      <c r="D506" s="19" t="s">
        <v>19</v>
      </c>
      <c r="E506" s="141" t="str">
        <f>VLOOKUP(D506,'pomocna tabulka'!$B$2:$D$12,3,0)</f>
        <v>Úrad vlády SR</v>
      </c>
      <c r="F506" s="149" t="str">
        <f>+IFERROR(VLOOKUP(VALUE(MID($B506,11,1)),'pomocna tabulka'!$F$2:$G$7,2,0),"")</f>
        <v>Priebežná platba</v>
      </c>
      <c r="G506" s="19" t="s">
        <v>256</v>
      </c>
      <c r="H506" s="29">
        <v>17748.8</v>
      </c>
      <c r="I506" s="19" t="s">
        <v>257</v>
      </c>
      <c r="J506" s="94">
        <v>3132.14</v>
      </c>
      <c r="K506" s="17"/>
      <c r="L506" s="94">
        <v>0</v>
      </c>
      <c r="M506" s="100">
        <f t="shared" si="32"/>
        <v>20880.939999999999</v>
      </c>
      <c r="N506" s="139">
        <v>45750</v>
      </c>
      <c r="O506" s="22" t="s">
        <v>22</v>
      </c>
    </row>
    <row r="507" spans="2:15" x14ac:dyDescent="0.25">
      <c r="B507" s="16" t="s">
        <v>867</v>
      </c>
      <c r="C507" s="18" t="s">
        <v>186</v>
      </c>
      <c r="D507" s="19" t="s">
        <v>19</v>
      </c>
      <c r="E507" s="141" t="str">
        <f>VLOOKUP(D507,'pomocna tabulka'!$B$2:$D$12,3,0)</f>
        <v>Úrad vlády SR</v>
      </c>
      <c r="F507" s="149" t="str">
        <f>+IFERROR(VLOOKUP(VALUE(MID($B507,11,1)),'pomocna tabulka'!$F$2:$G$7,2,0),"")</f>
        <v>Priebežná platba</v>
      </c>
      <c r="G507" s="19" t="s">
        <v>256</v>
      </c>
      <c r="H507" s="29">
        <v>9756.9699999999993</v>
      </c>
      <c r="I507" s="19" t="s">
        <v>257</v>
      </c>
      <c r="J507" s="94">
        <v>1721.82</v>
      </c>
      <c r="K507" s="17"/>
      <c r="L507" s="94">
        <v>0</v>
      </c>
      <c r="M507" s="100">
        <f t="shared" si="32"/>
        <v>11478.789999999999</v>
      </c>
      <c r="N507" s="139">
        <v>45750</v>
      </c>
      <c r="O507" s="22" t="s">
        <v>22</v>
      </c>
    </row>
    <row r="508" spans="2:15" x14ac:dyDescent="0.25">
      <c r="B508" s="16" t="s">
        <v>868</v>
      </c>
      <c r="C508" s="18" t="s">
        <v>869</v>
      </c>
      <c r="D508" s="19" t="s">
        <v>19</v>
      </c>
      <c r="E508" s="141" t="str">
        <f>VLOOKUP(D508,'pomocna tabulka'!$B$2:$D$12,3,0)</f>
        <v>Úrad vlády SR</v>
      </c>
      <c r="F508" s="149" t="str">
        <f>+IFERROR(VLOOKUP(VALUE(MID($B508,11,1)),'pomocna tabulka'!$F$2:$G$7,2,0),"")</f>
        <v>Zálohová platba</v>
      </c>
      <c r="G508" s="19" t="s">
        <v>256</v>
      </c>
      <c r="H508" s="29">
        <v>34054.04</v>
      </c>
      <c r="I508" s="19" t="s">
        <v>257</v>
      </c>
      <c r="J508" s="94">
        <v>6009.54</v>
      </c>
      <c r="K508" s="17"/>
      <c r="L508" s="94">
        <v>0</v>
      </c>
      <c r="M508" s="100">
        <f t="shared" si="32"/>
        <v>40063.58</v>
      </c>
      <c r="N508" s="139">
        <v>45750</v>
      </c>
      <c r="O508" s="22" t="s">
        <v>22</v>
      </c>
    </row>
    <row r="509" spans="2:15" ht="26.25" x14ac:dyDescent="0.25">
      <c r="B509" s="16" t="s">
        <v>870</v>
      </c>
      <c r="C509" s="18" t="s">
        <v>521</v>
      </c>
      <c r="D509" s="19" t="s">
        <v>314</v>
      </c>
      <c r="E509" s="141" t="str">
        <f>VLOOKUP(D509,'pomocna tabulka'!$B$2:$D$12,3,0)</f>
        <v xml:space="preserve">Slovenská inovačná a energetická agentúra </v>
      </c>
      <c r="F509" s="149" t="str">
        <f>+IFERROR(VLOOKUP(VALUE(MID($B509,11,1)),'pomocna tabulka'!$F$2:$G$7,2,0),"")</f>
        <v>Predfinancovanie</v>
      </c>
      <c r="G509" s="19" t="s">
        <v>315</v>
      </c>
      <c r="H509" s="29">
        <v>42976.98</v>
      </c>
      <c r="I509" s="19" t="s">
        <v>316</v>
      </c>
      <c r="J509" s="94">
        <v>7584.17</v>
      </c>
      <c r="K509" s="17"/>
      <c r="L509" s="94">
        <v>0</v>
      </c>
      <c r="M509" s="100">
        <f t="shared" si="32"/>
        <v>50561.15</v>
      </c>
      <c r="N509" s="139">
        <v>45751</v>
      </c>
      <c r="O509" s="22" t="s">
        <v>22</v>
      </c>
    </row>
    <row r="510" spans="2:15" x14ac:dyDescent="0.25">
      <c r="B510" s="16" t="s">
        <v>871</v>
      </c>
      <c r="C510" s="18" t="s">
        <v>872</v>
      </c>
      <c r="D510" s="19" t="s">
        <v>29</v>
      </c>
      <c r="E510" s="141" t="str">
        <f>VLOOKUP(D510,'pomocna tabulka'!$B$2:$D$12,3,0)</f>
        <v>MIRRI SR</v>
      </c>
      <c r="F510" s="149" t="str">
        <f>+IFERROR(VLOOKUP(VALUE(MID($B510,11,1)),'pomocna tabulka'!$F$2:$G$7,2,0),"")</f>
        <v>Predfinancovanie</v>
      </c>
      <c r="G510" s="19" t="s">
        <v>30</v>
      </c>
      <c r="H510" s="29">
        <v>18447.11</v>
      </c>
      <c r="I510" s="19" t="s">
        <v>31</v>
      </c>
      <c r="J510" s="94">
        <v>1519.17</v>
      </c>
      <c r="K510" s="17"/>
      <c r="L510" s="94">
        <v>0</v>
      </c>
      <c r="M510" s="100">
        <f t="shared" ref="M510" si="36">SUM(H510+J510+L510)</f>
        <v>19966.28</v>
      </c>
      <c r="N510" s="139">
        <v>45751</v>
      </c>
      <c r="O510" s="22" t="s">
        <v>22</v>
      </c>
    </row>
    <row r="511" spans="2:15" x14ac:dyDescent="0.25">
      <c r="B511" s="16" t="s">
        <v>873</v>
      </c>
      <c r="C511" s="18" t="s">
        <v>874</v>
      </c>
      <c r="D511" s="19" t="s">
        <v>19</v>
      </c>
      <c r="E511" s="141" t="str">
        <f>VLOOKUP(D511,'pomocna tabulka'!$B$2:$D$12,3,0)</f>
        <v>Úrad vlády SR</v>
      </c>
      <c r="F511" s="149" t="str">
        <f>+IFERROR(VLOOKUP(VALUE(MID($B511,11,1)),'pomocna tabulka'!$F$2:$G$7,2,0),"")</f>
        <v>Priebežná platba</v>
      </c>
      <c r="G511" s="19" t="s">
        <v>256</v>
      </c>
      <c r="H511" s="29">
        <v>13433.14</v>
      </c>
      <c r="I511" s="19" t="s">
        <v>257</v>
      </c>
      <c r="J511" s="94">
        <v>2370.5500000000002</v>
      </c>
      <c r="K511" s="17"/>
      <c r="L511" s="94">
        <v>0</v>
      </c>
      <c r="M511" s="100">
        <f t="shared" si="32"/>
        <v>15803.689999999999</v>
      </c>
      <c r="N511" s="139">
        <v>45751</v>
      </c>
      <c r="O511" s="22" t="s">
        <v>22</v>
      </c>
    </row>
    <row r="512" spans="2:15" x14ac:dyDescent="0.25">
      <c r="B512" s="16" t="s">
        <v>875</v>
      </c>
      <c r="C512" s="18" t="s">
        <v>876</v>
      </c>
      <c r="D512" s="19" t="s">
        <v>19</v>
      </c>
      <c r="E512" s="141" t="str">
        <f>VLOOKUP(D512,'pomocna tabulka'!$B$2:$D$12,3,0)</f>
        <v>Úrad vlády SR</v>
      </c>
      <c r="F512" s="149" t="str">
        <f>+IFERROR(VLOOKUP(VALUE(MID($B512,11,1)),'pomocna tabulka'!$F$2:$G$7,2,0),"")</f>
        <v>Priebežná platba</v>
      </c>
      <c r="G512" s="19" t="s">
        <v>256</v>
      </c>
      <c r="H512" s="29">
        <v>17935.72</v>
      </c>
      <c r="I512" s="19" t="s">
        <v>257</v>
      </c>
      <c r="J512" s="94">
        <v>3165.13</v>
      </c>
      <c r="K512" s="17"/>
      <c r="L512" s="94">
        <v>0</v>
      </c>
      <c r="M512" s="100">
        <f t="shared" si="32"/>
        <v>21100.850000000002</v>
      </c>
      <c r="N512" s="139">
        <v>45751</v>
      </c>
      <c r="O512" s="22" t="s">
        <v>22</v>
      </c>
    </row>
    <row r="513" spans="2:15" x14ac:dyDescent="0.25">
      <c r="B513" s="16" t="s">
        <v>877</v>
      </c>
      <c r="C513" s="18" t="s">
        <v>878</v>
      </c>
      <c r="D513" s="19" t="s">
        <v>19</v>
      </c>
      <c r="E513" s="141" t="str">
        <f>VLOOKUP(D513,'pomocna tabulka'!$B$2:$D$12,3,0)</f>
        <v>Úrad vlády SR</v>
      </c>
      <c r="F513" s="149" t="str">
        <f>+IFERROR(VLOOKUP(VALUE(MID($B513,11,1)),'pomocna tabulka'!$F$2:$G$7,2,0),"")</f>
        <v>Priebežná platba</v>
      </c>
      <c r="G513" s="19" t="s">
        <v>256</v>
      </c>
      <c r="H513" s="29">
        <v>9410.0400000000009</v>
      </c>
      <c r="I513" s="19" t="s">
        <v>257</v>
      </c>
      <c r="J513" s="94">
        <v>1660.6</v>
      </c>
      <c r="K513" s="17"/>
      <c r="L513" s="94">
        <v>0</v>
      </c>
      <c r="M513" s="100">
        <f t="shared" si="32"/>
        <v>11070.640000000001</v>
      </c>
      <c r="N513" s="139">
        <v>45751</v>
      </c>
      <c r="O513" s="22" t="s">
        <v>22</v>
      </c>
    </row>
    <row r="514" spans="2:15" x14ac:dyDescent="0.25">
      <c r="B514" s="16" t="s">
        <v>879</v>
      </c>
      <c r="C514" s="18" t="s">
        <v>880</v>
      </c>
      <c r="D514" s="19" t="s">
        <v>19</v>
      </c>
      <c r="E514" s="141" t="str">
        <f>VLOOKUP(D514,'pomocna tabulka'!$B$2:$D$12,3,0)</f>
        <v>Úrad vlády SR</v>
      </c>
      <c r="F514" s="149" t="str">
        <f>+IFERROR(VLOOKUP(VALUE(MID($B514,11,1)),'pomocna tabulka'!$F$2:$G$7,2,0),"")</f>
        <v>Zálohová platba</v>
      </c>
      <c r="G514" s="19" t="s">
        <v>256</v>
      </c>
      <c r="H514" s="29">
        <v>21250</v>
      </c>
      <c r="I514" s="19" t="s">
        <v>257</v>
      </c>
      <c r="J514" s="94">
        <v>3750</v>
      </c>
      <c r="K514" s="17"/>
      <c r="L514" s="94">
        <v>0</v>
      </c>
      <c r="M514" s="100">
        <f t="shared" si="32"/>
        <v>25000</v>
      </c>
      <c r="N514" s="139">
        <v>45751</v>
      </c>
      <c r="O514" s="22" t="s">
        <v>22</v>
      </c>
    </row>
    <row r="515" spans="2:15" x14ac:dyDescent="0.25">
      <c r="B515" s="16" t="s">
        <v>881</v>
      </c>
      <c r="C515" s="18" t="s">
        <v>882</v>
      </c>
      <c r="D515" s="19" t="s">
        <v>19</v>
      </c>
      <c r="E515" s="141" t="str">
        <f>VLOOKUP(D515,'pomocna tabulka'!$B$2:$D$12,3,0)</f>
        <v>Úrad vlády SR</v>
      </c>
      <c r="F515" s="149" t="str">
        <f>+IFERROR(VLOOKUP(VALUE(MID($B515,11,1)),'pomocna tabulka'!$F$2:$G$7,2,0),"")</f>
        <v>Priebežná platba</v>
      </c>
      <c r="G515" s="19" t="s">
        <v>256</v>
      </c>
      <c r="H515" s="29">
        <v>13520.16</v>
      </c>
      <c r="I515" s="19" t="s">
        <v>257</v>
      </c>
      <c r="J515" s="94">
        <v>2385.91</v>
      </c>
      <c r="K515" s="17"/>
      <c r="L515" s="94">
        <v>0</v>
      </c>
      <c r="M515" s="100">
        <f t="shared" si="32"/>
        <v>15906.07</v>
      </c>
      <c r="N515" s="139">
        <v>45751</v>
      </c>
      <c r="O515" s="22" t="s">
        <v>22</v>
      </c>
    </row>
    <row r="516" spans="2:15" x14ac:dyDescent="0.25">
      <c r="B516" s="16" t="s">
        <v>883</v>
      </c>
      <c r="C516" s="18" t="s">
        <v>436</v>
      </c>
      <c r="D516" s="19" t="s">
        <v>19</v>
      </c>
      <c r="E516" s="141" t="str">
        <f>VLOOKUP(D516,'pomocna tabulka'!$B$2:$D$12,3,0)</f>
        <v>Úrad vlády SR</v>
      </c>
      <c r="F516" s="149" t="str">
        <f>+IFERROR(VLOOKUP(VALUE(MID($B516,11,1)),'pomocna tabulka'!$F$2:$G$7,2,0),"")</f>
        <v>Priebežná platba</v>
      </c>
      <c r="G516" s="19" t="s">
        <v>256</v>
      </c>
      <c r="H516" s="29">
        <v>4853.6899999999996</v>
      </c>
      <c r="I516" s="19" t="s">
        <v>257</v>
      </c>
      <c r="J516" s="94">
        <v>856.53</v>
      </c>
      <c r="K516" s="17"/>
      <c r="L516" s="94">
        <v>0</v>
      </c>
      <c r="M516" s="100">
        <f t="shared" si="32"/>
        <v>5710.2199999999993</v>
      </c>
      <c r="N516" s="139">
        <v>45751</v>
      </c>
      <c r="O516" s="22" t="s">
        <v>22</v>
      </c>
    </row>
    <row r="517" spans="2:15" ht="26.25" x14ac:dyDescent="0.25">
      <c r="B517" s="16" t="s">
        <v>884</v>
      </c>
      <c r="C517" s="18" t="s">
        <v>118</v>
      </c>
      <c r="D517" s="19" t="s">
        <v>29</v>
      </c>
      <c r="E517" s="141" t="str">
        <f>VLOOKUP(D517,'pomocna tabulka'!$B$2:$D$12,3,0)</f>
        <v>MIRRI SR</v>
      </c>
      <c r="F517" s="149" t="str">
        <f>+IFERROR(VLOOKUP(VALUE(MID($B517,11,1)),'pomocna tabulka'!$F$2:$G$7,2,0),"")</f>
        <v>Priebežná platba</v>
      </c>
      <c r="G517" s="19" t="s">
        <v>30</v>
      </c>
      <c r="H517" s="29">
        <v>42762.22</v>
      </c>
      <c r="I517" s="19" t="s">
        <v>31</v>
      </c>
      <c r="J517" s="94">
        <v>14266.3</v>
      </c>
      <c r="K517" s="17" t="s">
        <v>65</v>
      </c>
      <c r="L517" s="94">
        <v>4121.51</v>
      </c>
      <c r="M517" s="100">
        <f t="shared" si="32"/>
        <v>61150.030000000006</v>
      </c>
      <c r="N517" s="139">
        <v>45751</v>
      </c>
      <c r="O517" s="155" t="s">
        <v>36</v>
      </c>
    </row>
    <row r="518" spans="2:15" x14ac:dyDescent="0.25">
      <c r="B518" s="16" t="s">
        <v>885</v>
      </c>
      <c r="C518" s="18" t="s">
        <v>33</v>
      </c>
      <c r="D518" s="19" t="s">
        <v>29</v>
      </c>
      <c r="E518" s="141" t="str">
        <f>VLOOKUP(D518,'pomocna tabulka'!$B$2:$D$12,3,0)</f>
        <v>MIRRI SR</v>
      </c>
      <c r="F518" s="149" t="str">
        <f>+IFERROR(VLOOKUP(VALUE(MID($B518,11,1)),'pomocna tabulka'!$F$2:$G$7,2,0),"")</f>
        <v>Priebežná platba</v>
      </c>
      <c r="G518" s="19" t="s">
        <v>34</v>
      </c>
      <c r="H518" s="29">
        <v>15271.98</v>
      </c>
      <c r="I518" s="19" t="s">
        <v>35</v>
      </c>
      <c r="J518" s="94">
        <v>5090.66</v>
      </c>
      <c r="K518" s="17"/>
      <c r="L518" s="94">
        <v>0</v>
      </c>
      <c r="M518" s="100">
        <f t="shared" si="32"/>
        <v>20362.64</v>
      </c>
      <c r="N518" s="139">
        <v>45751</v>
      </c>
      <c r="O518" s="143" t="s">
        <v>36</v>
      </c>
    </row>
    <row r="519" spans="2:15" x14ac:dyDescent="0.25">
      <c r="B519" s="16" t="s">
        <v>886</v>
      </c>
      <c r="C519" s="18" t="s">
        <v>600</v>
      </c>
      <c r="D519" s="19" t="s">
        <v>29</v>
      </c>
      <c r="E519" s="141" t="str">
        <f>VLOOKUP(D519,'pomocna tabulka'!$B$2:$D$12,3,0)</f>
        <v>MIRRI SR</v>
      </c>
      <c r="F519" s="149" t="str">
        <f>+IFERROR(VLOOKUP(VALUE(MID($B519,11,1)),'pomocna tabulka'!$F$2:$G$7,2,0),"")</f>
        <v>Predfinancovanie</v>
      </c>
      <c r="G519" s="19" t="s">
        <v>30</v>
      </c>
      <c r="H519" s="29">
        <v>71570.19</v>
      </c>
      <c r="I519" s="19" t="s">
        <v>31</v>
      </c>
      <c r="J519" s="94">
        <v>5894.02</v>
      </c>
      <c r="K519" s="17"/>
      <c r="L519" s="94">
        <v>0</v>
      </c>
      <c r="M519" s="100">
        <f t="shared" si="32"/>
        <v>77464.210000000006</v>
      </c>
      <c r="N519" s="139">
        <v>45754</v>
      </c>
      <c r="O519" s="22" t="s">
        <v>22</v>
      </c>
    </row>
    <row r="520" spans="2:15" x14ac:dyDescent="0.25">
      <c r="B520" s="16" t="s">
        <v>887</v>
      </c>
      <c r="C520" s="18" t="s">
        <v>130</v>
      </c>
      <c r="D520" s="19" t="s">
        <v>19</v>
      </c>
      <c r="E520" s="141" t="str">
        <f>VLOOKUP(D520,'pomocna tabulka'!$B$2:$D$12,3,0)</f>
        <v>Úrad vlády SR</v>
      </c>
      <c r="F520" s="149" t="str">
        <f>+IFERROR(VLOOKUP(VALUE(MID($B520,11,1)),'pomocna tabulka'!$F$2:$G$7,2,0),"")</f>
        <v>Priebežná platba</v>
      </c>
      <c r="G520" s="19" t="s">
        <v>256</v>
      </c>
      <c r="H520" s="29">
        <v>4903.28</v>
      </c>
      <c r="I520" s="19" t="s">
        <v>257</v>
      </c>
      <c r="J520" s="94">
        <v>865.28</v>
      </c>
      <c r="K520" s="17"/>
      <c r="L520" s="94">
        <v>0</v>
      </c>
      <c r="M520" s="100">
        <f t="shared" si="32"/>
        <v>5768.5599999999995</v>
      </c>
      <c r="N520" s="139">
        <v>45754</v>
      </c>
      <c r="O520" s="22" t="s">
        <v>22</v>
      </c>
    </row>
    <row r="521" spans="2:15" x14ac:dyDescent="0.25">
      <c r="B521" s="16" t="s">
        <v>888</v>
      </c>
      <c r="C521" s="18" t="s">
        <v>171</v>
      </c>
      <c r="D521" s="19" t="s">
        <v>29</v>
      </c>
      <c r="E521" s="141" t="str">
        <f>VLOOKUP(D521,'pomocna tabulka'!$B$2:$D$12,3,0)</f>
        <v>MIRRI SR</v>
      </c>
      <c r="F521" s="149" t="str">
        <f>+IFERROR(VLOOKUP(VALUE(MID($B521,11,1)),'pomocna tabulka'!$F$2:$G$7,2,0),"")</f>
        <v>Predfinancovanie</v>
      </c>
      <c r="G521" s="19" t="s">
        <v>30</v>
      </c>
      <c r="H521" s="29">
        <v>66431.929999999993</v>
      </c>
      <c r="I521" s="19" t="s">
        <v>31</v>
      </c>
      <c r="J521" s="94">
        <v>5470.86</v>
      </c>
      <c r="K521" s="17"/>
      <c r="L521" s="94">
        <v>0</v>
      </c>
      <c r="M521" s="100">
        <f t="shared" si="32"/>
        <v>71902.789999999994</v>
      </c>
      <c r="N521" s="139">
        <v>45754</v>
      </c>
      <c r="O521" s="22" t="s">
        <v>22</v>
      </c>
    </row>
    <row r="522" spans="2:15" x14ac:dyDescent="0.25">
      <c r="B522" s="16" t="s">
        <v>889</v>
      </c>
      <c r="C522" s="18" t="s">
        <v>67</v>
      </c>
      <c r="D522" s="19" t="s">
        <v>19</v>
      </c>
      <c r="E522" s="141" t="str">
        <f>VLOOKUP(D522,'pomocna tabulka'!$B$2:$D$12,3,0)</f>
        <v>Úrad vlády SR</v>
      </c>
      <c r="F522" s="149" t="str">
        <f>+IFERROR(VLOOKUP(VALUE(MID($B522,11,1)),'pomocna tabulka'!$F$2:$G$7,2,0),"")</f>
        <v>Priebežná platba</v>
      </c>
      <c r="G522" s="19" t="s">
        <v>256</v>
      </c>
      <c r="H522" s="29">
        <v>4903.28</v>
      </c>
      <c r="I522" s="19" t="s">
        <v>257</v>
      </c>
      <c r="J522" s="94">
        <v>865.28</v>
      </c>
      <c r="K522" s="17"/>
      <c r="L522" s="94">
        <v>0</v>
      </c>
      <c r="M522" s="100">
        <f t="shared" si="32"/>
        <v>5768.5599999999995</v>
      </c>
      <c r="N522" s="139">
        <v>45754</v>
      </c>
      <c r="O522" s="22" t="s">
        <v>22</v>
      </c>
    </row>
    <row r="523" spans="2:15" x14ac:dyDescent="0.25">
      <c r="B523" s="16" t="s">
        <v>890</v>
      </c>
      <c r="C523" s="18" t="s">
        <v>891</v>
      </c>
      <c r="D523" s="19" t="s">
        <v>19</v>
      </c>
      <c r="E523" s="141" t="str">
        <f>VLOOKUP(D523,'pomocna tabulka'!$B$2:$D$12,3,0)</f>
        <v>Úrad vlády SR</v>
      </c>
      <c r="F523" s="149" t="str">
        <f>+IFERROR(VLOOKUP(VALUE(MID($B523,11,1)),'pomocna tabulka'!$F$2:$G$7,2,0),"")</f>
        <v>Zálohová platba</v>
      </c>
      <c r="G523" s="19" t="s">
        <v>256</v>
      </c>
      <c r="H523" s="29">
        <v>8500</v>
      </c>
      <c r="I523" s="19" t="s">
        <v>257</v>
      </c>
      <c r="J523" s="94">
        <v>1500</v>
      </c>
      <c r="K523" s="17"/>
      <c r="L523" s="94">
        <v>0</v>
      </c>
      <c r="M523" s="100">
        <f t="shared" si="32"/>
        <v>10000</v>
      </c>
      <c r="N523" s="139">
        <v>45754</v>
      </c>
      <c r="O523" s="22" t="s">
        <v>22</v>
      </c>
    </row>
    <row r="524" spans="2:15" x14ac:dyDescent="0.25">
      <c r="B524" s="16" t="s">
        <v>892</v>
      </c>
      <c r="C524" s="18" t="s">
        <v>311</v>
      </c>
      <c r="D524" s="19" t="s">
        <v>19</v>
      </c>
      <c r="E524" s="141" t="str">
        <f>VLOOKUP(D524,'pomocna tabulka'!$B$2:$D$12,3,0)</f>
        <v>Úrad vlády SR</v>
      </c>
      <c r="F524" s="149" t="str">
        <f>+IFERROR(VLOOKUP(VALUE(MID($B524,11,1)),'pomocna tabulka'!$F$2:$G$7,2,0),"")</f>
        <v>Priebežná platba</v>
      </c>
      <c r="G524" s="19" t="s">
        <v>256</v>
      </c>
      <c r="H524" s="29">
        <v>2451.66</v>
      </c>
      <c r="I524" s="19" t="s">
        <v>257</v>
      </c>
      <c r="J524" s="92">
        <v>432.65</v>
      </c>
      <c r="K524" s="23"/>
      <c r="L524" s="92">
        <v>0</v>
      </c>
      <c r="M524" s="98">
        <f t="shared" si="32"/>
        <v>2884.31</v>
      </c>
      <c r="N524" s="156">
        <v>45755</v>
      </c>
      <c r="O524" s="22" t="s">
        <v>22</v>
      </c>
    </row>
    <row r="525" spans="2:15" x14ac:dyDescent="0.25">
      <c r="B525" s="16" t="s">
        <v>893</v>
      </c>
      <c r="C525" s="18" t="s">
        <v>537</v>
      </c>
      <c r="D525" s="19" t="s">
        <v>19</v>
      </c>
      <c r="E525" s="141" t="str">
        <f>VLOOKUP(D525,'pomocna tabulka'!$B$2:$D$12,3,0)</f>
        <v>Úrad vlády SR</v>
      </c>
      <c r="F525" s="149" t="str">
        <f>+IFERROR(VLOOKUP(VALUE(MID($B525,11,1)),'pomocna tabulka'!$F$2:$G$7,2,0),"")</f>
        <v>Priebežná platba</v>
      </c>
      <c r="G525" s="19" t="s">
        <v>256</v>
      </c>
      <c r="H525" s="29">
        <v>14038.55</v>
      </c>
      <c r="I525" s="34" t="s">
        <v>257</v>
      </c>
      <c r="J525" s="94">
        <v>2477.39</v>
      </c>
      <c r="K525" s="17"/>
      <c r="L525" s="94">
        <v>0</v>
      </c>
      <c r="M525" s="94">
        <f t="shared" si="32"/>
        <v>16515.939999999999</v>
      </c>
      <c r="N525" s="93">
        <v>45755</v>
      </c>
      <c r="O525" s="19" t="s">
        <v>22</v>
      </c>
    </row>
    <row r="526" spans="2:15" x14ac:dyDescent="0.25">
      <c r="B526" s="16" t="s">
        <v>894</v>
      </c>
      <c r="C526" s="18" t="s">
        <v>895</v>
      </c>
      <c r="D526" s="19" t="s">
        <v>19</v>
      </c>
      <c r="E526" s="141" t="str">
        <f>VLOOKUP(D526,'pomocna tabulka'!$B$2:$D$12,3,0)</f>
        <v>Úrad vlády SR</v>
      </c>
      <c r="F526" s="149" t="str">
        <f>+IFERROR(VLOOKUP(VALUE(MID($B526,11,1)),'pomocna tabulka'!$F$2:$G$7,2,0),"")</f>
        <v>Priebežná platba</v>
      </c>
      <c r="G526" s="19" t="s">
        <v>256</v>
      </c>
      <c r="H526" s="29">
        <v>4903.28</v>
      </c>
      <c r="I526" s="34" t="s">
        <v>257</v>
      </c>
      <c r="J526" s="94">
        <v>865.29</v>
      </c>
      <c r="K526" s="17"/>
      <c r="L526" s="94">
        <v>0</v>
      </c>
      <c r="M526" s="94">
        <f t="shared" si="32"/>
        <v>5768.57</v>
      </c>
      <c r="N526" s="93">
        <v>45755</v>
      </c>
      <c r="O526" s="19" t="s">
        <v>22</v>
      </c>
    </row>
    <row r="527" spans="2:15" x14ac:dyDescent="0.25">
      <c r="B527" s="16" t="s">
        <v>896</v>
      </c>
      <c r="C527" s="18" t="s">
        <v>377</v>
      </c>
      <c r="D527" s="19" t="s">
        <v>19</v>
      </c>
      <c r="E527" s="141" t="str">
        <f>VLOOKUP(D527,'pomocna tabulka'!$B$2:$D$12,3,0)</f>
        <v>Úrad vlády SR</v>
      </c>
      <c r="F527" s="149" t="str">
        <f>+IFERROR(VLOOKUP(VALUE(MID($B527,11,1)),'pomocna tabulka'!$F$2:$G$7,2,0),"")</f>
        <v>Priebežná platba</v>
      </c>
      <c r="G527" s="19" t="s">
        <v>256</v>
      </c>
      <c r="H527" s="29">
        <v>6667.62</v>
      </c>
      <c r="I527" s="34" t="s">
        <v>257</v>
      </c>
      <c r="J527" s="94">
        <v>1176.6400000000001</v>
      </c>
      <c r="K527" s="17"/>
      <c r="L527" s="94">
        <v>0</v>
      </c>
      <c r="M527" s="94">
        <f t="shared" si="32"/>
        <v>7844.26</v>
      </c>
      <c r="N527" s="93">
        <v>45755</v>
      </c>
      <c r="O527" s="19" t="s">
        <v>22</v>
      </c>
    </row>
    <row r="528" spans="2:15" x14ac:dyDescent="0.25">
      <c r="B528" s="20" t="s">
        <v>897</v>
      </c>
      <c r="C528" s="28" t="s">
        <v>78</v>
      </c>
      <c r="D528" s="22" t="s">
        <v>19</v>
      </c>
      <c r="E528" s="151" t="str">
        <f>VLOOKUP(D528,'pomocna tabulka'!$B$2:$D$12,3,0)</f>
        <v>Úrad vlády SR</v>
      </c>
      <c r="F528" s="152" t="str">
        <f>+IFERROR(VLOOKUP(VALUE(MID($B528,11,1)),'pomocna tabulka'!$F$2:$G$7,2,0),"")</f>
        <v>Priebežná platba</v>
      </c>
      <c r="G528" s="22" t="s">
        <v>256</v>
      </c>
      <c r="H528" s="119">
        <v>26409.56</v>
      </c>
      <c r="I528" s="32" t="s">
        <v>257</v>
      </c>
      <c r="J528" s="92">
        <v>4660.51</v>
      </c>
      <c r="K528" s="132"/>
      <c r="L528" s="92">
        <v>0</v>
      </c>
      <c r="M528" s="92">
        <f t="shared" ref="M528" si="37">SUM(H528+J528+L528)</f>
        <v>31070.07</v>
      </c>
      <c r="N528" s="93">
        <v>45755</v>
      </c>
      <c r="O528" s="19" t="s">
        <v>22</v>
      </c>
    </row>
    <row r="529" spans="2:15" x14ac:dyDescent="0.25">
      <c r="B529" s="16" t="s">
        <v>898</v>
      </c>
      <c r="C529" s="18" t="s">
        <v>311</v>
      </c>
      <c r="D529" s="19" t="s">
        <v>19</v>
      </c>
      <c r="E529" s="141" t="str">
        <f>VLOOKUP(D529,'pomocna tabulka'!$B$2:$D$12,3,0)</f>
        <v>Úrad vlády SR</v>
      </c>
      <c r="F529" s="157" t="str">
        <f>+IFERROR(VLOOKUP(VALUE(MID($B529,11,1)),'pomocna tabulka'!$F$2:$G$7,2,0),"")</f>
        <v>Priebežná platba</v>
      </c>
      <c r="G529" s="19" t="s">
        <v>256</v>
      </c>
      <c r="H529" s="120">
        <v>2451.64</v>
      </c>
      <c r="I529" s="19" t="s">
        <v>257</v>
      </c>
      <c r="J529" s="158">
        <v>432.64</v>
      </c>
      <c r="K529" s="17"/>
      <c r="L529" s="94">
        <v>0</v>
      </c>
      <c r="M529" s="94">
        <f t="shared" ref="M529:M535" si="38">SUM(H529+J529+L529)</f>
        <v>2884.2799999999997</v>
      </c>
      <c r="N529" s="93">
        <v>45755</v>
      </c>
      <c r="O529" s="19" t="s">
        <v>22</v>
      </c>
    </row>
    <row r="530" spans="2:15" x14ac:dyDescent="0.25">
      <c r="B530" s="16" t="s">
        <v>899</v>
      </c>
      <c r="C530" s="18" t="s">
        <v>377</v>
      </c>
      <c r="D530" s="19" t="s">
        <v>19</v>
      </c>
      <c r="E530" s="141" t="str">
        <f>VLOOKUP(D530,'pomocna tabulka'!$B$2:$D$12,3,0)</f>
        <v>Úrad vlády SR</v>
      </c>
      <c r="F530" s="157" t="str">
        <f>+IFERROR(VLOOKUP(VALUE(MID($B530,11,1)),'pomocna tabulka'!$F$2:$G$7,2,0),"")</f>
        <v>Priebežná platba</v>
      </c>
      <c r="G530" s="19" t="s">
        <v>256</v>
      </c>
      <c r="H530" s="120">
        <v>6877.49</v>
      </c>
      <c r="I530" s="19" t="s">
        <v>257</v>
      </c>
      <c r="J530" s="158">
        <v>1213.67</v>
      </c>
      <c r="K530" s="17"/>
      <c r="L530" s="94">
        <v>0</v>
      </c>
      <c r="M530" s="94">
        <f t="shared" si="38"/>
        <v>8091.16</v>
      </c>
      <c r="N530" s="93">
        <v>45755</v>
      </c>
      <c r="O530" s="19" t="s">
        <v>22</v>
      </c>
    </row>
    <row r="531" spans="2:15" x14ac:dyDescent="0.25">
      <c r="B531" s="20" t="s">
        <v>900</v>
      </c>
      <c r="C531" s="28" t="s">
        <v>901</v>
      </c>
      <c r="D531" s="22" t="s">
        <v>19</v>
      </c>
      <c r="E531" s="151" t="str">
        <f>VLOOKUP(D531,'pomocna tabulka'!$B$2:$D$12,3,0)</f>
        <v>Úrad vlády SR</v>
      </c>
      <c r="F531" s="159" t="str">
        <f>+IFERROR(VLOOKUP(VALUE(MID($B531,11,1)),'pomocna tabulka'!$F$2:$G$7,2,0),"")</f>
        <v>Predfinancovanie</v>
      </c>
      <c r="G531" s="22" t="s">
        <v>256</v>
      </c>
      <c r="H531" s="160">
        <v>14843.04</v>
      </c>
      <c r="I531" s="22" t="s">
        <v>257</v>
      </c>
      <c r="J531" s="97">
        <v>2619.36</v>
      </c>
      <c r="K531" s="23"/>
      <c r="L531" s="92">
        <v>0</v>
      </c>
      <c r="M531" s="92">
        <f t="shared" si="38"/>
        <v>17462.400000000001</v>
      </c>
      <c r="N531" s="96">
        <v>45755</v>
      </c>
      <c r="O531" s="22" t="s">
        <v>22</v>
      </c>
    </row>
    <row r="532" spans="2:15" x14ac:dyDescent="0.25">
      <c r="B532" s="20" t="s">
        <v>902</v>
      </c>
      <c r="C532" s="28" t="s">
        <v>33</v>
      </c>
      <c r="D532" s="22" t="s">
        <v>29</v>
      </c>
      <c r="E532" s="151" t="str">
        <f>VLOOKUP(D532,'pomocna tabulka'!$B$2:$D$12,3,0)</f>
        <v>MIRRI SR</v>
      </c>
      <c r="F532" s="159" t="str">
        <f>+IFERROR(VLOOKUP(VALUE(MID($B532,11,1)),'pomocna tabulka'!$F$2:$G$7,2,0),"")</f>
        <v>Priebežná platba</v>
      </c>
      <c r="G532" s="22" t="s">
        <v>34</v>
      </c>
      <c r="H532" s="160">
        <v>18276.77</v>
      </c>
      <c r="I532" s="22" t="s">
        <v>35</v>
      </c>
      <c r="J532" s="97">
        <v>6092.25</v>
      </c>
      <c r="K532" s="23"/>
      <c r="L532" s="92">
        <v>0</v>
      </c>
      <c r="M532" s="92">
        <f t="shared" si="38"/>
        <v>24369.02</v>
      </c>
      <c r="N532" s="96">
        <v>45755</v>
      </c>
      <c r="O532" s="143" t="s">
        <v>36</v>
      </c>
    </row>
    <row r="533" spans="2:15" x14ac:dyDescent="0.25">
      <c r="B533" s="16" t="s">
        <v>903</v>
      </c>
      <c r="C533" s="18" t="s">
        <v>904</v>
      </c>
      <c r="D533" s="22" t="s">
        <v>19</v>
      </c>
      <c r="E533" s="141" t="str">
        <f>VLOOKUP(D533,'pomocna tabulka'!$B$2:$D$12,3,0)</f>
        <v>Úrad vlády SR</v>
      </c>
      <c r="F533" s="149" t="str">
        <f>+IFERROR(VLOOKUP(VALUE(MID($B533,11,1)),'pomocna tabulka'!$F$2:$G$7,2,0),"")</f>
        <v>Priebežná platba</v>
      </c>
      <c r="G533" s="19" t="s">
        <v>256</v>
      </c>
      <c r="H533" s="120">
        <v>7354.92</v>
      </c>
      <c r="I533" s="19" t="s">
        <v>257</v>
      </c>
      <c r="J533" s="120">
        <v>1297.93</v>
      </c>
      <c r="K533" s="130"/>
      <c r="L533" s="92">
        <v>0</v>
      </c>
      <c r="M533" s="94">
        <f t="shared" si="38"/>
        <v>8652.85</v>
      </c>
      <c r="N533" s="96">
        <v>45756</v>
      </c>
      <c r="O533" s="22" t="s">
        <v>22</v>
      </c>
    </row>
    <row r="534" spans="2:15" ht="26.25" x14ac:dyDescent="0.25">
      <c r="B534" s="20" t="s">
        <v>905</v>
      </c>
      <c r="C534" s="28" t="s">
        <v>118</v>
      </c>
      <c r="D534" s="22" t="s">
        <v>29</v>
      </c>
      <c r="E534" s="151" t="str">
        <f>VLOOKUP(D534,'pomocna tabulka'!$B$2:$D$12,3,0)</f>
        <v>MIRRI SR</v>
      </c>
      <c r="F534" s="152" t="str">
        <f>+IFERROR(VLOOKUP(VALUE(MID($B534,11,1)),'pomocna tabulka'!$F$2:$G$7,2,0),"")</f>
        <v>Priebežná platba</v>
      </c>
      <c r="G534" s="161" t="s">
        <v>30</v>
      </c>
      <c r="H534" s="160">
        <v>96738.07</v>
      </c>
      <c r="I534" s="161" t="s">
        <v>31</v>
      </c>
      <c r="J534" s="160">
        <v>21206.85</v>
      </c>
      <c r="K534" s="23" t="s">
        <v>65</v>
      </c>
      <c r="L534" s="160">
        <v>9323.82</v>
      </c>
      <c r="M534" s="92">
        <f t="shared" si="38"/>
        <v>127268.74000000002</v>
      </c>
      <c r="N534" s="96">
        <v>45755</v>
      </c>
      <c r="O534" s="143" t="s">
        <v>36</v>
      </c>
    </row>
    <row r="535" spans="2:15" x14ac:dyDescent="0.25">
      <c r="B535" s="16" t="s">
        <v>906</v>
      </c>
      <c r="C535" s="18" t="s">
        <v>342</v>
      </c>
      <c r="D535" s="19" t="s">
        <v>19</v>
      </c>
      <c r="E535" s="141" t="str">
        <f>VLOOKUP(D535,'pomocna tabulka'!$B$2:$D$12,3,0)</f>
        <v>Úrad vlády SR</v>
      </c>
      <c r="F535" s="149" t="str">
        <f>+IFERROR(VLOOKUP(VALUE(MID($B535,11,1)),'pomocna tabulka'!$F$2:$G$7,2,0),"")</f>
        <v>Priebežná platba</v>
      </c>
      <c r="G535" s="19" t="s">
        <v>256</v>
      </c>
      <c r="H535" s="160">
        <v>4903.28</v>
      </c>
      <c r="I535" s="19" t="s">
        <v>257</v>
      </c>
      <c r="J535" s="160">
        <v>865.28</v>
      </c>
      <c r="K535" s="130"/>
      <c r="L535" s="92">
        <v>0</v>
      </c>
      <c r="M535" s="92">
        <f t="shared" si="38"/>
        <v>5768.5599999999995</v>
      </c>
      <c r="N535" s="96">
        <v>45756</v>
      </c>
      <c r="O535" s="22" t="s">
        <v>22</v>
      </c>
    </row>
    <row r="536" spans="2:15" x14ac:dyDescent="0.25">
      <c r="B536" s="16" t="s">
        <v>907</v>
      </c>
      <c r="C536" s="18" t="s">
        <v>908</v>
      </c>
      <c r="D536" s="19" t="s">
        <v>19</v>
      </c>
      <c r="E536" s="141" t="str">
        <f>VLOOKUP(D536,'pomocna tabulka'!$B$2:$D$12,3,0)</f>
        <v>Úrad vlády SR</v>
      </c>
      <c r="F536" s="149" t="str">
        <f>+IFERROR(VLOOKUP(VALUE(MID($B536,11,1)),'pomocna tabulka'!$F$2:$G$7,2,0),"")</f>
        <v>Priebežná platba</v>
      </c>
      <c r="G536" s="19" t="s">
        <v>256</v>
      </c>
      <c r="H536" s="29">
        <v>6431.13</v>
      </c>
      <c r="I536" s="19" t="s">
        <v>257</v>
      </c>
      <c r="J536" s="94">
        <v>1134.9000000000001</v>
      </c>
      <c r="K536" s="130"/>
      <c r="L536" s="94">
        <v>0</v>
      </c>
      <c r="M536" s="92">
        <f t="shared" ref="M536:M590" si="39">SUM(H536+J536+L536)</f>
        <v>7566.0300000000007</v>
      </c>
      <c r="N536" s="96">
        <v>45756</v>
      </c>
      <c r="O536" s="22" t="s">
        <v>22</v>
      </c>
    </row>
    <row r="537" spans="2:15" x14ac:dyDescent="0.25">
      <c r="B537" s="16" t="s">
        <v>909</v>
      </c>
      <c r="C537" s="18" t="s">
        <v>895</v>
      </c>
      <c r="D537" s="19" t="s">
        <v>19</v>
      </c>
      <c r="E537" s="141" t="str">
        <f>VLOOKUP(D537,'pomocna tabulka'!$B$2:$D$12,3,0)</f>
        <v>Úrad vlády SR</v>
      </c>
      <c r="F537" s="149" t="str">
        <f>+IFERROR(VLOOKUP(VALUE(MID($B537,11,1)),'pomocna tabulka'!$F$2:$G$7,2,0),"")</f>
        <v>Priebežná platba</v>
      </c>
      <c r="G537" s="19" t="s">
        <v>256</v>
      </c>
      <c r="H537" s="29">
        <v>4903.28</v>
      </c>
      <c r="I537" s="19" t="s">
        <v>257</v>
      </c>
      <c r="J537" s="94">
        <v>865.29</v>
      </c>
      <c r="K537" s="130"/>
      <c r="L537" s="94">
        <v>0</v>
      </c>
      <c r="M537" s="92">
        <f t="shared" si="39"/>
        <v>5768.57</v>
      </c>
      <c r="N537" s="96">
        <v>45756</v>
      </c>
      <c r="O537" s="22" t="s">
        <v>22</v>
      </c>
    </row>
    <row r="538" spans="2:15" x14ac:dyDescent="0.25">
      <c r="B538" s="16" t="s">
        <v>910</v>
      </c>
      <c r="C538" s="18" t="s">
        <v>276</v>
      </c>
      <c r="D538" s="19" t="s">
        <v>29</v>
      </c>
      <c r="E538" s="141" t="str">
        <f>VLOOKUP(D538,'pomocna tabulka'!$B$2:$D$12,3,0)</f>
        <v>MIRRI SR</v>
      </c>
      <c r="F538" s="149" t="str">
        <f>+IFERROR(VLOOKUP(VALUE(MID($B538,11,1)),'pomocna tabulka'!$F$2:$G$7,2,0),"")</f>
        <v>Zálohová platba</v>
      </c>
      <c r="G538" s="19" t="s">
        <v>197</v>
      </c>
      <c r="H538" s="29">
        <v>8500</v>
      </c>
      <c r="I538" s="19" t="s">
        <v>198</v>
      </c>
      <c r="J538" s="94">
        <v>700</v>
      </c>
      <c r="K538" s="17"/>
      <c r="L538" s="94">
        <v>0</v>
      </c>
      <c r="M538" s="92">
        <f>SUM(H538+J538+L538)</f>
        <v>9200</v>
      </c>
      <c r="N538" s="96">
        <v>45756</v>
      </c>
      <c r="O538" s="22" t="s">
        <v>22</v>
      </c>
    </row>
    <row r="539" spans="2:15" ht="26.25" x14ac:dyDescent="0.25">
      <c r="B539" s="16" t="s">
        <v>911</v>
      </c>
      <c r="C539" s="18" t="s">
        <v>912</v>
      </c>
      <c r="D539" s="19" t="s">
        <v>314</v>
      </c>
      <c r="E539" s="141" t="str">
        <f>VLOOKUP(D539,'pomocna tabulka'!$B$2:$D$12,3,0)</f>
        <v xml:space="preserve">Slovenská inovačná a energetická agentúra </v>
      </c>
      <c r="F539" s="149" t="str">
        <f>+IFERROR(VLOOKUP(VALUE(MID($B539,11,1)),'pomocna tabulka'!$F$2:$G$7,2,0),"")</f>
        <v>Priebežná platba</v>
      </c>
      <c r="G539" s="19" t="s">
        <v>315</v>
      </c>
      <c r="H539" s="29">
        <v>14076</v>
      </c>
      <c r="I539" s="19" t="s">
        <v>316</v>
      </c>
      <c r="J539" s="94">
        <v>2484</v>
      </c>
      <c r="K539" s="130"/>
      <c r="L539" s="94">
        <v>0</v>
      </c>
      <c r="M539" s="92">
        <f t="shared" si="39"/>
        <v>16560</v>
      </c>
      <c r="N539" s="96">
        <v>45756</v>
      </c>
      <c r="O539" s="22" t="s">
        <v>22</v>
      </c>
    </row>
    <row r="540" spans="2:15" x14ac:dyDescent="0.25">
      <c r="B540" s="16" t="s">
        <v>913</v>
      </c>
      <c r="C540" s="18" t="s">
        <v>914</v>
      </c>
      <c r="D540" s="19" t="s">
        <v>19</v>
      </c>
      <c r="E540" s="141" t="str">
        <f>VLOOKUP(D540,'pomocna tabulka'!$B$2:$D$12,3,0)</f>
        <v>Úrad vlády SR</v>
      </c>
      <c r="F540" s="149" t="str">
        <f>+IFERROR(VLOOKUP(VALUE(MID($B540,11,1)),'pomocna tabulka'!$F$2:$G$7,2,0),"")</f>
        <v>Zálohová platba</v>
      </c>
      <c r="G540" s="19" t="s">
        <v>256</v>
      </c>
      <c r="H540" s="29">
        <v>25500</v>
      </c>
      <c r="I540" s="19" t="s">
        <v>257</v>
      </c>
      <c r="J540" s="94">
        <v>4500</v>
      </c>
      <c r="K540" s="130"/>
      <c r="L540" s="94">
        <v>0</v>
      </c>
      <c r="M540" s="92">
        <f t="shared" si="39"/>
        <v>30000</v>
      </c>
      <c r="N540" s="96">
        <v>45757</v>
      </c>
      <c r="O540" s="22" t="s">
        <v>22</v>
      </c>
    </row>
    <row r="541" spans="2:15" x14ac:dyDescent="0.25">
      <c r="B541" s="16" t="s">
        <v>915</v>
      </c>
      <c r="C541" s="18" t="s">
        <v>268</v>
      </c>
      <c r="D541" s="19" t="s">
        <v>19</v>
      </c>
      <c r="E541" s="141" t="str">
        <f>VLOOKUP(D541,'pomocna tabulka'!$B$2:$D$12,3,0)</f>
        <v>Úrad vlády SR</v>
      </c>
      <c r="F541" s="149" t="str">
        <f>+IFERROR(VLOOKUP(VALUE(MID($B541,11,1)),'pomocna tabulka'!$F$2:$G$7,2,0),"")</f>
        <v>Zálohová platba</v>
      </c>
      <c r="G541" s="19" t="s">
        <v>256</v>
      </c>
      <c r="H541" s="29">
        <v>34000</v>
      </c>
      <c r="I541" s="19" t="s">
        <v>257</v>
      </c>
      <c r="J541" s="94">
        <v>6000</v>
      </c>
      <c r="K541" s="17"/>
      <c r="L541" s="94">
        <v>0</v>
      </c>
      <c r="M541" s="92">
        <f t="shared" si="39"/>
        <v>40000</v>
      </c>
      <c r="N541" s="96">
        <v>45757</v>
      </c>
      <c r="O541" s="22" t="s">
        <v>22</v>
      </c>
    </row>
    <row r="542" spans="2:15" x14ac:dyDescent="0.25">
      <c r="B542" s="16" t="s">
        <v>916</v>
      </c>
      <c r="C542" s="18" t="s">
        <v>917</v>
      </c>
      <c r="D542" s="19" t="s">
        <v>19</v>
      </c>
      <c r="E542" s="141" t="str">
        <f>VLOOKUP(D542,'pomocna tabulka'!$B$2:$D$12,3,0)</f>
        <v>Úrad vlády SR</v>
      </c>
      <c r="F542" s="149" t="str">
        <f>+IFERROR(VLOOKUP(VALUE(MID($B542,11,1)),'pomocna tabulka'!$F$2:$G$7,2,0),"")</f>
        <v>Priebežná platba</v>
      </c>
      <c r="G542" s="19" t="s">
        <v>256</v>
      </c>
      <c r="H542" s="29">
        <v>4506.72</v>
      </c>
      <c r="I542" s="19" t="s">
        <v>257</v>
      </c>
      <c r="J542" s="94">
        <v>795.3</v>
      </c>
      <c r="K542" s="17"/>
      <c r="L542" s="94">
        <v>0</v>
      </c>
      <c r="M542" s="92">
        <f t="shared" si="39"/>
        <v>5302.02</v>
      </c>
      <c r="N542" s="96">
        <v>45757</v>
      </c>
      <c r="O542" s="22" t="s">
        <v>22</v>
      </c>
    </row>
    <row r="543" spans="2:15" x14ac:dyDescent="0.25">
      <c r="B543" s="16" t="s">
        <v>918</v>
      </c>
      <c r="C543" s="18" t="s">
        <v>919</v>
      </c>
      <c r="D543" s="19" t="s">
        <v>19</v>
      </c>
      <c r="E543" s="141" t="str">
        <f>VLOOKUP(D543,'pomocna tabulka'!$B$2:$D$12,3,0)</f>
        <v>Úrad vlády SR</v>
      </c>
      <c r="F543" s="149" t="str">
        <f>+IFERROR(VLOOKUP(VALUE(MID($B543,11,1)),'pomocna tabulka'!$F$2:$G$7,2,0),"")</f>
        <v>Zálohová platba</v>
      </c>
      <c r="G543" s="19" t="s">
        <v>256</v>
      </c>
      <c r="H543" s="29">
        <v>25500</v>
      </c>
      <c r="I543" s="19" t="s">
        <v>257</v>
      </c>
      <c r="J543" s="94">
        <v>4500</v>
      </c>
      <c r="K543" s="17"/>
      <c r="L543" s="94">
        <v>0</v>
      </c>
      <c r="M543" s="92">
        <f t="shared" si="39"/>
        <v>30000</v>
      </c>
      <c r="N543" s="96">
        <v>45757</v>
      </c>
      <c r="O543" s="22" t="s">
        <v>22</v>
      </c>
    </row>
    <row r="544" spans="2:15" x14ac:dyDescent="0.25">
      <c r="B544" s="16" t="s">
        <v>920</v>
      </c>
      <c r="C544" s="18" t="s">
        <v>921</v>
      </c>
      <c r="D544" s="19" t="s">
        <v>19</v>
      </c>
      <c r="E544" s="141" t="str">
        <f>VLOOKUP(D544,'pomocna tabulka'!$B$2:$D$12,3,0)</f>
        <v>Úrad vlády SR</v>
      </c>
      <c r="F544" s="149" t="str">
        <f>+IFERROR(VLOOKUP(VALUE(MID($B544,11,1)),'pomocna tabulka'!$F$2:$G$7,2,0),"")</f>
        <v>Priebežná platba</v>
      </c>
      <c r="G544" s="19" t="s">
        <v>256</v>
      </c>
      <c r="H544" s="29">
        <v>5829.3</v>
      </c>
      <c r="I544" s="19" t="s">
        <v>257</v>
      </c>
      <c r="J544" s="94">
        <v>1028.7</v>
      </c>
      <c r="K544" s="17"/>
      <c r="L544" s="94">
        <v>0</v>
      </c>
      <c r="M544" s="92">
        <f t="shared" si="39"/>
        <v>6858</v>
      </c>
      <c r="N544" s="96">
        <v>45757</v>
      </c>
      <c r="O544" s="22" t="s">
        <v>22</v>
      </c>
    </row>
    <row r="545" spans="2:15" x14ac:dyDescent="0.25">
      <c r="B545" s="16" t="s">
        <v>922</v>
      </c>
      <c r="C545" s="18" t="s">
        <v>923</v>
      </c>
      <c r="D545" s="19" t="s">
        <v>19</v>
      </c>
      <c r="E545" s="141" t="str">
        <f>VLOOKUP(D545,'pomocna tabulka'!$B$2:$D$12,3,0)</f>
        <v>Úrad vlády SR</v>
      </c>
      <c r="F545" s="149" t="str">
        <f>+IFERROR(VLOOKUP(VALUE(MID($B545,11,1)),'pomocna tabulka'!$F$2:$G$7,2,0),"")</f>
        <v>Priebežná platba</v>
      </c>
      <c r="G545" s="19" t="s">
        <v>256</v>
      </c>
      <c r="H545" s="29">
        <v>4210.68</v>
      </c>
      <c r="I545" s="19" t="s">
        <v>257</v>
      </c>
      <c r="J545" s="94">
        <v>743.06</v>
      </c>
      <c r="K545" s="17"/>
      <c r="L545" s="94">
        <v>0</v>
      </c>
      <c r="M545" s="92">
        <f t="shared" si="39"/>
        <v>4953.74</v>
      </c>
      <c r="N545" s="96">
        <v>45757</v>
      </c>
      <c r="O545" s="22" t="s">
        <v>22</v>
      </c>
    </row>
    <row r="546" spans="2:15" x14ac:dyDescent="0.25">
      <c r="B546" s="16" t="s">
        <v>924</v>
      </c>
      <c r="C546" s="18" t="s">
        <v>925</v>
      </c>
      <c r="D546" s="19" t="s">
        <v>19</v>
      </c>
      <c r="E546" s="141" t="str">
        <f>VLOOKUP(D546,'pomocna tabulka'!$B$2:$D$12,3,0)</f>
        <v>Úrad vlády SR</v>
      </c>
      <c r="F546" s="149" t="str">
        <f>+IFERROR(VLOOKUP(VALUE(MID($B546,11,1)),'pomocna tabulka'!$F$2:$G$7,2,0),"")</f>
        <v>Zálohová platba</v>
      </c>
      <c r="G546" s="19" t="s">
        <v>256</v>
      </c>
      <c r="H546" s="29">
        <v>24650</v>
      </c>
      <c r="I546" s="19" t="s">
        <v>257</v>
      </c>
      <c r="J546" s="94">
        <v>4350</v>
      </c>
      <c r="K546" s="17"/>
      <c r="L546" s="94">
        <v>0</v>
      </c>
      <c r="M546" s="92">
        <f t="shared" si="39"/>
        <v>29000</v>
      </c>
      <c r="N546" s="96">
        <v>45757</v>
      </c>
      <c r="O546" s="22" t="s">
        <v>22</v>
      </c>
    </row>
    <row r="547" spans="2:15" x14ac:dyDescent="0.25">
      <c r="B547" s="16" t="s">
        <v>926</v>
      </c>
      <c r="C547" s="18" t="s">
        <v>114</v>
      </c>
      <c r="D547" s="19" t="s">
        <v>19</v>
      </c>
      <c r="E547" s="141" t="str">
        <f>VLOOKUP(D547,'pomocna tabulka'!$B$2:$D$12,3,0)</f>
        <v>Úrad vlády SR</v>
      </c>
      <c r="F547" s="149" t="str">
        <f>+IFERROR(VLOOKUP(VALUE(MID($B547,11,1)),'pomocna tabulka'!$F$2:$G$7,2,0),"")</f>
        <v>Priebežná platba</v>
      </c>
      <c r="G547" s="19" t="s">
        <v>256</v>
      </c>
      <c r="H547" s="29">
        <v>13187.46</v>
      </c>
      <c r="I547" s="19" t="s">
        <v>257</v>
      </c>
      <c r="J547" s="94">
        <v>2327.1999999999998</v>
      </c>
      <c r="K547" s="17"/>
      <c r="L547" s="94">
        <v>0</v>
      </c>
      <c r="M547" s="92">
        <f t="shared" si="39"/>
        <v>15514.66</v>
      </c>
      <c r="N547" s="96">
        <v>45757</v>
      </c>
      <c r="O547" s="22" t="s">
        <v>22</v>
      </c>
    </row>
    <row r="548" spans="2:15" x14ac:dyDescent="0.25">
      <c r="B548" s="16" t="s">
        <v>927</v>
      </c>
      <c r="C548" s="18" t="s">
        <v>928</v>
      </c>
      <c r="D548" s="19" t="s">
        <v>19</v>
      </c>
      <c r="E548" s="141" t="str">
        <f>VLOOKUP(D548,'pomocna tabulka'!$B$2:$D$12,3,0)</f>
        <v>Úrad vlády SR</v>
      </c>
      <c r="F548" s="149" t="str">
        <f>+IFERROR(VLOOKUP(VALUE(MID($B548,11,1)),'pomocna tabulka'!$F$2:$G$7,2,0),"")</f>
        <v>Zálohová platba</v>
      </c>
      <c r="G548" s="19" t="s">
        <v>256</v>
      </c>
      <c r="H548" s="29">
        <v>17981.759999999998</v>
      </c>
      <c r="I548" s="19" t="s">
        <v>257</v>
      </c>
      <c r="J548" s="94">
        <v>3173.25</v>
      </c>
      <c r="K548" s="17"/>
      <c r="L548" s="94">
        <v>0</v>
      </c>
      <c r="M548" s="92">
        <f t="shared" si="39"/>
        <v>21155.01</v>
      </c>
      <c r="N548" s="96">
        <v>45757</v>
      </c>
      <c r="O548" s="22" t="s">
        <v>22</v>
      </c>
    </row>
    <row r="549" spans="2:15" x14ac:dyDescent="0.25">
      <c r="B549" s="16" t="s">
        <v>929</v>
      </c>
      <c r="C549" s="18" t="s">
        <v>342</v>
      </c>
      <c r="D549" s="19" t="s">
        <v>19</v>
      </c>
      <c r="E549" s="141" t="str">
        <f>VLOOKUP(D549,'pomocna tabulka'!$B$2:$D$12,3,0)</f>
        <v>Úrad vlády SR</v>
      </c>
      <c r="F549" s="149" t="str">
        <f>+IFERROR(VLOOKUP(VALUE(MID($B549,11,1)),'pomocna tabulka'!$F$2:$G$7,2,0),"")</f>
        <v>Priebežná platba</v>
      </c>
      <c r="G549" s="19" t="s">
        <v>256</v>
      </c>
      <c r="H549" s="29">
        <v>4903.28</v>
      </c>
      <c r="I549" s="19" t="s">
        <v>257</v>
      </c>
      <c r="J549" s="94">
        <v>865.28</v>
      </c>
      <c r="K549" s="17"/>
      <c r="L549" s="94">
        <v>0</v>
      </c>
      <c r="M549" s="92">
        <f t="shared" ref="M549" si="40">SUM(H549+J549+L549)</f>
        <v>5768.5599999999995</v>
      </c>
      <c r="N549" s="96">
        <v>45757</v>
      </c>
      <c r="O549" s="22" t="s">
        <v>22</v>
      </c>
    </row>
    <row r="550" spans="2:15" x14ac:dyDescent="0.25">
      <c r="B550" s="16" t="s">
        <v>930</v>
      </c>
      <c r="C550" s="18" t="s">
        <v>226</v>
      </c>
      <c r="D550" s="19" t="s">
        <v>19</v>
      </c>
      <c r="E550" s="141" t="str">
        <f>VLOOKUP(D550,'pomocna tabulka'!$B$2:$D$12,3,0)</f>
        <v>Úrad vlády SR</v>
      </c>
      <c r="F550" s="149" t="str">
        <f>+IFERROR(VLOOKUP(VALUE(MID($B550,11,1)),'pomocna tabulka'!$F$2:$G$7,2,0),"")</f>
        <v>Priebežná platba</v>
      </c>
      <c r="G550" s="19" t="s">
        <v>256</v>
      </c>
      <c r="H550" s="29">
        <v>4730.95</v>
      </c>
      <c r="I550" s="19" t="s">
        <v>257</v>
      </c>
      <c r="J550" s="94">
        <v>834.87</v>
      </c>
      <c r="K550" s="17"/>
      <c r="L550" s="94">
        <v>0</v>
      </c>
      <c r="M550" s="92">
        <f t="shared" si="39"/>
        <v>5565.82</v>
      </c>
      <c r="N550" s="96">
        <v>45758</v>
      </c>
      <c r="O550" s="22" t="s">
        <v>22</v>
      </c>
    </row>
    <row r="551" spans="2:15" x14ac:dyDescent="0.25">
      <c r="B551" s="16" t="s">
        <v>931</v>
      </c>
      <c r="C551" s="18" t="s">
        <v>574</v>
      </c>
      <c r="D551" s="19" t="s">
        <v>19</v>
      </c>
      <c r="E551" s="141" t="str">
        <f>VLOOKUP(D551,'pomocna tabulka'!$B$2:$D$12,3,0)</f>
        <v>Úrad vlády SR</v>
      </c>
      <c r="F551" s="149" t="str">
        <f>+IFERROR(VLOOKUP(VALUE(MID($B551,11,1)),'pomocna tabulka'!$F$2:$G$7,2,0),"")</f>
        <v>Priebežná platba</v>
      </c>
      <c r="G551" s="19" t="s">
        <v>256</v>
      </c>
      <c r="H551" s="29">
        <v>13758.01</v>
      </c>
      <c r="I551" s="19" t="s">
        <v>257</v>
      </c>
      <c r="J551" s="94">
        <v>2427.88</v>
      </c>
      <c r="K551" s="17"/>
      <c r="L551" s="94">
        <v>0</v>
      </c>
      <c r="M551" s="92">
        <f t="shared" si="39"/>
        <v>16185.89</v>
      </c>
      <c r="N551" s="96">
        <v>45758</v>
      </c>
      <c r="O551" s="22" t="s">
        <v>22</v>
      </c>
    </row>
    <row r="552" spans="2:15" x14ac:dyDescent="0.25">
      <c r="B552" s="16" t="s">
        <v>932</v>
      </c>
      <c r="C552" s="18" t="s">
        <v>719</v>
      </c>
      <c r="D552" s="19" t="s">
        <v>19</v>
      </c>
      <c r="E552" s="141" t="str">
        <f>VLOOKUP(D552,'pomocna tabulka'!$B$2:$D$12,3,0)</f>
        <v>Úrad vlády SR</v>
      </c>
      <c r="F552" s="149" t="str">
        <f>+IFERROR(VLOOKUP(VALUE(MID($B552,11,1)),'pomocna tabulka'!$F$2:$G$7,2,0),"")</f>
        <v>Priebežná platba</v>
      </c>
      <c r="G552" s="19" t="s">
        <v>256</v>
      </c>
      <c r="H552" s="29">
        <v>9806.65</v>
      </c>
      <c r="I552" s="19" t="s">
        <v>257</v>
      </c>
      <c r="J552" s="94">
        <v>1730.59</v>
      </c>
      <c r="K552" s="17"/>
      <c r="L552" s="94">
        <v>0</v>
      </c>
      <c r="M552" s="92">
        <f t="shared" si="39"/>
        <v>11537.24</v>
      </c>
      <c r="N552" s="96">
        <v>45758</v>
      </c>
      <c r="O552" s="22" t="s">
        <v>22</v>
      </c>
    </row>
    <row r="553" spans="2:15" x14ac:dyDescent="0.25">
      <c r="B553" s="16" t="s">
        <v>933</v>
      </c>
      <c r="C553" s="18" t="s">
        <v>934</v>
      </c>
      <c r="D553" s="19" t="s">
        <v>19</v>
      </c>
      <c r="E553" s="141" t="str">
        <f>VLOOKUP(D553,'pomocna tabulka'!$B$2:$D$12,3,0)</f>
        <v>Úrad vlády SR</v>
      </c>
      <c r="F553" s="149" t="str">
        <f>+IFERROR(VLOOKUP(VALUE(MID($B553,11,1)),'pomocna tabulka'!$F$2:$G$7,2,0),"")</f>
        <v>Priebežná platba</v>
      </c>
      <c r="G553" s="19" t="s">
        <v>256</v>
      </c>
      <c r="H553" s="29">
        <v>4903.3100000000004</v>
      </c>
      <c r="I553" s="19" t="s">
        <v>257</v>
      </c>
      <c r="J553" s="94">
        <v>865.29</v>
      </c>
      <c r="K553" s="17"/>
      <c r="L553" s="94">
        <v>0</v>
      </c>
      <c r="M553" s="92">
        <f t="shared" si="39"/>
        <v>5768.6</v>
      </c>
      <c r="N553" s="96">
        <v>45758</v>
      </c>
      <c r="O553" s="22" t="s">
        <v>22</v>
      </c>
    </row>
    <row r="554" spans="2:15" x14ac:dyDescent="0.25">
      <c r="B554" s="16" t="s">
        <v>935</v>
      </c>
      <c r="C554" s="18" t="s">
        <v>87</v>
      </c>
      <c r="D554" s="19" t="s">
        <v>19</v>
      </c>
      <c r="E554" s="141" t="str">
        <f>VLOOKUP(D554,'pomocna tabulka'!$B$2:$D$12,3,0)</f>
        <v>Úrad vlády SR</v>
      </c>
      <c r="F554" s="149" t="str">
        <f>+IFERROR(VLOOKUP(VALUE(MID($B554,11,1)),'pomocna tabulka'!$F$2:$G$7,2,0),"")</f>
        <v>Priebežná platba</v>
      </c>
      <c r="G554" s="19" t="s">
        <v>256</v>
      </c>
      <c r="H554" s="29">
        <v>5586.08</v>
      </c>
      <c r="I554" s="19" t="s">
        <v>257</v>
      </c>
      <c r="J554" s="94">
        <v>985.78</v>
      </c>
      <c r="K554" s="17"/>
      <c r="L554" s="94">
        <v>0</v>
      </c>
      <c r="M554" s="92">
        <f t="shared" si="39"/>
        <v>6571.86</v>
      </c>
      <c r="N554" s="96">
        <v>45758</v>
      </c>
      <c r="O554" s="22" t="s">
        <v>22</v>
      </c>
    </row>
    <row r="555" spans="2:15" x14ac:dyDescent="0.25">
      <c r="B555" s="16" t="s">
        <v>936</v>
      </c>
      <c r="C555" s="18" t="s">
        <v>921</v>
      </c>
      <c r="D555" s="19" t="s">
        <v>19</v>
      </c>
      <c r="E555" s="141" t="str">
        <f>VLOOKUP(D555,'pomocna tabulka'!$B$2:$D$12,3,0)</f>
        <v>Úrad vlády SR</v>
      </c>
      <c r="F555" s="149" t="str">
        <f>+IFERROR(VLOOKUP(VALUE(MID($B555,11,1)),'pomocna tabulka'!$F$2:$G$7,2,0),"")</f>
        <v>Priebežná platba</v>
      </c>
      <c r="G555" s="19" t="s">
        <v>256</v>
      </c>
      <c r="H555" s="29">
        <v>13474.47</v>
      </c>
      <c r="I555" s="19" t="s">
        <v>257</v>
      </c>
      <c r="J555" s="94">
        <v>2377.85</v>
      </c>
      <c r="K555" s="17"/>
      <c r="L555" s="94">
        <v>0</v>
      </c>
      <c r="M555" s="92">
        <f t="shared" si="39"/>
        <v>15852.32</v>
      </c>
      <c r="N555" s="96">
        <v>45758</v>
      </c>
      <c r="O555" s="22" t="s">
        <v>22</v>
      </c>
    </row>
    <row r="556" spans="2:15" x14ac:dyDescent="0.25">
      <c r="B556" s="16" t="s">
        <v>937</v>
      </c>
      <c r="C556" s="18" t="s">
        <v>111</v>
      </c>
      <c r="D556" s="19" t="s">
        <v>19</v>
      </c>
      <c r="E556" s="141" t="str">
        <f>VLOOKUP(D556,'pomocna tabulka'!$B$2:$D$12,3,0)</f>
        <v>Úrad vlády SR</v>
      </c>
      <c r="F556" s="149" t="str">
        <f>+IFERROR(VLOOKUP(VALUE(MID($B556,11,1)),'pomocna tabulka'!$F$2:$G$7,2,0),"")</f>
        <v>Priebežná platba</v>
      </c>
      <c r="G556" s="19" t="s">
        <v>256</v>
      </c>
      <c r="H556" s="29">
        <v>2451.64</v>
      </c>
      <c r="I556" s="19" t="s">
        <v>257</v>
      </c>
      <c r="J556" s="94">
        <v>432.64</v>
      </c>
      <c r="K556" s="17"/>
      <c r="L556" s="94">
        <v>0</v>
      </c>
      <c r="M556" s="92">
        <f t="shared" si="39"/>
        <v>2884.2799999999997</v>
      </c>
      <c r="N556" s="96">
        <v>45758</v>
      </c>
      <c r="O556" s="22" t="s">
        <v>22</v>
      </c>
    </row>
    <row r="557" spans="2:15" x14ac:dyDescent="0.25">
      <c r="B557" s="16" t="s">
        <v>938</v>
      </c>
      <c r="C557" s="18" t="s">
        <v>939</v>
      </c>
      <c r="D557" s="19" t="s">
        <v>19</v>
      </c>
      <c r="E557" s="141" t="str">
        <f>VLOOKUP(D557,'pomocna tabulka'!$B$2:$D$12,3,0)</f>
        <v>Úrad vlády SR</v>
      </c>
      <c r="F557" s="149" t="str">
        <f>+IFERROR(VLOOKUP(VALUE(MID($B557,11,1)),'pomocna tabulka'!$F$2:$G$7,2,0),"")</f>
        <v>Zálohová platba</v>
      </c>
      <c r="G557" s="19" t="s">
        <v>315</v>
      </c>
      <c r="H557" s="29">
        <v>50640.959999999999</v>
      </c>
      <c r="I557" s="19" t="s">
        <v>316</v>
      </c>
      <c r="J557" s="94">
        <v>8936.64</v>
      </c>
      <c r="K557" s="17"/>
      <c r="L557" s="94">
        <v>0</v>
      </c>
      <c r="M557" s="92">
        <f t="shared" si="39"/>
        <v>59577.599999999999</v>
      </c>
      <c r="N557" s="96">
        <v>45761</v>
      </c>
      <c r="O557" s="22" t="s">
        <v>22</v>
      </c>
    </row>
    <row r="558" spans="2:15" x14ac:dyDescent="0.25">
      <c r="B558" s="16" t="s">
        <v>940</v>
      </c>
      <c r="C558" s="18" t="s">
        <v>941</v>
      </c>
      <c r="D558" s="19" t="s">
        <v>19</v>
      </c>
      <c r="E558" s="141" t="str">
        <f>VLOOKUP(D558,'pomocna tabulka'!$B$2:$D$12,3,0)</f>
        <v>Úrad vlády SR</v>
      </c>
      <c r="F558" s="149" t="str">
        <f>+IFERROR(VLOOKUP(VALUE(MID($B558,11,1)),'pomocna tabulka'!$F$2:$G$7,2,0),"")</f>
        <v>Zálohová platba</v>
      </c>
      <c r="G558" s="19" t="s">
        <v>256</v>
      </c>
      <c r="H558" s="29">
        <v>40149.75</v>
      </c>
      <c r="I558" s="19" t="s">
        <v>257</v>
      </c>
      <c r="J558" s="94">
        <v>7085.25</v>
      </c>
      <c r="K558" s="17"/>
      <c r="L558" s="94">
        <v>0</v>
      </c>
      <c r="M558" s="92">
        <f t="shared" si="39"/>
        <v>47235</v>
      </c>
      <c r="N558" s="96">
        <v>45761</v>
      </c>
      <c r="O558" s="22" t="s">
        <v>22</v>
      </c>
    </row>
    <row r="559" spans="2:15" x14ac:dyDescent="0.25">
      <c r="B559" s="16" t="s">
        <v>942</v>
      </c>
      <c r="C559" s="18" t="s">
        <v>943</v>
      </c>
      <c r="D559" s="19" t="s">
        <v>29</v>
      </c>
      <c r="E559" s="141" t="str">
        <f>VLOOKUP(D559,'pomocna tabulka'!$B$2:$D$12,3,0)</f>
        <v>MIRRI SR</v>
      </c>
      <c r="F559" s="149" t="str">
        <f>+IFERROR(VLOOKUP(VALUE(MID($B559,11,1)),'pomocna tabulka'!$F$2:$G$7,2,0),"")</f>
        <v>Zálohová platba</v>
      </c>
      <c r="G559" s="19" t="s">
        <v>30</v>
      </c>
      <c r="H559" s="29">
        <v>850000</v>
      </c>
      <c r="I559" s="19" t="s">
        <v>31</v>
      </c>
      <c r="J559" s="94">
        <v>150000</v>
      </c>
      <c r="K559" s="17"/>
      <c r="L559" s="94">
        <v>0</v>
      </c>
      <c r="M559" s="92">
        <f t="shared" si="39"/>
        <v>1000000</v>
      </c>
      <c r="N559" s="96">
        <v>45761</v>
      </c>
      <c r="O559" s="22" t="s">
        <v>22</v>
      </c>
    </row>
    <row r="560" spans="2:15" x14ac:dyDescent="0.25">
      <c r="B560" s="16" t="s">
        <v>944</v>
      </c>
      <c r="C560" s="18" t="s">
        <v>99</v>
      </c>
      <c r="D560" s="19" t="s">
        <v>19</v>
      </c>
      <c r="E560" s="141" t="str">
        <f>VLOOKUP(D560,'pomocna tabulka'!$B$2:$D$12,3,0)</f>
        <v>Úrad vlády SR</v>
      </c>
      <c r="F560" s="149" t="str">
        <f>+IFERROR(VLOOKUP(VALUE(MID($B560,11,1)),'pomocna tabulka'!$F$2:$G$7,2,0),"")</f>
        <v>Priebežná platba</v>
      </c>
      <c r="G560" s="19" t="s">
        <v>256</v>
      </c>
      <c r="H560" s="29">
        <v>4903.28</v>
      </c>
      <c r="I560" s="19" t="s">
        <v>257</v>
      </c>
      <c r="J560" s="94">
        <v>865.29</v>
      </c>
      <c r="K560" s="17"/>
      <c r="L560" s="94">
        <v>0</v>
      </c>
      <c r="M560" s="92">
        <f t="shared" si="39"/>
        <v>5768.57</v>
      </c>
      <c r="N560" s="96">
        <v>45761</v>
      </c>
      <c r="O560" s="22" t="s">
        <v>22</v>
      </c>
    </row>
    <row r="561" spans="2:15" x14ac:dyDescent="0.25">
      <c r="B561" s="16" t="s">
        <v>945</v>
      </c>
      <c r="C561" s="18" t="s">
        <v>372</v>
      </c>
      <c r="D561" s="19" t="s">
        <v>19</v>
      </c>
      <c r="E561" s="141" t="str">
        <f>VLOOKUP(D561,'pomocna tabulka'!$B$2:$D$12,3,0)</f>
        <v>Úrad vlády SR</v>
      </c>
      <c r="F561" s="149" t="str">
        <f>+IFERROR(VLOOKUP(VALUE(MID($B561,11,1)),'pomocna tabulka'!$F$2:$G$7,2,0),"")</f>
        <v>Zálohová platba</v>
      </c>
      <c r="G561" s="19" t="s">
        <v>256</v>
      </c>
      <c r="H561" s="29">
        <v>58240.3</v>
      </c>
      <c r="I561" s="26" t="s">
        <v>257</v>
      </c>
      <c r="J561" s="94">
        <v>10277.700000000001</v>
      </c>
      <c r="K561" s="17"/>
      <c r="L561" s="94">
        <v>0</v>
      </c>
      <c r="M561" s="92">
        <f t="shared" si="39"/>
        <v>68518</v>
      </c>
      <c r="N561" s="96">
        <v>45761</v>
      </c>
      <c r="O561" s="22" t="s">
        <v>22</v>
      </c>
    </row>
    <row r="562" spans="2:15" x14ac:dyDescent="0.25">
      <c r="B562" s="16" t="s">
        <v>946</v>
      </c>
      <c r="C562" s="18" t="s">
        <v>715</v>
      </c>
      <c r="D562" s="19" t="s">
        <v>29</v>
      </c>
      <c r="E562" s="141" t="str">
        <f>VLOOKUP(D562,'pomocna tabulka'!$B$2:$D$12,3,0)</f>
        <v>MIRRI SR</v>
      </c>
      <c r="F562" s="149" t="str">
        <f>+IFERROR(VLOOKUP(VALUE(MID($B562,11,1)),'pomocna tabulka'!$F$2:$G$7,2,0),"")</f>
        <v>Zálohová platba</v>
      </c>
      <c r="G562" s="19" t="s">
        <v>30</v>
      </c>
      <c r="H562" s="29">
        <v>2627748.64</v>
      </c>
      <c r="I562" s="19" t="s">
        <v>31</v>
      </c>
      <c r="J562" s="94">
        <v>876667.75</v>
      </c>
      <c r="K562" s="17" t="s">
        <v>65</v>
      </c>
      <c r="L562" s="94">
        <v>253267.92</v>
      </c>
      <c r="M562" s="92">
        <f t="shared" si="39"/>
        <v>3757684.31</v>
      </c>
      <c r="N562" s="96">
        <v>45761</v>
      </c>
      <c r="O562" s="22" t="s">
        <v>22</v>
      </c>
    </row>
    <row r="563" spans="2:15" ht="26.25" x14ac:dyDescent="0.25">
      <c r="B563" s="163" t="s">
        <v>947</v>
      </c>
      <c r="C563" s="164" t="s">
        <v>118</v>
      </c>
      <c r="D563" s="168" t="s">
        <v>29</v>
      </c>
      <c r="E563" s="169" t="s">
        <v>735</v>
      </c>
      <c r="F563" s="170" t="s">
        <v>948</v>
      </c>
      <c r="G563" s="168" t="s">
        <v>30</v>
      </c>
      <c r="H563" s="165">
        <v>27692.28</v>
      </c>
      <c r="I563" s="19" t="s">
        <v>31</v>
      </c>
      <c r="J563" s="166">
        <v>6070.68</v>
      </c>
      <c r="K563" s="17" t="s">
        <v>65</v>
      </c>
      <c r="L563" s="166">
        <v>2669.04</v>
      </c>
      <c r="M563" s="146">
        <v>36432</v>
      </c>
      <c r="N563" s="167">
        <v>45761</v>
      </c>
      <c r="O563" s="171" t="s">
        <v>36</v>
      </c>
    </row>
    <row r="564" spans="2:15" x14ac:dyDescent="0.25">
      <c r="B564" s="16" t="s">
        <v>949</v>
      </c>
      <c r="C564" s="18" t="s">
        <v>490</v>
      </c>
      <c r="D564" s="19" t="s">
        <v>19</v>
      </c>
      <c r="E564" s="141" t="str">
        <f>VLOOKUP(D564,'pomocna tabulka'!$B$2:$D$12,3,0)</f>
        <v>Úrad vlády SR</v>
      </c>
      <c r="F564" s="149" t="str">
        <f>+IFERROR(VLOOKUP(VALUE(MID($B564,11,1)),'pomocna tabulka'!$F$2:$G$7,2,0),"")</f>
        <v>Zálohová platba</v>
      </c>
      <c r="G564" s="19" t="s">
        <v>256</v>
      </c>
      <c r="H564" s="29">
        <v>17850</v>
      </c>
      <c r="I564" s="19" t="s">
        <v>257</v>
      </c>
      <c r="J564" s="94">
        <v>3150</v>
      </c>
      <c r="K564" s="17"/>
      <c r="L564" s="94">
        <v>0</v>
      </c>
      <c r="M564" s="92">
        <f t="shared" si="39"/>
        <v>21000</v>
      </c>
      <c r="N564" s="96">
        <v>45762</v>
      </c>
      <c r="O564" s="19" t="s">
        <v>22</v>
      </c>
    </row>
    <row r="565" spans="2:15" x14ac:dyDescent="0.25">
      <c r="B565" s="16" t="s">
        <v>950</v>
      </c>
      <c r="C565" s="18" t="s">
        <v>296</v>
      </c>
      <c r="D565" s="19" t="s">
        <v>19</v>
      </c>
      <c r="E565" s="141" t="str">
        <f>VLOOKUP(D565,'pomocna tabulka'!$B$2:$D$12,3,0)</f>
        <v>Úrad vlády SR</v>
      </c>
      <c r="F565" s="149" t="str">
        <f>+IFERROR(VLOOKUP(VALUE(MID($B565,11,1)),'pomocna tabulka'!$F$2:$G$7,2,0),"")</f>
        <v>Priebežná platba</v>
      </c>
      <c r="G565" s="19" t="s">
        <v>256</v>
      </c>
      <c r="H565" s="162">
        <v>9734.4500000000007</v>
      </c>
      <c r="I565" s="19" t="s">
        <v>257</v>
      </c>
      <c r="J565" s="94">
        <v>1717.84</v>
      </c>
      <c r="K565" s="17"/>
      <c r="L565" s="94">
        <v>0</v>
      </c>
      <c r="M565" s="92">
        <f t="shared" si="39"/>
        <v>11452.29</v>
      </c>
      <c r="N565" s="96">
        <v>45762</v>
      </c>
      <c r="O565" s="19" t="s">
        <v>22</v>
      </c>
    </row>
    <row r="566" spans="2:15" x14ac:dyDescent="0.25">
      <c r="B566" s="16" t="s">
        <v>951</v>
      </c>
      <c r="C566" s="18" t="s">
        <v>952</v>
      </c>
      <c r="D566" s="19" t="s">
        <v>19</v>
      </c>
      <c r="E566" s="141" t="str">
        <f>VLOOKUP(D566,'pomocna tabulka'!$B$2:$D$12,3,0)</f>
        <v>Úrad vlády SR</v>
      </c>
      <c r="F566" s="149" t="str">
        <f>+IFERROR(VLOOKUP(VALUE(MID($B566,11,1)),'pomocna tabulka'!$F$2:$G$7,2,0),"")</f>
        <v>Priebežná platba</v>
      </c>
      <c r="G566" s="19" t="s">
        <v>256</v>
      </c>
      <c r="H566" s="29">
        <v>6752.24</v>
      </c>
      <c r="I566" s="19" t="s">
        <v>257</v>
      </c>
      <c r="J566" s="94">
        <v>1191.57</v>
      </c>
      <c r="K566" s="17"/>
      <c r="L566" s="94">
        <v>0</v>
      </c>
      <c r="M566" s="92">
        <f t="shared" si="39"/>
        <v>7943.8099999999995</v>
      </c>
      <c r="N566" s="96">
        <v>45762</v>
      </c>
      <c r="O566" s="19" t="s">
        <v>22</v>
      </c>
    </row>
    <row r="567" spans="2:15" x14ac:dyDescent="0.25">
      <c r="B567" s="16" t="s">
        <v>953</v>
      </c>
      <c r="C567" s="18" t="s">
        <v>954</v>
      </c>
      <c r="D567" s="19" t="s">
        <v>19</v>
      </c>
      <c r="E567" s="141" t="str">
        <f>VLOOKUP(D567,'pomocna tabulka'!$B$2:$D$12,3,0)</f>
        <v>Úrad vlády SR</v>
      </c>
      <c r="F567" s="149" t="str">
        <f>+IFERROR(VLOOKUP(VALUE(MID($B567,11,1)),'pomocna tabulka'!$F$2:$G$7,2,0),"")</f>
        <v>Zálohová platba</v>
      </c>
      <c r="G567" s="19" t="s">
        <v>256</v>
      </c>
      <c r="H567" s="29">
        <v>59500</v>
      </c>
      <c r="I567" s="19" t="s">
        <v>257</v>
      </c>
      <c r="J567" s="94">
        <v>10500</v>
      </c>
      <c r="K567" s="17"/>
      <c r="L567" s="94">
        <v>0</v>
      </c>
      <c r="M567" s="92">
        <f t="shared" si="39"/>
        <v>70000</v>
      </c>
      <c r="N567" s="96">
        <v>45763</v>
      </c>
      <c r="O567" s="19" t="s">
        <v>955</v>
      </c>
    </row>
    <row r="568" spans="2:15" x14ac:dyDescent="0.25">
      <c r="B568" s="16" t="s">
        <v>956</v>
      </c>
      <c r="C568" s="18" t="s">
        <v>957</v>
      </c>
      <c r="D568" s="19" t="s">
        <v>19</v>
      </c>
      <c r="E568" s="141" t="str">
        <f>VLOOKUP(D568,'pomocna tabulka'!$B$2:$D$12,3,0)</f>
        <v>Úrad vlády SR</v>
      </c>
      <c r="F568" s="149" t="str">
        <f>+IFERROR(VLOOKUP(VALUE(MID($B568,11,1)),'pomocna tabulka'!$F$2:$G$7,2,0),"")</f>
        <v>Priebežná platba</v>
      </c>
      <c r="G568" s="19" t="s">
        <v>256</v>
      </c>
      <c r="H568" s="29">
        <v>12973.18</v>
      </c>
      <c r="I568" s="19" t="s">
        <v>257</v>
      </c>
      <c r="J568" s="94">
        <v>2289.38</v>
      </c>
      <c r="K568" s="17"/>
      <c r="L568" s="94">
        <v>0</v>
      </c>
      <c r="M568" s="92">
        <f t="shared" si="39"/>
        <v>15262.560000000001</v>
      </c>
      <c r="N568" s="96">
        <v>45763</v>
      </c>
      <c r="O568" s="19" t="s">
        <v>955</v>
      </c>
    </row>
    <row r="569" spans="2:15" ht="26.25" x14ac:dyDescent="0.25">
      <c r="B569" s="16" t="s">
        <v>958</v>
      </c>
      <c r="C569" s="18" t="s">
        <v>118</v>
      </c>
      <c r="D569" s="19" t="s">
        <v>29</v>
      </c>
      <c r="E569" s="141" t="str">
        <f>VLOOKUP(D569,'pomocna tabulka'!$B$2:$D$12,3,0)</f>
        <v>MIRRI SR</v>
      </c>
      <c r="F569" s="149" t="str">
        <f>+IFERROR(VLOOKUP(VALUE(MID($B569,11,1)),'pomocna tabulka'!$F$2:$G$7,2,0),"")</f>
        <v>Priebežná platba</v>
      </c>
      <c r="G569" s="19" t="s">
        <v>30</v>
      </c>
      <c r="H569" s="29">
        <v>392123.29</v>
      </c>
      <c r="I569" s="19" t="s">
        <v>31</v>
      </c>
      <c r="J569" s="94">
        <v>130819.91</v>
      </c>
      <c r="K569" s="17" t="s">
        <v>65</v>
      </c>
      <c r="L569" s="94">
        <v>37793.67</v>
      </c>
      <c r="M569" s="92">
        <f t="shared" si="39"/>
        <v>560736.87</v>
      </c>
      <c r="N569" s="96">
        <v>45763</v>
      </c>
      <c r="O569" s="143" t="s">
        <v>36</v>
      </c>
    </row>
    <row r="570" spans="2:15" x14ac:dyDescent="0.25">
      <c r="B570" s="16" t="s">
        <v>959</v>
      </c>
      <c r="C570" s="18" t="s">
        <v>144</v>
      </c>
      <c r="D570" s="19" t="s">
        <v>19</v>
      </c>
      <c r="E570" s="141" t="str">
        <f>VLOOKUP(D570,'pomocna tabulka'!$B$2:$D$12,3,0)</f>
        <v>Úrad vlády SR</v>
      </c>
      <c r="F570" s="149" t="str">
        <f>+IFERROR(VLOOKUP(VALUE(MID($B570,11,1)),'pomocna tabulka'!$F$2:$G$7,2,0),"")</f>
        <v>Zálohová platba</v>
      </c>
      <c r="G570" s="19" t="s">
        <v>256</v>
      </c>
      <c r="H570" s="29">
        <v>14709.98</v>
      </c>
      <c r="I570" s="19" t="s">
        <v>257</v>
      </c>
      <c r="J570" s="94">
        <v>2595.88</v>
      </c>
      <c r="K570" s="17"/>
      <c r="L570" s="94">
        <v>0</v>
      </c>
      <c r="M570" s="92">
        <f t="shared" ref="M570" si="41">SUM(H570+J570+L570)</f>
        <v>17305.86</v>
      </c>
      <c r="N570" s="96">
        <v>45763</v>
      </c>
      <c r="O570" s="19" t="s">
        <v>955</v>
      </c>
    </row>
    <row r="571" spans="2:15" x14ac:dyDescent="0.25">
      <c r="B571" s="16" t="s">
        <v>960</v>
      </c>
      <c r="C571" s="18" t="s">
        <v>190</v>
      </c>
      <c r="D571" s="19" t="s">
        <v>19</v>
      </c>
      <c r="E571" s="141" t="str">
        <f>VLOOKUP(D571,'pomocna tabulka'!$B$2:$D$12,3,0)</f>
        <v>Úrad vlády SR</v>
      </c>
      <c r="F571" s="149" t="str">
        <f>+IFERROR(VLOOKUP(VALUE(MID($B571,11,1)),'pomocna tabulka'!$F$2:$G$7,2,0),"")</f>
        <v>Priebežná platba</v>
      </c>
      <c r="G571" s="19" t="s">
        <v>256</v>
      </c>
      <c r="H571" s="29">
        <v>7009.7</v>
      </c>
      <c r="I571" s="19" t="s">
        <v>257</v>
      </c>
      <c r="J571" s="94">
        <v>1237.01</v>
      </c>
      <c r="K571" s="17"/>
      <c r="L571" s="94">
        <v>0</v>
      </c>
      <c r="M571" s="92">
        <f t="shared" si="39"/>
        <v>8246.7099999999991</v>
      </c>
      <c r="N571" s="96">
        <v>45764</v>
      </c>
      <c r="O571" s="19" t="s">
        <v>955</v>
      </c>
    </row>
    <row r="572" spans="2:15" x14ac:dyDescent="0.25">
      <c r="B572" s="16" t="s">
        <v>961</v>
      </c>
      <c r="C572" s="18" t="s">
        <v>962</v>
      </c>
      <c r="D572" s="19" t="s">
        <v>29</v>
      </c>
      <c r="E572" s="141" t="str">
        <f>VLOOKUP(D572,'pomocna tabulka'!$B$2:$D$12,3,0)</f>
        <v>MIRRI SR</v>
      </c>
      <c r="F572" s="149" t="str">
        <f>+IFERROR(VLOOKUP(VALUE(MID($B572,11,1)),'pomocna tabulka'!$F$2:$G$7,2,0),"")</f>
        <v>Zálohová platba</v>
      </c>
      <c r="G572" s="19" t="s">
        <v>30</v>
      </c>
      <c r="H572" s="29">
        <v>229623.79</v>
      </c>
      <c r="I572" s="19" t="s">
        <v>31</v>
      </c>
      <c r="J572" s="94">
        <v>18910.189999999999</v>
      </c>
      <c r="K572" s="17"/>
      <c r="L572" s="94">
        <v>0</v>
      </c>
      <c r="M572" s="92">
        <f t="shared" si="39"/>
        <v>248533.98</v>
      </c>
      <c r="N572" s="96">
        <v>45764</v>
      </c>
      <c r="O572" s="19" t="s">
        <v>955</v>
      </c>
    </row>
    <row r="573" spans="2:15" x14ac:dyDescent="0.25">
      <c r="B573" s="16" t="s">
        <v>963</v>
      </c>
      <c r="C573" s="18" t="s">
        <v>964</v>
      </c>
      <c r="D573" s="19" t="s">
        <v>19</v>
      </c>
      <c r="E573" s="141" t="str">
        <f>VLOOKUP(D573,'pomocna tabulka'!$B$2:$D$12,3,0)</f>
        <v>Úrad vlády SR</v>
      </c>
      <c r="F573" s="149" t="str">
        <f>+IFERROR(VLOOKUP(VALUE(MID($B573,11,1)),'pomocna tabulka'!$F$2:$G$7,2,0),"")</f>
        <v>Zálohová platba</v>
      </c>
      <c r="G573" s="19" t="s">
        <v>256</v>
      </c>
      <c r="H573" s="29">
        <v>54400</v>
      </c>
      <c r="I573" s="19" t="s">
        <v>257</v>
      </c>
      <c r="J573" s="94">
        <v>9600</v>
      </c>
      <c r="K573" s="17"/>
      <c r="L573" s="94">
        <v>0</v>
      </c>
      <c r="M573" s="92">
        <f t="shared" si="39"/>
        <v>64000</v>
      </c>
      <c r="N573" s="96">
        <v>45764</v>
      </c>
      <c r="O573" s="19" t="s">
        <v>955</v>
      </c>
    </row>
    <row r="574" spans="2:15" x14ac:dyDescent="0.25">
      <c r="B574" s="16" t="s">
        <v>965</v>
      </c>
      <c r="C574" s="18" t="s">
        <v>463</v>
      </c>
      <c r="D574" s="19" t="s">
        <v>19</v>
      </c>
      <c r="E574" s="141" t="str">
        <f>VLOOKUP(D574,'pomocna tabulka'!$B$2:$D$12,3,0)</f>
        <v>Úrad vlády SR</v>
      </c>
      <c r="F574" s="149" t="str">
        <f>+IFERROR(VLOOKUP(VALUE(MID($B574,11,1)),'pomocna tabulka'!$F$2:$G$7,2,0),"")</f>
        <v>Priebežná platba</v>
      </c>
      <c r="G574" s="19" t="s">
        <v>256</v>
      </c>
      <c r="H574" s="29">
        <v>8922.27</v>
      </c>
      <c r="I574" s="19" t="s">
        <v>257</v>
      </c>
      <c r="J574" s="94">
        <v>1574.52</v>
      </c>
      <c r="K574" s="17"/>
      <c r="L574" s="94">
        <v>0</v>
      </c>
      <c r="M574" s="92">
        <f t="shared" ref="M574" si="42">SUM(H574+J574+L574)</f>
        <v>10496.79</v>
      </c>
      <c r="N574" s="96">
        <v>45764</v>
      </c>
      <c r="O574" s="19" t="s">
        <v>955</v>
      </c>
    </row>
    <row r="575" spans="2:15" x14ac:dyDescent="0.25">
      <c r="B575" s="16" t="s">
        <v>966</v>
      </c>
      <c r="C575" s="18" t="s">
        <v>233</v>
      </c>
      <c r="D575" s="19" t="s">
        <v>19</v>
      </c>
      <c r="E575" s="141" t="str">
        <f>VLOOKUP(D575,'pomocna tabulka'!$B$2:$D$12,3,0)</f>
        <v>Úrad vlády SR</v>
      </c>
      <c r="F575" s="149" t="str">
        <f>+IFERROR(VLOOKUP(VALUE(MID($B575,11,1)),'pomocna tabulka'!$F$2:$G$7,2,0),"")</f>
        <v>Priebežná platba</v>
      </c>
      <c r="G575" s="19" t="s">
        <v>256</v>
      </c>
      <c r="H575" s="29">
        <v>19550.009999999998</v>
      </c>
      <c r="I575" s="19" t="s">
        <v>257</v>
      </c>
      <c r="J575" s="94">
        <v>3450</v>
      </c>
      <c r="K575" s="17"/>
      <c r="L575" s="94">
        <v>0</v>
      </c>
      <c r="M575" s="92">
        <f t="shared" ref="M575:M576" si="43">SUM(H575+J575+L575)</f>
        <v>23000.01</v>
      </c>
      <c r="N575" s="96">
        <v>45764</v>
      </c>
      <c r="O575" s="19" t="s">
        <v>955</v>
      </c>
    </row>
    <row r="576" spans="2:15" x14ac:dyDescent="0.25">
      <c r="B576" s="16" t="s">
        <v>967</v>
      </c>
      <c r="C576" s="18" t="s">
        <v>342</v>
      </c>
      <c r="D576" s="19" t="s">
        <v>19</v>
      </c>
      <c r="E576" s="141" t="str">
        <f>VLOOKUP(D576,'pomocna tabulka'!$B$2:$D$12,3,0)</f>
        <v>Úrad vlády SR</v>
      </c>
      <c r="F576" s="149" t="str">
        <f>+IFERROR(VLOOKUP(VALUE(MID($B576,11,1)),'pomocna tabulka'!$F$2:$G$7,2,0),"")</f>
        <v>Priebežná platba</v>
      </c>
      <c r="G576" s="19" t="s">
        <v>256</v>
      </c>
      <c r="H576" s="29">
        <v>4903.28</v>
      </c>
      <c r="I576" s="19" t="s">
        <v>257</v>
      </c>
      <c r="J576" s="94">
        <v>865.28</v>
      </c>
      <c r="K576" s="17"/>
      <c r="L576" s="94">
        <v>0</v>
      </c>
      <c r="M576" s="92">
        <f t="shared" si="43"/>
        <v>5768.5599999999995</v>
      </c>
      <c r="N576" s="96">
        <v>45764</v>
      </c>
      <c r="O576" s="19" t="s">
        <v>955</v>
      </c>
    </row>
    <row r="577" spans="2:15" x14ac:dyDescent="0.25">
      <c r="B577" s="16" t="s">
        <v>968</v>
      </c>
      <c r="C577" s="18" t="s">
        <v>18</v>
      </c>
      <c r="D577" s="19" t="s">
        <v>19</v>
      </c>
      <c r="E577" s="141" t="str">
        <f>VLOOKUP(D577,'pomocna tabulka'!$B$2:$D$12,3,0)</f>
        <v>Úrad vlády SR</v>
      </c>
      <c r="F577" s="149" t="str">
        <f>+IFERROR(VLOOKUP(VALUE(MID($B577,11,1)),'pomocna tabulka'!$F$2:$G$7,2,0),"")</f>
        <v>Priebežná platba</v>
      </c>
      <c r="G577" s="19" t="s">
        <v>256</v>
      </c>
      <c r="H577" s="29">
        <v>13246.67</v>
      </c>
      <c r="I577" s="19" t="s">
        <v>257</v>
      </c>
      <c r="J577" s="94">
        <v>2337.65</v>
      </c>
      <c r="K577" s="17"/>
      <c r="L577" s="94">
        <v>0</v>
      </c>
      <c r="M577" s="92">
        <f t="shared" si="39"/>
        <v>15584.32</v>
      </c>
      <c r="N577" s="96">
        <v>45769</v>
      </c>
      <c r="O577" s="19" t="s">
        <v>955</v>
      </c>
    </row>
    <row r="578" spans="2:15" x14ac:dyDescent="0.25">
      <c r="B578" s="16" t="s">
        <v>969</v>
      </c>
      <c r="C578" s="18" t="s">
        <v>970</v>
      </c>
      <c r="D578" s="19" t="s">
        <v>19</v>
      </c>
      <c r="E578" s="141" t="str">
        <f>VLOOKUP(D578,'pomocna tabulka'!$B$2:$D$12,3,0)</f>
        <v>Úrad vlády SR</v>
      </c>
      <c r="F578" s="149" t="str">
        <f>+IFERROR(VLOOKUP(VALUE(MID($B578,11,1)),'pomocna tabulka'!$F$2:$G$7,2,0),"")</f>
        <v>Zálohová platba</v>
      </c>
      <c r="G578" s="19" t="s">
        <v>256</v>
      </c>
      <c r="H578" s="29">
        <v>42500</v>
      </c>
      <c r="I578" s="19" t="s">
        <v>257</v>
      </c>
      <c r="J578" s="94">
        <v>7500</v>
      </c>
      <c r="K578" s="17"/>
      <c r="L578" s="94">
        <v>0</v>
      </c>
      <c r="M578" s="92">
        <f t="shared" si="39"/>
        <v>50000</v>
      </c>
      <c r="N578" s="96">
        <v>45769</v>
      </c>
      <c r="O578" s="19" t="s">
        <v>955</v>
      </c>
    </row>
    <row r="579" spans="2:15" x14ac:dyDescent="0.25">
      <c r="B579" s="16" t="s">
        <v>971</v>
      </c>
      <c r="C579" s="18" t="s">
        <v>972</v>
      </c>
      <c r="D579" s="19" t="s">
        <v>19</v>
      </c>
      <c r="E579" s="141" t="str">
        <f>VLOOKUP(D579,'pomocna tabulka'!$B$2:$D$12,3,0)</f>
        <v>Úrad vlády SR</v>
      </c>
      <c r="F579" s="149" t="str">
        <f>+IFERROR(VLOOKUP(VALUE(MID($B579,11,1)),'pomocna tabulka'!$F$2:$G$7,2,0),"")</f>
        <v>Zálohová platba</v>
      </c>
      <c r="G579" s="19" t="s">
        <v>256</v>
      </c>
      <c r="H579" s="29">
        <v>25500</v>
      </c>
      <c r="I579" s="19" t="s">
        <v>257</v>
      </c>
      <c r="J579" s="94">
        <v>4500</v>
      </c>
      <c r="K579" s="17"/>
      <c r="L579" s="94">
        <v>0</v>
      </c>
      <c r="M579" s="92">
        <f t="shared" si="39"/>
        <v>30000</v>
      </c>
      <c r="N579" s="96">
        <v>45764</v>
      </c>
      <c r="O579" s="19" t="s">
        <v>955</v>
      </c>
    </row>
    <row r="580" spans="2:15" x14ac:dyDescent="0.25">
      <c r="B580" s="16" t="s">
        <v>973</v>
      </c>
      <c r="C580" s="18" t="s">
        <v>964</v>
      </c>
      <c r="D580" s="19" t="s">
        <v>19</v>
      </c>
      <c r="E580" s="141" t="str">
        <f>VLOOKUP(D580,'pomocna tabulka'!$B$2:$D$12,3,0)</f>
        <v>Úrad vlády SR</v>
      </c>
      <c r="F580" s="149" t="str">
        <f>+IFERROR(VLOOKUP(VALUE(MID($B580,11,1)),'pomocna tabulka'!$F$2:$G$7,2,0),"")</f>
        <v>Priebežná platba</v>
      </c>
      <c r="G580" s="19" t="s">
        <v>256</v>
      </c>
      <c r="H580" s="29">
        <v>4903.28</v>
      </c>
      <c r="I580" s="19" t="s">
        <v>257</v>
      </c>
      <c r="J580" s="94">
        <v>865.29</v>
      </c>
      <c r="K580" s="17"/>
      <c r="L580" s="94">
        <v>0</v>
      </c>
      <c r="M580" s="92">
        <f t="shared" si="39"/>
        <v>5768.57</v>
      </c>
      <c r="N580" s="96">
        <v>45769</v>
      </c>
      <c r="O580" s="19" t="s">
        <v>955</v>
      </c>
    </row>
    <row r="581" spans="2:15" x14ac:dyDescent="0.25">
      <c r="B581" s="16" t="s">
        <v>974</v>
      </c>
      <c r="C581" s="18" t="s">
        <v>723</v>
      </c>
      <c r="D581" s="19" t="s">
        <v>19</v>
      </c>
      <c r="E581" s="141" t="s">
        <v>975</v>
      </c>
      <c r="F581" s="149" t="str">
        <f>+IFERROR(VLOOKUP(VALUE(MID($B581,11,1)),'pomocna tabulka'!$F$2:$G$7,2,0),"")</f>
        <v>Zálohová platba</v>
      </c>
      <c r="G581" s="19" t="s">
        <v>256</v>
      </c>
      <c r="H581" s="29">
        <v>37366</v>
      </c>
      <c r="I581" s="19" t="s">
        <v>257</v>
      </c>
      <c r="J581" s="94">
        <v>6594</v>
      </c>
      <c r="K581" s="17"/>
      <c r="L581" s="94">
        <v>0</v>
      </c>
      <c r="M581" s="92">
        <f t="shared" si="39"/>
        <v>43960</v>
      </c>
      <c r="N581" s="96">
        <v>45764</v>
      </c>
      <c r="O581" s="19" t="s">
        <v>955</v>
      </c>
    </row>
    <row r="582" spans="2:15" x14ac:dyDescent="0.25">
      <c r="B582" s="16" t="s">
        <v>976</v>
      </c>
      <c r="C582" s="18" t="s">
        <v>977</v>
      </c>
      <c r="D582" s="19" t="s">
        <v>19</v>
      </c>
      <c r="E582" s="141" t="s">
        <v>975</v>
      </c>
      <c r="F582" s="149" t="str">
        <f>+IFERROR(VLOOKUP(VALUE(MID($B582,11,1)),'pomocna tabulka'!$F$2:$G$7,2,0),"")</f>
        <v>Zálohová platba</v>
      </c>
      <c r="G582" s="19" t="s">
        <v>256</v>
      </c>
      <c r="H582" s="29">
        <v>60350</v>
      </c>
      <c r="I582" s="19" t="s">
        <v>257</v>
      </c>
      <c r="J582" s="94">
        <v>10650</v>
      </c>
      <c r="K582" s="17"/>
      <c r="L582" s="94">
        <v>0</v>
      </c>
      <c r="M582" s="92">
        <f t="shared" si="39"/>
        <v>71000</v>
      </c>
      <c r="N582" s="96">
        <v>45769</v>
      </c>
      <c r="O582" s="19" t="s">
        <v>955</v>
      </c>
    </row>
    <row r="583" spans="2:15" ht="27.75" customHeight="1" x14ac:dyDescent="0.25">
      <c r="B583" s="16" t="s">
        <v>978</v>
      </c>
      <c r="C583" s="18" t="s">
        <v>979</v>
      </c>
      <c r="D583" s="19" t="s">
        <v>314</v>
      </c>
      <c r="E583" s="141" t="str">
        <f>VLOOKUP(D583,'pomocna tabulka'!$B$2:$D$12,3,0)</f>
        <v xml:space="preserve">Slovenská inovačná a energetická agentúra </v>
      </c>
      <c r="F583" s="149" t="str">
        <f>+IFERROR(VLOOKUP(VALUE(MID($B583,11,1)),'pomocna tabulka'!$F$2:$G$7,2,0),"")</f>
        <v>Priebežná platba</v>
      </c>
      <c r="G583" s="19" t="s">
        <v>315</v>
      </c>
      <c r="H583" s="29">
        <v>7863.8</v>
      </c>
      <c r="I583" s="19" t="s">
        <v>316</v>
      </c>
      <c r="J583" s="94">
        <v>1387.73</v>
      </c>
      <c r="K583" s="17"/>
      <c r="L583" s="94">
        <v>0</v>
      </c>
      <c r="M583" s="92">
        <f t="shared" si="39"/>
        <v>9251.5300000000007</v>
      </c>
      <c r="N583" s="96">
        <v>45769</v>
      </c>
      <c r="O583" s="19" t="s">
        <v>955</v>
      </c>
    </row>
    <row r="584" spans="2:15" x14ac:dyDescent="0.25">
      <c r="B584" s="16" t="s">
        <v>980</v>
      </c>
      <c r="C584" s="18" t="s">
        <v>353</v>
      </c>
      <c r="D584" s="19" t="s">
        <v>19</v>
      </c>
      <c r="E584" s="141" t="str">
        <f>VLOOKUP(D584,'pomocna tabulka'!$B$2:$D$12,3,0)</f>
        <v>Úrad vlády SR</v>
      </c>
      <c r="F584" s="149" t="str">
        <f>+IFERROR(VLOOKUP(VALUE(MID($B584,11,1)),'pomocna tabulka'!$F$2:$G$7,2,0),"")</f>
        <v>Priebežná platba</v>
      </c>
      <c r="G584" s="19" t="s">
        <v>256</v>
      </c>
      <c r="H584" s="120">
        <v>4903.33</v>
      </c>
      <c r="I584" s="19" t="s">
        <v>257</v>
      </c>
      <c r="J584" s="94">
        <v>865.29</v>
      </c>
      <c r="K584" s="17"/>
      <c r="L584" s="94">
        <v>0</v>
      </c>
      <c r="M584" s="92">
        <f t="shared" si="39"/>
        <v>5768.62</v>
      </c>
      <c r="N584" s="96">
        <v>45769</v>
      </c>
      <c r="O584" s="19" t="s">
        <v>955</v>
      </c>
    </row>
    <row r="585" spans="2:15" x14ac:dyDescent="0.25">
      <c r="B585" s="16" t="s">
        <v>981</v>
      </c>
      <c r="C585" s="18" t="s">
        <v>589</v>
      </c>
      <c r="D585" s="19" t="s">
        <v>29</v>
      </c>
      <c r="E585" s="141" t="str">
        <f>VLOOKUP(D585,'pomocna tabulka'!$B$2:$D$12,3,0)</f>
        <v>MIRRI SR</v>
      </c>
      <c r="F585" s="149" t="str">
        <f>+IFERROR(VLOOKUP(VALUE(MID($B585,11,1)),'pomocna tabulka'!$F$2:$G$7,2,0),"")</f>
        <v>Priebežná platba</v>
      </c>
      <c r="G585" s="19" t="s">
        <v>30</v>
      </c>
      <c r="H585" s="29">
        <v>802022.82</v>
      </c>
      <c r="I585" s="19" t="s">
        <v>31</v>
      </c>
      <c r="J585" s="94">
        <v>267570.32</v>
      </c>
      <c r="K585" s="17" t="s">
        <v>982</v>
      </c>
      <c r="L585" s="94">
        <v>2112.02</v>
      </c>
      <c r="M585" s="92">
        <f t="shared" si="39"/>
        <v>1071705.1599999999</v>
      </c>
      <c r="N585" s="96">
        <v>45770</v>
      </c>
      <c r="O585" s="143" t="s">
        <v>36</v>
      </c>
    </row>
    <row r="586" spans="2:15" x14ac:dyDescent="0.25">
      <c r="B586" s="16" t="s">
        <v>981</v>
      </c>
      <c r="C586" s="18" t="s">
        <v>589</v>
      </c>
      <c r="D586" s="19" t="s">
        <v>29</v>
      </c>
      <c r="E586" s="141" t="str">
        <f>VLOOKUP(D586,'pomocna tabulka'!$B$2:$D$12,3,0)</f>
        <v>MIRRI SR</v>
      </c>
      <c r="F586" s="149" t="str">
        <f>+IFERROR(VLOOKUP(VALUE(MID($B586,11,1)),'pomocna tabulka'!$F$2:$G$7,2,0),"")</f>
        <v>Priebežná platba</v>
      </c>
      <c r="G586" s="19"/>
      <c r="H586" s="29"/>
      <c r="I586" s="19"/>
      <c r="J586" s="94"/>
      <c r="K586" s="17" t="s">
        <v>65</v>
      </c>
      <c r="L586" s="94">
        <v>75188.62</v>
      </c>
      <c r="M586" s="92">
        <f t="shared" si="39"/>
        <v>75188.62</v>
      </c>
      <c r="N586" s="96">
        <v>45770</v>
      </c>
      <c r="O586" s="143" t="s">
        <v>36</v>
      </c>
    </row>
    <row r="587" spans="2:15" x14ac:dyDescent="0.25">
      <c r="B587" s="16" t="s">
        <v>983</v>
      </c>
      <c r="C587" s="18" t="s">
        <v>93</v>
      </c>
      <c r="D587" s="19" t="s">
        <v>29</v>
      </c>
      <c r="E587" s="141" t="str">
        <f>VLOOKUP(D587,'pomocna tabulka'!$B$2:$D$12,3,0)</f>
        <v>MIRRI SR</v>
      </c>
      <c r="F587" s="149" t="str">
        <f>+IFERROR(VLOOKUP(VALUE(MID($B587,11,1)),'pomocna tabulka'!$F$2:$G$7,2,0),"")</f>
        <v>Priebežná platba</v>
      </c>
      <c r="G587" s="19" t="s">
        <v>30</v>
      </c>
      <c r="H587" s="29">
        <v>38856.44</v>
      </c>
      <c r="I587" s="19" t="s">
        <v>31</v>
      </c>
      <c r="J587" s="94">
        <v>13151.15</v>
      </c>
      <c r="K587" s="17"/>
      <c r="L587" s="94">
        <v>0</v>
      </c>
      <c r="M587" s="92">
        <f t="shared" si="39"/>
        <v>52007.590000000004</v>
      </c>
      <c r="N587" s="96">
        <v>45770</v>
      </c>
      <c r="O587" s="143" t="s">
        <v>36</v>
      </c>
    </row>
    <row r="588" spans="2:15" x14ac:dyDescent="0.25">
      <c r="B588" s="16" t="s">
        <v>984</v>
      </c>
      <c r="C588" s="18" t="s">
        <v>512</v>
      </c>
      <c r="D588" s="19" t="s">
        <v>19</v>
      </c>
      <c r="E588" s="141" t="str">
        <f>VLOOKUP(D588,'pomocna tabulka'!$B$2:$D$12,3,0)</f>
        <v>Úrad vlády SR</v>
      </c>
      <c r="F588" s="149" t="str">
        <f>+IFERROR(VLOOKUP(VALUE(MID($B588,11,1)),'pomocna tabulka'!$F$2:$G$7,2,0),"")</f>
        <v>Priebežná platba</v>
      </c>
      <c r="G588" s="19" t="s">
        <v>256</v>
      </c>
      <c r="H588" s="29">
        <v>4903.33</v>
      </c>
      <c r="I588" s="19" t="s">
        <v>257</v>
      </c>
      <c r="J588" s="94">
        <v>865.29</v>
      </c>
      <c r="K588" s="17"/>
      <c r="L588" s="94">
        <v>0</v>
      </c>
      <c r="M588" s="92">
        <f t="shared" si="39"/>
        <v>5768.62</v>
      </c>
      <c r="N588" s="96">
        <v>45770</v>
      </c>
      <c r="O588" s="154" t="s">
        <v>955</v>
      </c>
    </row>
    <row r="589" spans="2:15" x14ac:dyDescent="0.25">
      <c r="B589" s="16" t="s">
        <v>985</v>
      </c>
      <c r="C589" s="18" t="s">
        <v>986</v>
      </c>
      <c r="D589" s="19" t="s">
        <v>19</v>
      </c>
      <c r="E589" s="141" t="str">
        <f>VLOOKUP(D589,'pomocna tabulka'!$B$2:$D$12,3,0)</f>
        <v>Úrad vlády SR</v>
      </c>
      <c r="F589" s="149" t="str">
        <f>+IFERROR(VLOOKUP(VALUE(MID($B589,11,1)),'pomocna tabulka'!$F$2:$G$7,2,0),"")</f>
        <v>Zálohová platba</v>
      </c>
      <c r="G589" s="19" t="s">
        <v>256</v>
      </c>
      <c r="H589" s="29">
        <v>85000</v>
      </c>
      <c r="I589" s="19" t="s">
        <v>257</v>
      </c>
      <c r="J589" s="94">
        <v>15000</v>
      </c>
      <c r="K589" s="17"/>
      <c r="L589" s="94">
        <v>0</v>
      </c>
      <c r="M589" s="92">
        <f t="shared" si="39"/>
        <v>100000</v>
      </c>
      <c r="N589" s="96">
        <v>45771</v>
      </c>
      <c r="O589" s="19" t="s">
        <v>955</v>
      </c>
    </row>
    <row r="590" spans="2:15" x14ac:dyDescent="0.25">
      <c r="B590" s="16" t="s">
        <v>987</v>
      </c>
      <c r="C590" s="18" t="s">
        <v>988</v>
      </c>
      <c r="D590" s="19" t="s">
        <v>19</v>
      </c>
      <c r="E590" s="141" t="str">
        <f>VLOOKUP(D590,'pomocna tabulka'!$B$2:$D$12,3,0)</f>
        <v>Úrad vlády SR</v>
      </c>
      <c r="F590" s="149" t="str">
        <f>+IFERROR(VLOOKUP(VALUE(MID($B590,11,1)),'pomocna tabulka'!$F$2:$G$7,2,0),"")</f>
        <v>Zálohová platba</v>
      </c>
      <c r="G590" s="19" t="s">
        <v>20</v>
      </c>
      <c r="H590" s="29">
        <v>101521.45</v>
      </c>
      <c r="I590" s="19" t="s">
        <v>21</v>
      </c>
      <c r="J590" s="94">
        <v>17915.55</v>
      </c>
      <c r="K590" s="17"/>
      <c r="L590" s="94">
        <v>0</v>
      </c>
      <c r="M590" s="92">
        <f t="shared" si="39"/>
        <v>119437</v>
      </c>
      <c r="N590" s="96">
        <v>45771</v>
      </c>
      <c r="O590" s="19" t="s">
        <v>955</v>
      </c>
    </row>
    <row r="591" spans="2:15" x14ac:dyDescent="0.25">
      <c r="B591" s="16" t="s">
        <v>989</v>
      </c>
      <c r="C591" s="18" t="s">
        <v>165</v>
      </c>
      <c r="D591" s="19" t="s">
        <v>19</v>
      </c>
      <c r="E591" s="141" t="str">
        <f>VLOOKUP(D591,'pomocna tabulka'!$B$2:$D$12,3,0)</f>
        <v>Úrad vlády SR</v>
      </c>
      <c r="F591" s="149" t="str">
        <f>+IFERROR(VLOOKUP(VALUE(MID($B591,11,1)),'pomocna tabulka'!$F$2:$G$7,2,0),"")</f>
        <v>Priebežná platba</v>
      </c>
      <c r="G591" s="19" t="s">
        <v>20</v>
      </c>
      <c r="H591" s="29">
        <v>4903.29</v>
      </c>
      <c r="I591" s="19" t="s">
        <v>21</v>
      </c>
      <c r="J591" s="94">
        <v>865.29</v>
      </c>
      <c r="K591" s="17"/>
      <c r="L591" s="94">
        <v>0</v>
      </c>
      <c r="M591" s="92">
        <f>SUM(H591+J591+L591)</f>
        <v>5768.58</v>
      </c>
      <c r="N591" s="96">
        <v>45771</v>
      </c>
      <c r="O591" s="19" t="s">
        <v>955</v>
      </c>
    </row>
    <row r="592" spans="2:15" x14ac:dyDescent="0.25">
      <c r="B592" s="16" t="s">
        <v>990</v>
      </c>
      <c r="C592" s="18" t="s">
        <v>126</v>
      </c>
      <c r="D592" s="19" t="s">
        <v>29</v>
      </c>
      <c r="E592" s="141" t="str">
        <f>VLOOKUP(D592,'pomocna tabulka'!$B$2:$D$12,3,0)</f>
        <v>MIRRI SR</v>
      </c>
      <c r="F592" s="149" t="str">
        <f>+IFERROR(VLOOKUP(VALUE(MID($B592,11,1)),'pomocna tabulka'!$F$2:$G$7,2,0),"")</f>
        <v>Priebežná platba</v>
      </c>
      <c r="G592" s="19" t="s">
        <v>30</v>
      </c>
      <c r="H592" s="29">
        <v>75439.259999999995</v>
      </c>
      <c r="I592" s="19" t="s">
        <v>31</v>
      </c>
      <c r="J592" s="94">
        <v>25142.82</v>
      </c>
      <c r="K592" s="17" t="s">
        <v>65</v>
      </c>
      <c r="L592" s="94">
        <v>7280.74</v>
      </c>
      <c r="M592" s="92">
        <f>SUM(H592+J592+L592)</f>
        <v>107862.81999999999</v>
      </c>
      <c r="N592" s="93">
        <v>45770</v>
      </c>
      <c r="O592" s="143" t="s">
        <v>36</v>
      </c>
    </row>
    <row r="593" spans="2:15" x14ac:dyDescent="0.25">
      <c r="B593" s="16" t="s">
        <v>991</v>
      </c>
      <c r="C593" s="18" t="s">
        <v>574</v>
      </c>
      <c r="D593" s="19" t="s">
        <v>19</v>
      </c>
      <c r="E593" s="141" t="str">
        <f>VLOOKUP(D593,'pomocna tabulka'!$B$2:$D$12,3,0)</f>
        <v>Úrad vlády SR</v>
      </c>
      <c r="F593" s="149" t="str">
        <f>+IFERROR(VLOOKUP(VALUE(MID($B593,11,1)),'pomocna tabulka'!$F$2:$G$7,2,0),"")</f>
        <v>Priebežná platba</v>
      </c>
      <c r="G593" s="19" t="s">
        <v>20</v>
      </c>
      <c r="H593" s="29">
        <v>12158.96</v>
      </c>
      <c r="I593" s="19" t="s">
        <v>21</v>
      </c>
      <c r="J593" s="94">
        <v>2145.6999999999998</v>
      </c>
      <c r="K593" s="17"/>
      <c r="L593" s="94">
        <v>0</v>
      </c>
      <c r="M593" s="92">
        <f>SUM(H593+J593+L593)</f>
        <v>14304.66</v>
      </c>
      <c r="N593" s="93">
        <v>45771</v>
      </c>
      <c r="O593" s="19" t="s">
        <v>955</v>
      </c>
    </row>
    <row r="594" spans="2:15" x14ac:dyDescent="0.25">
      <c r="B594" s="16" t="s">
        <v>992</v>
      </c>
      <c r="C594" s="18" t="s">
        <v>808</v>
      </c>
      <c r="D594" s="19" t="s">
        <v>29</v>
      </c>
      <c r="E594" s="141" t="str">
        <f>VLOOKUP(D594,'pomocna tabulka'!$B$2:$D$12,3,0)</f>
        <v>MIRRI SR</v>
      </c>
      <c r="F594" s="149" t="str">
        <f>+IFERROR(VLOOKUP(VALUE(MID($B594,11,1)),'pomocna tabulka'!$F$2:$G$7,2,0),"")</f>
        <v>Zálohová platba</v>
      </c>
      <c r="G594" s="19" t="s">
        <v>30</v>
      </c>
      <c r="H594" s="29">
        <v>128107.4</v>
      </c>
      <c r="I594" s="19" t="s">
        <v>31</v>
      </c>
      <c r="J594" s="94">
        <v>29641.33</v>
      </c>
      <c r="K594" s="17"/>
      <c r="L594" s="94">
        <v>0</v>
      </c>
      <c r="M594" s="92">
        <f>SUM(H594+J594+L594)</f>
        <v>157748.72999999998</v>
      </c>
      <c r="N594" s="93">
        <v>45771</v>
      </c>
      <c r="O594" s="19" t="s">
        <v>955</v>
      </c>
    </row>
    <row r="595" spans="2:15" x14ac:dyDescent="0.25">
      <c r="B595" s="16" t="s">
        <v>993</v>
      </c>
      <c r="C595" s="18" t="s">
        <v>151</v>
      </c>
      <c r="D595" s="19" t="s">
        <v>19</v>
      </c>
      <c r="E595" s="141" t="str">
        <f>VLOOKUP(D595,'pomocna tabulka'!$B$2:$D$12,3,0)</f>
        <v>Úrad vlády SR</v>
      </c>
      <c r="F595" s="149" t="str">
        <f>+IFERROR(VLOOKUP(VALUE(MID($B595,11,1)),'pomocna tabulka'!$F$2:$G$7,2,0),"")</f>
        <v>Zálohová platba</v>
      </c>
      <c r="G595" s="19" t="s">
        <v>256</v>
      </c>
      <c r="H595" s="29">
        <v>21250</v>
      </c>
      <c r="I595" s="19" t="s">
        <v>257</v>
      </c>
      <c r="J595" s="94">
        <v>3750</v>
      </c>
      <c r="K595" s="17"/>
      <c r="L595" s="94">
        <v>0</v>
      </c>
      <c r="M595" s="92">
        <f>SUM(H595+J595+L595)</f>
        <v>25000</v>
      </c>
      <c r="N595" s="93">
        <v>45772</v>
      </c>
      <c r="O595" s="19" t="s">
        <v>955</v>
      </c>
    </row>
    <row r="596" spans="2:15" x14ac:dyDescent="0.25">
      <c r="B596" s="16" t="s">
        <v>994</v>
      </c>
      <c r="C596" s="18" t="s">
        <v>278</v>
      </c>
      <c r="D596" s="19" t="s">
        <v>19</v>
      </c>
      <c r="E596" s="141" t="str">
        <f>VLOOKUP(D596,'pomocna tabulka'!$B$2:$D$12,3,0)</f>
        <v>Úrad vlády SR</v>
      </c>
      <c r="F596" s="149" t="str">
        <f>+IFERROR(VLOOKUP(VALUE(MID($B596,11,1)),'pomocna tabulka'!$F$2:$G$7,2,0),"")</f>
        <v>Priebežná platba</v>
      </c>
      <c r="G596" s="19" t="s">
        <v>20</v>
      </c>
      <c r="H596" s="29">
        <v>4804.1099999999997</v>
      </c>
      <c r="I596" s="19" t="s">
        <v>21</v>
      </c>
      <c r="J596" s="94">
        <v>847.78</v>
      </c>
      <c r="K596" s="17"/>
      <c r="L596" s="94">
        <v>0</v>
      </c>
      <c r="M596" s="92">
        <f t="shared" ref="M596:M597" si="44">SUM(H596+J596+L596)</f>
        <v>5651.8899999999994</v>
      </c>
      <c r="N596" s="96">
        <v>45772</v>
      </c>
      <c r="O596" s="19" t="s">
        <v>955</v>
      </c>
    </row>
    <row r="597" spans="2:15" x14ac:dyDescent="0.25">
      <c r="B597" s="16" t="s">
        <v>995</v>
      </c>
      <c r="C597" s="18" t="s">
        <v>686</v>
      </c>
      <c r="D597" s="19" t="s">
        <v>19</v>
      </c>
      <c r="E597" s="141" t="str">
        <f>VLOOKUP(D597,'pomocna tabulka'!$B$2:$D$12,3,0)</f>
        <v>Úrad vlády SR</v>
      </c>
      <c r="F597" s="149" t="str">
        <f>+IFERROR(VLOOKUP(VALUE(MID($B597,11,1)),'pomocna tabulka'!$F$2:$G$7,2,0),"")</f>
        <v>Priebežná platba</v>
      </c>
      <c r="G597" s="19" t="s">
        <v>20</v>
      </c>
      <c r="H597" s="29">
        <v>4853.7299999999996</v>
      </c>
      <c r="I597" s="19" t="s">
        <v>21</v>
      </c>
      <c r="J597" s="94">
        <v>856.54</v>
      </c>
      <c r="K597" s="17"/>
      <c r="L597" s="94">
        <v>0</v>
      </c>
      <c r="M597" s="92">
        <f t="shared" si="44"/>
        <v>5710.2699999999995</v>
      </c>
      <c r="N597" s="96">
        <v>45772</v>
      </c>
      <c r="O597" s="19" t="s">
        <v>955</v>
      </c>
    </row>
    <row r="598" spans="2:15" x14ac:dyDescent="0.25">
      <c r="B598" s="20" t="s">
        <v>996</v>
      </c>
      <c r="C598" s="28" t="s">
        <v>490</v>
      </c>
      <c r="D598" s="22" t="s">
        <v>19</v>
      </c>
      <c r="E598" s="151" t="str">
        <f>VLOOKUP(D598,'pomocna tabulka'!$B$2:$D$12,3,0)</f>
        <v>Úrad vlády SR</v>
      </c>
      <c r="F598" s="152" t="str">
        <f>+IFERROR(VLOOKUP(VALUE(MID($B598,11,1)),'pomocna tabulka'!$F$2:$G$7,2,0),"")</f>
        <v>Priebežná platba</v>
      </c>
      <c r="G598" s="22" t="s">
        <v>20</v>
      </c>
      <c r="H598" s="119">
        <v>8481.56</v>
      </c>
      <c r="I598" s="22" t="s">
        <v>21</v>
      </c>
      <c r="J598" s="92">
        <v>1496.74</v>
      </c>
      <c r="K598" s="23"/>
      <c r="L598" s="92">
        <v>0</v>
      </c>
      <c r="M598" s="92">
        <f t="shared" ref="M598:M600" si="45">SUM(H598+J598+L598)</f>
        <v>9978.2999999999993</v>
      </c>
      <c r="N598" s="96">
        <v>45772</v>
      </c>
      <c r="O598" s="22" t="s">
        <v>955</v>
      </c>
    </row>
    <row r="599" spans="2:15" x14ac:dyDescent="0.25">
      <c r="B599" s="20" t="s">
        <v>997</v>
      </c>
      <c r="C599" s="28" t="s">
        <v>998</v>
      </c>
      <c r="D599" s="22" t="s">
        <v>19</v>
      </c>
      <c r="E599" s="151" t="str">
        <f>VLOOKUP(D599,'pomocna tabulka'!$B$2:$D$12,3,0)</f>
        <v>Úrad vlády SR</v>
      </c>
      <c r="F599" s="152" t="str">
        <f>+IFERROR(VLOOKUP(VALUE(MID($B599,11,1)),'pomocna tabulka'!$F$2:$G$7,2,0),"")</f>
        <v>Zálohová platba</v>
      </c>
      <c r="G599" s="22" t="s">
        <v>256</v>
      </c>
      <c r="H599" s="119">
        <v>54031.1</v>
      </c>
      <c r="I599" s="22" t="s">
        <v>257</v>
      </c>
      <c r="J599" s="92">
        <v>9534.9</v>
      </c>
      <c r="K599" s="23"/>
      <c r="L599" s="92">
        <v>0</v>
      </c>
      <c r="M599" s="92">
        <f t="shared" si="45"/>
        <v>63566</v>
      </c>
      <c r="N599" s="96">
        <v>45772</v>
      </c>
      <c r="O599" s="22" t="s">
        <v>955</v>
      </c>
    </row>
    <row r="600" spans="2:15" x14ac:dyDescent="0.25">
      <c r="B600" s="31" t="s">
        <v>999</v>
      </c>
      <c r="C600" s="28" t="s">
        <v>165</v>
      </c>
      <c r="D600" s="22" t="s">
        <v>19</v>
      </c>
      <c r="E600" s="151" t="str">
        <f>VLOOKUP(D600,'pomocna tabulka'!$B$2:$D$12,3,0)</f>
        <v>Úrad vlády SR</v>
      </c>
      <c r="F600" s="159" t="str">
        <f>+IFERROR(VLOOKUP(VALUE(MID($B600,11,1)),'pomocna tabulka'!$F$2:$G$7,2,0),"")</f>
        <v>Priebežná platba</v>
      </c>
      <c r="G600" s="22" t="s">
        <v>256</v>
      </c>
      <c r="H600" s="172">
        <v>4903.33</v>
      </c>
      <c r="I600" s="22" t="s">
        <v>257</v>
      </c>
      <c r="J600" s="92">
        <v>865.29</v>
      </c>
      <c r="K600" s="173"/>
      <c r="L600" s="92">
        <v>0</v>
      </c>
      <c r="M600" s="97">
        <f t="shared" si="45"/>
        <v>5768.62</v>
      </c>
      <c r="N600" s="96">
        <v>45772</v>
      </c>
      <c r="O600" s="22" t="s">
        <v>955</v>
      </c>
    </row>
    <row r="601" spans="2:15" x14ac:dyDescent="0.25">
      <c r="B601" s="31" t="s">
        <v>1000</v>
      </c>
      <c r="C601" s="28" t="s">
        <v>410</v>
      </c>
      <c r="D601" s="22" t="s">
        <v>19</v>
      </c>
      <c r="E601" s="151" t="str">
        <f>VLOOKUP(D601,'pomocna tabulka'!$B$2:$D$12,3,0)</f>
        <v>Úrad vlády SR</v>
      </c>
      <c r="F601" s="159" t="str">
        <f>+IFERROR(VLOOKUP(VALUE(MID($B601,11,1)),'pomocna tabulka'!$F$2:$G$7,2,0),"")</f>
        <v>Priebežná platba</v>
      </c>
      <c r="G601" s="22" t="s">
        <v>20</v>
      </c>
      <c r="H601" s="172">
        <v>4903.28</v>
      </c>
      <c r="I601" s="22" t="s">
        <v>21</v>
      </c>
      <c r="J601" s="92">
        <v>865.28</v>
      </c>
      <c r="K601" s="130"/>
      <c r="L601" s="92">
        <v>0</v>
      </c>
      <c r="M601" s="97">
        <f t="shared" ref="M601:M644" si="46">SUM(H601+J601+L601)</f>
        <v>5768.5599999999995</v>
      </c>
      <c r="N601" s="96">
        <v>45772</v>
      </c>
      <c r="O601" s="22" t="s">
        <v>955</v>
      </c>
    </row>
    <row r="602" spans="2:15" x14ac:dyDescent="0.25">
      <c r="B602" s="31" t="s">
        <v>1001</v>
      </c>
      <c r="C602" s="28" t="s">
        <v>40</v>
      </c>
      <c r="D602" s="22" t="s">
        <v>19</v>
      </c>
      <c r="E602" s="151" t="str">
        <f>VLOOKUP(D602,'pomocna tabulka'!$B$2:$D$12,3,0)</f>
        <v>Úrad vlády SR</v>
      </c>
      <c r="F602" s="159" t="str">
        <f>+IFERROR(VLOOKUP(VALUE(MID($B602,11,1)),'pomocna tabulka'!$F$2:$G$7,2,0),"")</f>
        <v>Priebežná platba</v>
      </c>
      <c r="G602" s="22" t="s">
        <v>20</v>
      </c>
      <c r="H602" s="172">
        <v>14709.85</v>
      </c>
      <c r="I602" s="22" t="s">
        <v>21</v>
      </c>
      <c r="J602" s="92">
        <v>2595.85</v>
      </c>
      <c r="K602" s="130"/>
      <c r="L602" s="92">
        <v>0</v>
      </c>
      <c r="M602" s="97">
        <f t="shared" si="46"/>
        <v>17305.7</v>
      </c>
      <c r="N602" s="96">
        <v>45772</v>
      </c>
      <c r="O602" s="22" t="s">
        <v>955</v>
      </c>
    </row>
    <row r="603" spans="2:15" x14ac:dyDescent="0.25">
      <c r="B603" s="31" t="s">
        <v>1002</v>
      </c>
      <c r="C603" s="28" t="s">
        <v>142</v>
      </c>
      <c r="D603" s="22" t="s">
        <v>19</v>
      </c>
      <c r="E603" s="151" t="str">
        <f>VLOOKUP(D603,'pomocna tabulka'!$B$2:$D$12,3,0)</f>
        <v>Úrad vlády SR</v>
      </c>
      <c r="F603" s="159" t="str">
        <f>+IFERROR(VLOOKUP(VALUE(MID($B603,11,1)),'pomocna tabulka'!$F$2:$G$7,2,0),"")</f>
        <v>Priebežná platba</v>
      </c>
      <c r="G603" s="22" t="s">
        <v>20</v>
      </c>
      <c r="H603" s="172">
        <v>4903.28</v>
      </c>
      <c r="I603" s="22" t="s">
        <v>21</v>
      </c>
      <c r="J603" s="94">
        <v>865.28</v>
      </c>
      <c r="K603" s="130"/>
      <c r="L603" s="92">
        <v>0</v>
      </c>
      <c r="M603" s="97">
        <f t="shared" si="46"/>
        <v>5768.5599999999995</v>
      </c>
      <c r="N603" s="96">
        <v>45772</v>
      </c>
      <c r="O603" s="22" t="s">
        <v>955</v>
      </c>
    </row>
    <row r="604" spans="2:15" x14ac:dyDescent="0.25">
      <c r="B604" s="31" t="s">
        <v>1003</v>
      </c>
      <c r="C604" s="28" t="s">
        <v>142</v>
      </c>
      <c r="D604" s="22" t="s">
        <v>19</v>
      </c>
      <c r="E604" s="151" t="str">
        <f>VLOOKUP(D604,'pomocna tabulka'!$B$2:$D$12,3,0)</f>
        <v>Úrad vlády SR</v>
      </c>
      <c r="F604" s="159" t="str">
        <f>+IFERROR(VLOOKUP(VALUE(MID($B604,11,1)),'pomocna tabulka'!$F$2:$G$7,2,0),"")</f>
        <v>Priebežná platba</v>
      </c>
      <c r="G604" s="22" t="s">
        <v>20</v>
      </c>
      <c r="H604" s="172">
        <v>8544.8799999999992</v>
      </c>
      <c r="I604" s="22" t="s">
        <v>21</v>
      </c>
      <c r="J604" s="94">
        <v>1507.92</v>
      </c>
      <c r="K604" s="130"/>
      <c r="L604" s="92">
        <v>0</v>
      </c>
      <c r="M604" s="97">
        <f t="shared" si="46"/>
        <v>10052.799999999999</v>
      </c>
      <c r="N604" s="96">
        <v>45772</v>
      </c>
      <c r="O604" s="22" t="s">
        <v>955</v>
      </c>
    </row>
    <row r="605" spans="2:15" x14ac:dyDescent="0.25">
      <c r="B605" s="31" t="s">
        <v>1004</v>
      </c>
      <c r="C605" s="28" t="s">
        <v>142</v>
      </c>
      <c r="D605" s="22" t="s">
        <v>19</v>
      </c>
      <c r="E605" s="151" t="str">
        <f>VLOOKUP(D605,'pomocna tabulka'!$B$2:$D$12,3,0)</f>
        <v>Úrad vlády SR</v>
      </c>
      <c r="F605" s="159" t="str">
        <f>+IFERROR(VLOOKUP(VALUE(MID($B605,11,1)),'pomocna tabulka'!$F$2:$G$7,2,0),"")</f>
        <v>Priebežná platba</v>
      </c>
      <c r="G605" s="22" t="s">
        <v>20</v>
      </c>
      <c r="H605" s="172">
        <v>4903.33</v>
      </c>
      <c r="I605" s="22" t="s">
        <v>21</v>
      </c>
      <c r="J605" s="92">
        <v>865.29</v>
      </c>
      <c r="K605" s="132"/>
      <c r="L605" s="92">
        <v>0</v>
      </c>
      <c r="M605" s="97">
        <f t="shared" si="46"/>
        <v>5768.62</v>
      </c>
      <c r="N605" s="96">
        <v>45772</v>
      </c>
      <c r="O605" s="22" t="s">
        <v>955</v>
      </c>
    </row>
    <row r="606" spans="2:15" x14ac:dyDescent="0.25">
      <c r="B606" s="31" t="s">
        <v>1005</v>
      </c>
      <c r="C606" s="28" t="s">
        <v>1006</v>
      </c>
      <c r="D606" s="22" t="s">
        <v>19</v>
      </c>
      <c r="E606" s="151" t="str">
        <f>VLOOKUP(D606,'pomocna tabulka'!$B$2:$D$12,3,0)</f>
        <v>Úrad vlády SR</v>
      </c>
      <c r="F606" s="159" t="str">
        <f>+IFERROR(VLOOKUP(VALUE(MID($B606,11,1)),'pomocna tabulka'!$F$2:$G$7,2,0),"")</f>
        <v>Zálohová platba</v>
      </c>
      <c r="G606" s="19" t="s">
        <v>20</v>
      </c>
      <c r="H606" s="29">
        <v>47835.48</v>
      </c>
      <c r="I606" s="19" t="s">
        <v>21</v>
      </c>
      <c r="J606" s="94">
        <v>8441.56</v>
      </c>
      <c r="K606" s="130"/>
      <c r="L606" s="94">
        <v>0</v>
      </c>
      <c r="M606" s="94">
        <f t="shared" si="46"/>
        <v>56277.04</v>
      </c>
      <c r="N606" s="93">
        <v>45772</v>
      </c>
      <c r="O606" s="177" t="s">
        <v>955</v>
      </c>
    </row>
    <row r="607" spans="2:15" x14ac:dyDescent="0.25">
      <c r="B607" s="31" t="s">
        <v>1007</v>
      </c>
      <c r="C607" s="28" t="s">
        <v>410</v>
      </c>
      <c r="D607" s="22" t="s">
        <v>19</v>
      </c>
      <c r="E607" s="151" t="str">
        <f>VLOOKUP(D607,'pomocna tabulka'!$B$2:$D$12,3,0)</f>
        <v>Úrad vlády SR</v>
      </c>
      <c r="F607" s="159" t="str">
        <f>+IFERROR(VLOOKUP(VALUE(MID($B607,11,1)),'pomocna tabulka'!$F$2:$G$7,2,0),"")</f>
        <v>Priebežná platba</v>
      </c>
      <c r="G607" s="19" t="s">
        <v>20</v>
      </c>
      <c r="H607" s="148">
        <v>4903.28</v>
      </c>
      <c r="I607" s="19" t="s">
        <v>21</v>
      </c>
      <c r="J607" s="94">
        <v>865.28</v>
      </c>
      <c r="K607" s="174"/>
      <c r="L607" s="175">
        <v>0</v>
      </c>
      <c r="M607" s="176">
        <f t="shared" si="46"/>
        <v>5768.5599999999995</v>
      </c>
      <c r="N607" s="93">
        <v>45772</v>
      </c>
      <c r="O607" s="22" t="s">
        <v>955</v>
      </c>
    </row>
    <row r="608" spans="2:15" x14ac:dyDescent="0.25">
      <c r="B608" s="31" t="s">
        <v>1008</v>
      </c>
      <c r="C608" s="28" t="s">
        <v>1009</v>
      </c>
      <c r="D608" s="19" t="s">
        <v>29</v>
      </c>
      <c r="E608" s="151" t="str">
        <f>VLOOKUP(D608,'pomocna tabulka'!$B$2:$D$12,3,0)</f>
        <v>MIRRI SR</v>
      </c>
      <c r="F608" s="159" t="str">
        <f>+IFERROR(VLOOKUP(VALUE(MID($B608,11,1)),'pomocna tabulka'!$F$2:$G$7,2,0),"")</f>
        <v>Zálohová platba</v>
      </c>
      <c r="G608" s="19" t="s">
        <v>30</v>
      </c>
      <c r="H608" s="172">
        <v>1156850</v>
      </c>
      <c r="I608" s="19" t="s">
        <v>31</v>
      </c>
      <c r="J608" s="94">
        <v>204150</v>
      </c>
      <c r="K608" s="179"/>
      <c r="L608" s="94">
        <v>0</v>
      </c>
      <c r="M608" s="94">
        <f t="shared" si="46"/>
        <v>1361000</v>
      </c>
      <c r="N608" s="181">
        <v>45772</v>
      </c>
      <c r="O608" s="22" t="s">
        <v>955</v>
      </c>
    </row>
    <row r="609" spans="2:15" x14ac:dyDescent="0.25">
      <c r="B609" s="31" t="s">
        <v>1010</v>
      </c>
      <c r="C609" s="28" t="s">
        <v>1011</v>
      </c>
      <c r="D609" s="22" t="s">
        <v>19</v>
      </c>
      <c r="E609" s="151" t="str">
        <f>VLOOKUP(D609,'pomocna tabulka'!$B$2:$D$12,3,0)</f>
        <v>Úrad vlády SR</v>
      </c>
      <c r="F609" s="159" t="str">
        <f>+IFERROR(VLOOKUP(VALUE(MID($B609,11,1)),'pomocna tabulka'!$F$2:$G$7,2,0),"")</f>
        <v>Priebežná platba</v>
      </c>
      <c r="G609" s="34" t="s">
        <v>20</v>
      </c>
      <c r="H609" s="29">
        <v>4506.72</v>
      </c>
      <c r="I609" s="178" t="s">
        <v>21</v>
      </c>
      <c r="J609" s="94">
        <v>795.3</v>
      </c>
      <c r="K609" s="180"/>
      <c r="L609" s="94">
        <v>0</v>
      </c>
      <c r="M609" s="94">
        <f t="shared" si="46"/>
        <v>5302.02</v>
      </c>
      <c r="N609" s="181">
        <v>45775</v>
      </c>
      <c r="O609" s="22" t="s">
        <v>955</v>
      </c>
    </row>
    <row r="610" spans="2:15" x14ac:dyDescent="0.25">
      <c r="B610" s="31" t="s">
        <v>1012</v>
      </c>
      <c r="C610" s="28" t="s">
        <v>1013</v>
      </c>
      <c r="D610" s="22" t="s">
        <v>19</v>
      </c>
      <c r="E610" s="151" t="str">
        <f>VLOOKUP(D610,'pomocna tabulka'!$B$2:$D$12,3,0)</f>
        <v>Úrad vlády SR</v>
      </c>
      <c r="F610" s="159" t="str">
        <f>+IFERROR(VLOOKUP(VALUE(MID($B610,11,1)),'pomocna tabulka'!$F$2:$G$7,2,0),"")</f>
        <v>Priebežná platba</v>
      </c>
      <c r="G610" s="19" t="s">
        <v>20</v>
      </c>
      <c r="H610" s="148">
        <v>8360.81</v>
      </c>
      <c r="I610" s="19" t="s">
        <v>21</v>
      </c>
      <c r="J610" s="94">
        <v>12541.21</v>
      </c>
      <c r="K610" s="174"/>
      <c r="L610" s="175">
        <v>0</v>
      </c>
      <c r="M610" s="176">
        <f t="shared" si="46"/>
        <v>20902.019999999997</v>
      </c>
      <c r="N610" s="181">
        <v>45775</v>
      </c>
      <c r="O610" s="22" t="s">
        <v>955</v>
      </c>
    </row>
    <row r="611" spans="2:15" x14ac:dyDescent="0.25">
      <c r="B611" s="31" t="s">
        <v>1014</v>
      </c>
      <c r="C611" s="28" t="s">
        <v>1015</v>
      </c>
      <c r="D611" s="22" t="s">
        <v>19</v>
      </c>
      <c r="E611" s="151" t="str">
        <f>VLOOKUP(D611,'pomocna tabulka'!$B$2:$D$12,3,0)</f>
        <v>Úrad vlády SR</v>
      </c>
      <c r="F611" s="159" t="str">
        <f>+IFERROR(VLOOKUP(VALUE(MID($B611,11,1)),'pomocna tabulka'!$F$2:$G$7,2,0),"")</f>
        <v>Zálohová platba</v>
      </c>
      <c r="G611" s="19" t="s">
        <v>20</v>
      </c>
      <c r="H611" s="172">
        <v>26520</v>
      </c>
      <c r="I611" s="19" t="s">
        <v>21</v>
      </c>
      <c r="J611" s="94">
        <v>4680</v>
      </c>
      <c r="K611" s="130"/>
      <c r="L611" s="92">
        <v>0</v>
      </c>
      <c r="M611" s="97">
        <f t="shared" si="46"/>
        <v>31200</v>
      </c>
      <c r="N611" s="181">
        <v>45775</v>
      </c>
      <c r="O611" s="22" t="s">
        <v>955</v>
      </c>
    </row>
    <row r="612" spans="2:15" x14ac:dyDescent="0.25">
      <c r="B612" s="31" t="s">
        <v>1016</v>
      </c>
      <c r="C612" s="28" t="s">
        <v>107</v>
      </c>
      <c r="D612" s="22" t="s">
        <v>19</v>
      </c>
      <c r="E612" s="151" t="str">
        <f>VLOOKUP(D612,'pomocna tabulka'!$B$2:$D$12,3,0)</f>
        <v>Úrad vlády SR</v>
      </c>
      <c r="F612" s="159" t="str">
        <f>+IFERROR(VLOOKUP(VALUE(MID($B612,11,1)),'pomocna tabulka'!$F$2:$G$7,2,0),"")</f>
        <v>Priebežná platba</v>
      </c>
      <c r="G612" s="19" t="s">
        <v>20</v>
      </c>
      <c r="H612" s="172">
        <v>2401.2199999999998</v>
      </c>
      <c r="I612" s="19" t="s">
        <v>21</v>
      </c>
      <c r="J612" s="94">
        <v>423.75</v>
      </c>
      <c r="K612" s="130"/>
      <c r="L612" s="92">
        <v>0</v>
      </c>
      <c r="M612" s="97">
        <f t="shared" si="46"/>
        <v>2824.97</v>
      </c>
      <c r="N612" s="181">
        <v>45775</v>
      </c>
      <c r="O612" s="22" t="s">
        <v>955</v>
      </c>
    </row>
    <row r="613" spans="2:15" x14ac:dyDescent="0.25">
      <c r="B613" s="31" t="s">
        <v>1017</v>
      </c>
      <c r="C613" s="28" t="s">
        <v>1018</v>
      </c>
      <c r="D613" s="19" t="s">
        <v>19</v>
      </c>
      <c r="E613" s="151" t="str">
        <f>VLOOKUP(D613,'pomocna tabulka'!$B$2:$D$12,3,0)</f>
        <v>Úrad vlády SR</v>
      </c>
      <c r="F613" s="159" t="str">
        <f>+IFERROR(VLOOKUP(VALUE(MID($B613,11,1)),'pomocna tabulka'!$F$2:$G$7,2,0),"")</f>
        <v>Priebežná platba</v>
      </c>
      <c r="G613" s="19" t="s">
        <v>20</v>
      </c>
      <c r="H613" s="172">
        <v>13484.03</v>
      </c>
      <c r="I613" s="19" t="s">
        <v>21</v>
      </c>
      <c r="J613" s="94">
        <v>2379.5300000000002</v>
      </c>
      <c r="K613" s="130"/>
      <c r="L613" s="92">
        <v>0</v>
      </c>
      <c r="M613" s="97">
        <f t="shared" si="46"/>
        <v>15863.560000000001</v>
      </c>
      <c r="N613" s="181">
        <v>45775</v>
      </c>
      <c r="O613" s="22" t="s">
        <v>955</v>
      </c>
    </row>
    <row r="614" spans="2:15" x14ac:dyDescent="0.25">
      <c r="B614" s="31" t="s">
        <v>1019</v>
      </c>
      <c r="C614" s="28" t="s">
        <v>1020</v>
      </c>
      <c r="D614" s="19" t="s">
        <v>19</v>
      </c>
      <c r="E614" s="151" t="str">
        <f>VLOOKUP(D614,'pomocna tabulka'!$B$2:$D$12,3,0)</f>
        <v>Úrad vlády SR</v>
      </c>
      <c r="F614" s="159" t="str">
        <f>+IFERROR(VLOOKUP(VALUE(MID($B614,11,1)),'pomocna tabulka'!$F$2:$G$7,2,0),"")</f>
        <v>Zálohová platba</v>
      </c>
      <c r="G614" s="19" t="s">
        <v>20</v>
      </c>
      <c r="H614" s="172">
        <v>44115</v>
      </c>
      <c r="I614" s="19" t="s">
        <v>21</v>
      </c>
      <c r="J614" s="94">
        <v>7785</v>
      </c>
      <c r="K614" s="130"/>
      <c r="L614" s="92">
        <v>0</v>
      </c>
      <c r="M614" s="97">
        <f t="shared" si="46"/>
        <v>51900</v>
      </c>
      <c r="N614" s="181">
        <v>45775</v>
      </c>
      <c r="O614" s="22" t="s">
        <v>955</v>
      </c>
    </row>
    <row r="615" spans="2:15" x14ac:dyDescent="0.25">
      <c r="B615" s="31" t="s">
        <v>1021</v>
      </c>
      <c r="C615" s="28" t="s">
        <v>410</v>
      </c>
      <c r="D615" s="19" t="s">
        <v>19</v>
      </c>
      <c r="E615" s="151" t="str">
        <f>VLOOKUP(D615,'pomocna tabulka'!$B$2:$D$12,3,0)</f>
        <v>Úrad vlády SR</v>
      </c>
      <c r="F615" s="159" t="str">
        <f>+IFERROR(VLOOKUP(VALUE(MID($B615,11,1)),'pomocna tabulka'!$F$2:$G$7,2,0),"")</f>
        <v>Priebežná platba</v>
      </c>
      <c r="G615" s="19" t="s">
        <v>20</v>
      </c>
      <c r="H615" s="172">
        <v>4903.28</v>
      </c>
      <c r="I615" s="19" t="s">
        <v>21</v>
      </c>
      <c r="J615" s="94">
        <v>865.28</v>
      </c>
      <c r="K615" s="130"/>
      <c r="L615" s="92">
        <v>0</v>
      </c>
      <c r="M615" s="97">
        <f t="shared" si="46"/>
        <v>5768.5599999999995</v>
      </c>
      <c r="N615" s="181">
        <v>45775</v>
      </c>
      <c r="O615" s="22" t="s">
        <v>955</v>
      </c>
    </row>
    <row r="616" spans="2:15" x14ac:dyDescent="0.25">
      <c r="B616" s="31" t="s">
        <v>1022</v>
      </c>
      <c r="C616" s="28" t="s">
        <v>281</v>
      </c>
      <c r="D616" s="19" t="s">
        <v>19</v>
      </c>
      <c r="E616" s="151" t="str">
        <f>VLOOKUP(D616,'pomocna tabulka'!$B$2:$D$12,3,0)</f>
        <v>Úrad vlády SR</v>
      </c>
      <c r="F616" s="159" t="str">
        <f>+IFERROR(VLOOKUP(VALUE(MID($B616,11,1)),'pomocna tabulka'!$F$2:$G$7,2,0),"")</f>
        <v>Priebežná platba</v>
      </c>
      <c r="G616" s="19" t="s">
        <v>20</v>
      </c>
      <c r="H616" s="172">
        <v>4903.28</v>
      </c>
      <c r="I616" s="19" t="s">
        <v>21</v>
      </c>
      <c r="J616" s="94">
        <v>865.28</v>
      </c>
      <c r="K616" s="130"/>
      <c r="L616" s="92">
        <v>0</v>
      </c>
      <c r="M616" s="97">
        <f t="shared" si="46"/>
        <v>5768.5599999999995</v>
      </c>
      <c r="N616" s="181">
        <v>45775</v>
      </c>
      <c r="O616" s="22" t="s">
        <v>955</v>
      </c>
    </row>
    <row r="617" spans="2:15" x14ac:dyDescent="0.25">
      <c r="B617" s="31" t="s">
        <v>1023</v>
      </c>
      <c r="C617" s="28" t="s">
        <v>1024</v>
      </c>
      <c r="D617" s="19" t="s">
        <v>19</v>
      </c>
      <c r="E617" s="151" t="str">
        <f>VLOOKUP(D617,'pomocna tabulka'!$B$2:$D$12,3,0)</f>
        <v>Úrad vlády SR</v>
      </c>
      <c r="F617" s="159" t="str">
        <f>+IFERROR(VLOOKUP(VALUE(MID($B617,11,1)),'pomocna tabulka'!$F$2:$G$7,2,0),"")</f>
        <v>Zálohová platba</v>
      </c>
      <c r="G617" s="19" t="s">
        <v>20</v>
      </c>
      <c r="H617" s="172">
        <v>19635</v>
      </c>
      <c r="I617" s="19" t="s">
        <v>21</v>
      </c>
      <c r="J617" s="94">
        <v>3465</v>
      </c>
      <c r="K617" s="130"/>
      <c r="L617" s="92">
        <v>0</v>
      </c>
      <c r="M617" s="97">
        <f t="shared" si="46"/>
        <v>23100</v>
      </c>
      <c r="N617" s="181">
        <v>45775</v>
      </c>
      <c r="O617" s="22" t="s">
        <v>955</v>
      </c>
    </row>
    <row r="618" spans="2:15" x14ac:dyDescent="0.25">
      <c r="B618" s="31" t="s">
        <v>1025</v>
      </c>
      <c r="C618" s="28" t="s">
        <v>1026</v>
      </c>
      <c r="D618" s="19" t="s">
        <v>29</v>
      </c>
      <c r="E618" s="151" t="str">
        <f>VLOOKUP(D618,'pomocna tabulka'!$B$2:$D$12,3,0)</f>
        <v>MIRRI SR</v>
      </c>
      <c r="F618" s="159" t="str">
        <f>+IFERROR(VLOOKUP(VALUE(MID($B618,11,1)),'pomocna tabulka'!$F$2:$G$7,2,0),"")</f>
        <v>Priebežná platba</v>
      </c>
      <c r="G618" s="19" t="s">
        <v>30</v>
      </c>
      <c r="H618" s="172">
        <v>72951.740000000005</v>
      </c>
      <c r="I618" s="19" t="s">
        <v>31</v>
      </c>
      <c r="J618" s="94">
        <v>24313.759999999998</v>
      </c>
      <c r="K618" s="19" t="s">
        <v>65</v>
      </c>
      <c r="L618" s="92">
        <v>7040.67</v>
      </c>
      <c r="M618" s="97">
        <f t="shared" si="46"/>
        <v>104306.17</v>
      </c>
      <c r="N618" s="181">
        <v>45775</v>
      </c>
      <c r="O618" s="143" t="s">
        <v>36</v>
      </c>
    </row>
    <row r="619" spans="2:15" x14ac:dyDescent="0.25">
      <c r="B619" s="31" t="s">
        <v>1027</v>
      </c>
      <c r="C619" s="28" t="s">
        <v>1028</v>
      </c>
      <c r="D619" s="19" t="s">
        <v>19</v>
      </c>
      <c r="E619" s="151" t="str">
        <f>VLOOKUP(D619,'pomocna tabulka'!$B$2:$D$12,3,0)</f>
        <v>Úrad vlády SR</v>
      </c>
      <c r="F619" s="159" t="str">
        <f>+IFERROR(VLOOKUP(VALUE(MID($B619,11,1)),'pomocna tabulka'!$F$2:$G$7,2,0),"")</f>
        <v>Zálohová platba</v>
      </c>
      <c r="G619" s="19" t="s">
        <v>20</v>
      </c>
      <c r="H619" s="172">
        <v>39100</v>
      </c>
      <c r="I619" s="19" t="s">
        <v>21</v>
      </c>
      <c r="J619" s="94">
        <v>6900</v>
      </c>
      <c r="K619" s="130"/>
      <c r="L619" s="92">
        <v>0</v>
      </c>
      <c r="M619" s="97">
        <f t="shared" si="46"/>
        <v>46000</v>
      </c>
      <c r="N619" s="93">
        <v>45776</v>
      </c>
      <c r="O619" s="22" t="s">
        <v>955</v>
      </c>
    </row>
    <row r="620" spans="2:15" x14ac:dyDescent="0.25">
      <c r="B620" s="31" t="s">
        <v>1029</v>
      </c>
      <c r="C620" s="28" t="s">
        <v>1030</v>
      </c>
      <c r="D620" s="19" t="s">
        <v>29</v>
      </c>
      <c r="E620" s="151" t="str">
        <f>VLOOKUP(D620,'pomocna tabulka'!$B$2:$D$12,3,0)</f>
        <v>MIRRI SR</v>
      </c>
      <c r="F620" s="159" t="str">
        <f>+IFERROR(VLOOKUP(VALUE(MID($B620,11,1)),'pomocna tabulka'!$F$2:$G$7,2,0),"")</f>
        <v>Priebežná platba</v>
      </c>
      <c r="G620" s="19" t="s">
        <v>30</v>
      </c>
      <c r="H620" s="172">
        <v>271884.06</v>
      </c>
      <c r="I620" s="19" t="s">
        <v>31</v>
      </c>
      <c r="J620" s="94">
        <v>59602.2</v>
      </c>
      <c r="K620" s="19" t="s">
        <v>65</v>
      </c>
      <c r="L620" s="92">
        <v>26204.76</v>
      </c>
      <c r="M620" s="97">
        <f t="shared" si="46"/>
        <v>357691.02</v>
      </c>
      <c r="N620" s="181">
        <v>45775</v>
      </c>
      <c r="O620" s="143" t="s">
        <v>36</v>
      </c>
    </row>
    <row r="621" spans="2:15" x14ac:dyDescent="0.25">
      <c r="B621" s="31" t="s">
        <v>1031</v>
      </c>
      <c r="C621" s="28" t="s">
        <v>186</v>
      </c>
      <c r="D621" s="19" t="s">
        <v>19</v>
      </c>
      <c r="E621" s="151" t="str">
        <f>VLOOKUP(D621,'pomocna tabulka'!$B$2:$D$12,3,0)</f>
        <v>Úrad vlády SR</v>
      </c>
      <c r="F621" s="159" t="str">
        <f>+IFERROR(VLOOKUP(VALUE(MID($B621,11,1)),'pomocna tabulka'!$F$2:$G$7,2,0),"")</f>
        <v>Priebežná platba</v>
      </c>
      <c r="G621" s="19" t="s">
        <v>20</v>
      </c>
      <c r="H621" s="172">
        <v>9756.9699999999993</v>
      </c>
      <c r="I621" s="19" t="s">
        <v>21</v>
      </c>
      <c r="J621" s="94">
        <v>1721.82</v>
      </c>
      <c r="K621" s="182"/>
      <c r="L621" s="92">
        <v>0</v>
      </c>
      <c r="M621" s="97">
        <f t="shared" si="46"/>
        <v>11478.789999999999</v>
      </c>
      <c r="N621" s="181">
        <v>45776</v>
      </c>
      <c r="O621" s="22" t="s">
        <v>955</v>
      </c>
    </row>
    <row r="622" spans="2:15" x14ac:dyDescent="0.25">
      <c r="B622" s="31" t="s">
        <v>1032</v>
      </c>
      <c r="C622" s="28" t="s">
        <v>1030</v>
      </c>
      <c r="D622" s="19" t="s">
        <v>29</v>
      </c>
      <c r="E622" s="151" t="str">
        <f>VLOOKUP(D622,'pomocna tabulka'!$B$2:$D$12,3,0)</f>
        <v>MIRRI SR</v>
      </c>
      <c r="F622" s="159" t="str">
        <f>+IFERROR(VLOOKUP(VALUE(MID($B622,11,1)),'pomocna tabulka'!$F$2:$G$7,2,0),"")</f>
        <v>Priebežná platba</v>
      </c>
      <c r="G622" s="19" t="s">
        <v>30</v>
      </c>
      <c r="H622" s="172">
        <v>276717.28000000003</v>
      </c>
      <c r="I622" s="19" t="s">
        <v>31</v>
      </c>
      <c r="J622" s="94">
        <v>60661.74</v>
      </c>
      <c r="K622" s="19" t="s">
        <v>65</v>
      </c>
      <c r="L622" s="92">
        <v>26670.59</v>
      </c>
      <c r="M622" s="97">
        <f t="shared" si="46"/>
        <v>364049.61000000004</v>
      </c>
      <c r="N622" s="181">
        <v>45775</v>
      </c>
      <c r="O622" s="143" t="s">
        <v>36</v>
      </c>
    </row>
    <row r="623" spans="2:15" x14ac:dyDescent="0.25">
      <c r="B623" s="31" t="s">
        <v>1033</v>
      </c>
      <c r="C623" s="28" t="s">
        <v>1034</v>
      </c>
      <c r="D623" s="19" t="s">
        <v>19</v>
      </c>
      <c r="E623" s="151" t="str">
        <f>VLOOKUP(D623,'pomocna tabulka'!$B$2:$D$12,3,0)</f>
        <v>Úrad vlády SR</v>
      </c>
      <c r="F623" s="159" t="str">
        <f>+IFERROR(VLOOKUP(VALUE(MID($B623,11,1)),'pomocna tabulka'!$F$2:$G$7,2,0),"")</f>
        <v>Zálohová platba</v>
      </c>
      <c r="G623" s="19" t="s">
        <v>20</v>
      </c>
      <c r="H623" s="172">
        <v>42500</v>
      </c>
      <c r="I623" s="19" t="s">
        <v>21</v>
      </c>
      <c r="J623" s="94">
        <v>7500</v>
      </c>
      <c r="K623" s="19"/>
      <c r="L623" s="92">
        <v>0</v>
      </c>
      <c r="M623" s="97">
        <f t="shared" si="46"/>
        <v>50000</v>
      </c>
      <c r="N623" s="181">
        <v>45776</v>
      </c>
      <c r="O623" s="22" t="s">
        <v>22</v>
      </c>
    </row>
    <row r="624" spans="2:15" x14ac:dyDescent="0.25">
      <c r="B624" s="31" t="s">
        <v>1035</v>
      </c>
      <c r="C624" s="28" t="s">
        <v>504</v>
      </c>
      <c r="D624" s="19" t="s">
        <v>29</v>
      </c>
      <c r="E624" s="151" t="str">
        <f>VLOOKUP(D624,'pomocna tabulka'!$B$2:$D$12,3,0)</f>
        <v>MIRRI SR</v>
      </c>
      <c r="F624" s="159" t="str">
        <f>+IFERROR(VLOOKUP(VALUE(MID($B624,11,1)),'pomocna tabulka'!$F$2:$G$7,2,0),"")</f>
        <v>Priebežná platba</v>
      </c>
      <c r="G624" s="19" t="s">
        <v>20</v>
      </c>
      <c r="H624" s="172">
        <v>150796.18</v>
      </c>
      <c r="I624" s="19" t="s">
        <v>21</v>
      </c>
      <c r="J624" s="94">
        <v>50313.33</v>
      </c>
      <c r="K624" s="19" t="s">
        <v>1036</v>
      </c>
      <c r="L624" s="92">
        <v>4334.88</v>
      </c>
      <c r="M624" s="97">
        <f t="shared" si="46"/>
        <v>205444.39</v>
      </c>
      <c r="N624" s="181">
        <v>45775</v>
      </c>
      <c r="O624" s="143" t="s">
        <v>36</v>
      </c>
    </row>
    <row r="625" spans="2:15" x14ac:dyDescent="0.25">
      <c r="B625" s="31" t="s">
        <v>1037</v>
      </c>
      <c r="C625" s="28" t="s">
        <v>1038</v>
      </c>
      <c r="D625" s="19" t="s">
        <v>29</v>
      </c>
      <c r="E625" s="151" t="str">
        <f>VLOOKUP(D625,'pomocna tabulka'!$B$2:$D$12,3,0)</f>
        <v>MIRRI SR</v>
      </c>
      <c r="F625" s="159" t="str">
        <f>+IFERROR(VLOOKUP(VALUE(MID($B625,11,1)),'pomocna tabulka'!$F$2:$G$7,2,0),"")</f>
        <v>Priebežná platba</v>
      </c>
      <c r="G625" s="19" t="s">
        <v>30</v>
      </c>
      <c r="H625" s="172">
        <v>1727923.27</v>
      </c>
      <c r="I625" s="19" t="s">
        <v>31</v>
      </c>
      <c r="J625" s="94">
        <v>576468.6</v>
      </c>
      <c r="K625" s="19" t="s">
        <v>65</v>
      </c>
      <c r="L625" s="92">
        <v>166540.87</v>
      </c>
      <c r="M625" s="97">
        <f t="shared" si="46"/>
        <v>2470932.7400000002</v>
      </c>
      <c r="N625" s="181">
        <v>45775</v>
      </c>
      <c r="O625" s="143" t="s">
        <v>36</v>
      </c>
    </row>
    <row r="626" spans="2:15" x14ac:dyDescent="0.25">
      <c r="B626" s="31" t="s">
        <v>1039</v>
      </c>
      <c r="C626" s="28" t="s">
        <v>1040</v>
      </c>
      <c r="D626" s="19" t="s">
        <v>29</v>
      </c>
      <c r="E626" s="151" t="str">
        <f>VLOOKUP(D626,'pomocna tabulka'!$B$2:$D$12,3,0)</f>
        <v>MIRRI SR</v>
      </c>
      <c r="F626" s="159" t="str">
        <f>+IFERROR(VLOOKUP(VALUE(MID($B626,11,1)),'pomocna tabulka'!$F$2:$G$7,2,0),"")</f>
        <v>Priebežná platba</v>
      </c>
      <c r="G626" s="19" t="s">
        <v>30</v>
      </c>
      <c r="H626" s="172">
        <v>364790.55</v>
      </c>
      <c r="I626" s="19" t="s">
        <v>31</v>
      </c>
      <c r="J626" s="94">
        <v>121701.18</v>
      </c>
      <c r="K626" s="19" t="s">
        <v>65</v>
      </c>
      <c r="L626" s="92">
        <v>35159.279999999999</v>
      </c>
      <c r="M626" s="97">
        <f t="shared" si="46"/>
        <v>521651.01</v>
      </c>
      <c r="N626" s="181">
        <v>45775</v>
      </c>
      <c r="O626" s="143" t="s">
        <v>36</v>
      </c>
    </row>
    <row r="627" spans="2:15" ht="26.25" x14ac:dyDescent="0.25">
      <c r="B627" s="31" t="s">
        <v>1041</v>
      </c>
      <c r="C627" s="28" t="s">
        <v>1042</v>
      </c>
      <c r="D627" s="19" t="s">
        <v>29</v>
      </c>
      <c r="E627" s="151" t="str">
        <f>VLOOKUP(D627,'pomocna tabulka'!$B$2:$D$12,3,0)</f>
        <v>MIRRI SR</v>
      </c>
      <c r="F627" s="159" t="str">
        <f>+IFERROR(VLOOKUP(VALUE(MID($B627,11,1)),'pomocna tabulka'!$F$2:$G$7,2,0),"")</f>
        <v>Priebežná platba</v>
      </c>
      <c r="G627" s="19" t="s">
        <v>20</v>
      </c>
      <c r="H627" s="172">
        <v>1057028.45</v>
      </c>
      <c r="I627" s="19" t="s">
        <v>21</v>
      </c>
      <c r="J627" s="94">
        <v>352678.83</v>
      </c>
      <c r="K627" s="17" t="s">
        <v>1036</v>
      </c>
      <c r="L627" s="92">
        <v>30385.97</v>
      </c>
      <c r="M627" s="97">
        <f t="shared" si="46"/>
        <v>1440093.25</v>
      </c>
      <c r="N627" s="93">
        <v>45775</v>
      </c>
      <c r="O627" s="143" t="s">
        <v>36</v>
      </c>
    </row>
    <row r="628" spans="2:15" x14ac:dyDescent="0.25">
      <c r="B628" s="31" t="s">
        <v>1043</v>
      </c>
      <c r="C628" s="28" t="s">
        <v>126</v>
      </c>
      <c r="D628" s="19" t="s">
        <v>29</v>
      </c>
      <c r="E628" s="151" t="str">
        <f>VLOOKUP(D628,'pomocna tabulka'!$B$2:$D$12,3,0)</f>
        <v>MIRRI SR</v>
      </c>
      <c r="F628" s="159" t="str">
        <f>+IFERROR(VLOOKUP(VALUE(MID($B628,11,1)),'pomocna tabulka'!$F$2:$G$7,2,0),"")</f>
        <v>Priebežná platba</v>
      </c>
      <c r="G628" s="19" t="s">
        <v>30</v>
      </c>
      <c r="H628" s="172">
        <v>46225</v>
      </c>
      <c r="I628" s="19" t="s">
        <v>31</v>
      </c>
      <c r="J628" s="94">
        <v>15406.13</v>
      </c>
      <c r="K628" s="19" t="s">
        <v>65</v>
      </c>
      <c r="L628" s="92">
        <v>4461.2299999999996</v>
      </c>
      <c r="M628" s="92">
        <f t="shared" si="46"/>
        <v>66092.36</v>
      </c>
      <c r="N628" s="93">
        <v>45775</v>
      </c>
      <c r="O628" s="143" t="s">
        <v>36</v>
      </c>
    </row>
    <row r="629" spans="2:15" x14ac:dyDescent="0.25">
      <c r="B629" s="31" t="s">
        <v>1044</v>
      </c>
      <c r="C629" s="28" t="s">
        <v>1045</v>
      </c>
      <c r="D629" s="19" t="s">
        <v>19</v>
      </c>
      <c r="E629" s="151" t="str">
        <f>VLOOKUP(D629,'pomocna tabulka'!$B$2:$D$12,3,0)</f>
        <v>Úrad vlády SR</v>
      </c>
      <c r="F629" s="159" t="str">
        <f>+IFERROR(VLOOKUP(VALUE(MID($B629,11,1)),'pomocna tabulka'!$F$2:$G$7,2,0),"")</f>
        <v>Zálohová platba</v>
      </c>
      <c r="G629" s="19" t="s">
        <v>20</v>
      </c>
      <c r="H629" s="172">
        <v>103827.5</v>
      </c>
      <c r="I629" s="19" t="s">
        <v>21</v>
      </c>
      <c r="J629" s="94">
        <v>18322.5</v>
      </c>
      <c r="K629" s="130"/>
      <c r="L629" s="92">
        <v>0</v>
      </c>
      <c r="M629" s="92">
        <f t="shared" si="46"/>
        <v>122150</v>
      </c>
      <c r="N629" s="93">
        <v>45776</v>
      </c>
      <c r="O629" s="22" t="s">
        <v>955</v>
      </c>
    </row>
    <row r="630" spans="2:15" x14ac:dyDescent="0.25">
      <c r="B630" s="31" t="s">
        <v>1046</v>
      </c>
      <c r="C630" s="28" t="s">
        <v>600</v>
      </c>
      <c r="D630" s="19" t="s">
        <v>29</v>
      </c>
      <c r="E630" s="151" t="str">
        <f>VLOOKUP(D630,'pomocna tabulka'!$B$2:$D$12,3,0)</f>
        <v>MIRRI SR</v>
      </c>
      <c r="F630" s="159" t="str">
        <f>+IFERROR(VLOOKUP(VALUE(MID($B630,11,1)),'pomocna tabulka'!$F$2:$G$7,2,0),"")</f>
        <v>Predfinancovanie</v>
      </c>
      <c r="G630" s="19" t="s">
        <v>30</v>
      </c>
      <c r="H630" s="172">
        <v>114540.82</v>
      </c>
      <c r="I630" s="19" t="s">
        <v>31</v>
      </c>
      <c r="J630" s="94">
        <v>9432.77</v>
      </c>
      <c r="K630" s="130"/>
      <c r="L630" s="92">
        <v>0</v>
      </c>
      <c r="M630" s="92">
        <f t="shared" si="46"/>
        <v>123973.59000000001</v>
      </c>
      <c r="N630" s="93">
        <v>45776</v>
      </c>
      <c r="O630" s="22" t="s">
        <v>955</v>
      </c>
    </row>
    <row r="631" spans="2:15" x14ac:dyDescent="0.25">
      <c r="B631" s="31" t="s">
        <v>1047</v>
      </c>
      <c r="C631" s="28" t="s">
        <v>1048</v>
      </c>
      <c r="D631" s="19" t="s">
        <v>29</v>
      </c>
      <c r="E631" s="151" t="str">
        <f>VLOOKUP(D631,'pomocna tabulka'!$B$2:$D$12,3,0)</f>
        <v>MIRRI SR</v>
      </c>
      <c r="F631" s="159" t="str">
        <f>+IFERROR(VLOOKUP(VALUE(MID($B631,11,1)),'pomocna tabulka'!$F$2:$G$7,2,0),"")</f>
        <v>Zálohová platba</v>
      </c>
      <c r="G631" s="19" t="s">
        <v>30</v>
      </c>
      <c r="H631" s="172">
        <v>913138</v>
      </c>
      <c r="I631" s="19" t="s">
        <v>31</v>
      </c>
      <c r="J631" s="94">
        <v>161142</v>
      </c>
      <c r="K631" s="130"/>
      <c r="L631" s="92">
        <v>0</v>
      </c>
      <c r="M631" s="92">
        <f t="shared" si="46"/>
        <v>1074280</v>
      </c>
      <c r="N631" s="93">
        <v>45776</v>
      </c>
      <c r="O631" s="22" t="s">
        <v>955</v>
      </c>
    </row>
    <row r="632" spans="2:15" x14ac:dyDescent="0.25">
      <c r="B632" s="31" t="s">
        <v>1049</v>
      </c>
      <c r="C632" s="28" t="s">
        <v>262</v>
      </c>
      <c r="D632" s="19" t="s">
        <v>19</v>
      </c>
      <c r="E632" s="151" t="str">
        <f>VLOOKUP(D632,'pomocna tabulka'!$B$2:$D$12,3,0)</f>
        <v>Úrad vlády SR</v>
      </c>
      <c r="F632" s="159" t="str">
        <f>+IFERROR(VLOOKUP(VALUE(MID($B632,11,1)),'pomocna tabulka'!$F$2:$G$7,2,0),"")</f>
        <v>Priebežná platba</v>
      </c>
      <c r="G632" s="19" t="s">
        <v>20</v>
      </c>
      <c r="H632" s="172">
        <v>9499.6299999999992</v>
      </c>
      <c r="I632" s="19" t="s">
        <v>21</v>
      </c>
      <c r="J632" s="94">
        <v>1676.4</v>
      </c>
      <c r="K632" s="130"/>
      <c r="L632" s="92">
        <v>0</v>
      </c>
      <c r="M632" s="92">
        <f t="shared" si="46"/>
        <v>11176.029999999999</v>
      </c>
      <c r="N632" s="93">
        <v>45776</v>
      </c>
      <c r="O632" s="22" t="s">
        <v>955</v>
      </c>
    </row>
    <row r="633" spans="2:15" x14ac:dyDescent="0.25">
      <c r="B633" s="31" t="s">
        <v>1050</v>
      </c>
      <c r="C633" s="28" t="s">
        <v>237</v>
      </c>
      <c r="D633" s="19" t="s">
        <v>19</v>
      </c>
      <c r="E633" s="151" t="str">
        <f>VLOOKUP(D633,'pomocna tabulka'!$B$2:$D$12,3,0)</f>
        <v>Úrad vlády SR</v>
      </c>
      <c r="F633" s="159" t="str">
        <f>+IFERROR(VLOOKUP(VALUE(MID($B633,11,1)),'pomocna tabulka'!$F$2:$G$7,2,0),"")</f>
        <v>Priebežná platba</v>
      </c>
      <c r="G633" s="19" t="s">
        <v>20</v>
      </c>
      <c r="H633" s="172">
        <v>18629.740000000002</v>
      </c>
      <c r="I633" s="19" t="s">
        <v>21</v>
      </c>
      <c r="J633" s="94">
        <v>3287.6</v>
      </c>
      <c r="K633" s="130"/>
      <c r="L633" s="92">
        <v>0</v>
      </c>
      <c r="M633" s="92">
        <f t="shared" si="46"/>
        <v>21917.34</v>
      </c>
      <c r="N633" s="93">
        <v>45776</v>
      </c>
      <c r="O633" s="22" t="s">
        <v>955</v>
      </c>
    </row>
    <row r="634" spans="2:15" x14ac:dyDescent="0.25">
      <c r="B634" s="31" t="s">
        <v>1051</v>
      </c>
      <c r="C634" s="28" t="s">
        <v>1052</v>
      </c>
      <c r="D634" s="19" t="s">
        <v>19</v>
      </c>
      <c r="E634" s="151" t="str">
        <f>VLOOKUP(D634,'pomocna tabulka'!$B$2:$D$12,3,0)</f>
        <v>Úrad vlády SR</v>
      </c>
      <c r="F634" s="159" t="str">
        <f>+IFERROR(VLOOKUP(VALUE(MID($B634,11,1)),'pomocna tabulka'!$F$2:$G$7,2,0),"")</f>
        <v>Zálohová platba</v>
      </c>
      <c r="G634" s="19" t="s">
        <v>20</v>
      </c>
      <c r="H634" s="172">
        <v>21250</v>
      </c>
      <c r="I634" s="19" t="s">
        <v>21</v>
      </c>
      <c r="J634" s="94">
        <v>3750</v>
      </c>
      <c r="K634" s="130"/>
      <c r="L634" s="92">
        <v>0</v>
      </c>
      <c r="M634" s="92">
        <f t="shared" si="46"/>
        <v>25000</v>
      </c>
      <c r="N634" s="93">
        <v>45776</v>
      </c>
      <c r="O634" s="22" t="s">
        <v>955</v>
      </c>
    </row>
    <row r="635" spans="2:15" x14ac:dyDescent="0.25">
      <c r="B635" s="31" t="s">
        <v>1053</v>
      </c>
      <c r="C635" s="28" t="s">
        <v>537</v>
      </c>
      <c r="D635" s="19" t="s">
        <v>19</v>
      </c>
      <c r="E635" s="151" t="str">
        <f>VLOOKUP(D635,'pomocna tabulka'!$B$2:$D$12,3,0)</f>
        <v>Úrad vlády SR</v>
      </c>
      <c r="F635" s="159" t="str">
        <f>+IFERROR(VLOOKUP(VALUE(MID($B635,11,1)),'pomocna tabulka'!$F$2:$G$7,2,0),"")</f>
        <v>Priebežná platba</v>
      </c>
      <c r="G635" s="19" t="s">
        <v>20</v>
      </c>
      <c r="H635" s="172">
        <v>13836.87</v>
      </c>
      <c r="I635" s="19" t="s">
        <v>21</v>
      </c>
      <c r="J635" s="94">
        <v>2441.8000000000002</v>
      </c>
      <c r="K635" s="130"/>
      <c r="L635" s="92">
        <v>0</v>
      </c>
      <c r="M635" s="92">
        <f t="shared" si="46"/>
        <v>16278.670000000002</v>
      </c>
      <c r="N635" s="93">
        <v>45776</v>
      </c>
      <c r="O635" s="22" t="s">
        <v>955</v>
      </c>
    </row>
    <row r="636" spans="2:15" x14ac:dyDescent="0.25">
      <c r="B636" s="31" t="s">
        <v>1054</v>
      </c>
      <c r="C636" s="28" t="s">
        <v>504</v>
      </c>
      <c r="D636" s="19" t="s">
        <v>19</v>
      </c>
      <c r="E636" s="151" t="str">
        <f>VLOOKUP(D636,'pomocna tabulka'!$B$2:$D$12,3,0)</f>
        <v>Úrad vlády SR</v>
      </c>
      <c r="F636" s="159" t="str">
        <f>+IFERROR(VLOOKUP(VALUE(MID($B636,11,1)),'pomocna tabulka'!$F$2:$G$7,2,0),"")</f>
        <v>Zálohová platba</v>
      </c>
      <c r="G636" s="19" t="s">
        <v>20</v>
      </c>
      <c r="H636" s="172">
        <v>8500000</v>
      </c>
      <c r="I636" s="19" t="s">
        <v>21</v>
      </c>
      <c r="J636" s="94">
        <v>1500000</v>
      </c>
      <c r="K636" s="130"/>
      <c r="L636" s="92">
        <v>0</v>
      </c>
      <c r="M636" s="92">
        <f t="shared" si="46"/>
        <v>10000000</v>
      </c>
      <c r="N636" s="93">
        <v>45775</v>
      </c>
      <c r="O636" s="143" t="s">
        <v>36</v>
      </c>
    </row>
    <row r="637" spans="2:15" x14ac:dyDescent="0.25">
      <c r="B637" s="31" t="s">
        <v>1055</v>
      </c>
      <c r="C637" s="28" t="s">
        <v>109</v>
      </c>
      <c r="D637" s="19" t="s">
        <v>19</v>
      </c>
      <c r="E637" s="151" t="str">
        <f>VLOOKUP(D637,'pomocna tabulka'!$B$2:$D$12,3,0)</f>
        <v>Úrad vlády SR</v>
      </c>
      <c r="F637" s="159" t="str">
        <f>+IFERROR(VLOOKUP(VALUE(MID($B637,11,1)),'pomocna tabulka'!$F$2:$G$7,2,0),"")</f>
        <v>Priebežná platba</v>
      </c>
      <c r="G637" s="19" t="s">
        <v>20</v>
      </c>
      <c r="H637" s="172">
        <v>4853.7</v>
      </c>
      <c r="I637" s="19" t="s">
        <v>21</v>
      </c>
      <c r="J637" s="94">
        <v>856.53</v>
      </c>
      <c r="K637" s="130"/>
      <c r="L637" s="92">
        <v>0</v>
      </c>
      <c r="M637" s="92">
        <f t="shared" si="46"/>
        <v>5710.23</v>
      </c>
      <c r="N637" s="93">
        <v>45776</v>
      </c>
      <c r="O637" s="22" t="s">
        <v>955</v>
      </c>
    </row>
    <row r="638" spans="2:15" x14ac:dyDescent="0.25">
      <c r="B638" s="31" t="s">
        <v>1056</v>
      </c>
      <c r="C638" s="28" t="s">
        <v>109</v>
      </c>
      <c r="D638" s="19" t="s">
        <v>19</v>
      </c>
      <c r="E638" s="151" t="str">
        <f>VLOOKUP(D638,'pomocna tabulka'!$B$2:$D$12,3,0)</f>
        <v>Úrad vlády SR</v>
      </c>
      <c r="F638" s="159" t="str">
        <f>+IFERROR(VLOOKUP(VALUE(MID($B638,11,1)),'pomocna tabulka'!$F$2:$G$7,2,0),"")</f>
        <v>Priebežná platba</v>
      </c>
      <c r="G638" s="19" t="s">
        <v>20</v>
      </c>
      <c r="H638" s="172">
        <v>4853.7</v>
      </c>
      <c r="I638" s="19" t="s">
        <v>21</v>
      </c>
      <c r="J638" s="94">
        <v>856.53</v>
      </c>
      <c r="K638" s="130"/>
      <c r="L638" s="92">
        <v>0</v>
      </c>
      <c r="M638" s="92">
        <f t="shared" si="46"/>
        <v>5710.23</v>
      </c>
      <c r="N638" s="93">
        <v>45777</v>
      </c>
      <c r="O638" s="22" t="s">
        <v>955</v>
      </c>
    </row>
    <row r="639" spans="2:15" x14ac:dyDescent="0.25">
      <c r="B639" s="31" t="s">
        <v>1057</v>
      </c>
      <c r="C639" s="28" t="s">
        <v>374</v>
      </c>
      <c r="D639" s="19" t="s">
        <v>19</v>
      </c>
      <c r="E639" s="151" t="str">
        <f>VLOOKUP(D639,'pomocna tabulka'!$B$2:$D$12,3,0)</f>
        <v>Úrad vlády SR</v>
      </c>
      <c r="F639" s="159" t="str">
        <f>+IFERROR(VLOOKUP(VALUE(MID($B639,11,1)),'pomocna tabulka'!$F$2:$G$7,2,0),"")</f>
        <v>Priebežná platba</v>
      </c>
      <c r="G639" s="19" t="s">
        <v>20</v>
      </c>
      <c r="H639" s="172">
        <v>6760.08</v>
      </c>
      <c r="I639" s="19" t="s">
        <v>21</v>
      </c>
      <c r="J639" s="94">
        <v>1192.95</v>
      </c>
      <c r="K639" s="130"/>
      <c r="L639" s="92">
        <v>0</v>
      </c>
      <c r="M639" s="92">
        <f t="shared" si="46"/>
        <v>7953.03</v>
      </c>
      <c r="N639" s="93">
        <v>45777</v>
      </c>
      <c r="O639" s="22" t="s">
        <v>955</v>
      </c>
    </row>
    <row r="640" spans="2:15" x14ac:dyDescent="0.25">
      <c r="B640" s="31" t="s">
        <v>1058</v>
      </c>
      <c r="C640" s="28" t="s">
        <v>1059</v>
      </c>
      <c r="D640" s="19" t="s">
        <v>19</v>
      </c>
      <c r="E640" s="151" t="str">
        <f>VLOOKUP(D640,'pomocna tabulka'!$B$2:$D$12,3,0)</f>
        <v>Úrad vlády SR</v>
      </c>
      <c r="F640" s="159" t="str">
        <f>+IFERROR(VLOOKUP(VALUE(MID($B640,11,1)),'pomocna tabulka'!$F$2:$G$7,2,0),"")</f>
        <v>Zálohová platba</v>
      </c>
      <c r="G640" s="19" t="s">
        <v>20</v>
      </c>
      <c r="H640" s="172">
        <v>22100</v>
      </c>
      <c r="I640" s="19" t="s">
        <v>21</v>
      </c>
      <c r="J640" s="94">
        <v>3900</v>
      </c>
      <c r="K640" s="130"/>
      <c r="L640" s="92">
        <v>0</v>
      </c>
      <c r="M640" s="97">
        <f t="shared" si="46"/>
        <v>26000</v>
      </c>
      <c r="N640" s="93">
        <v>45777</v>
      </c>
      <c r="O640" s="22" t="s">
        <v>955</v>
      </c>
    </row>
    <row r="641" spans="2:15" x14ac:dyDescent="0.25">
      <c r="B641" s="31" t="s">
        <v>1060</v>
      </c>
      <c r="C641" s="28" t="s">
        <v>415</v>
      </c>
      <c r="D641" s="19" t="s">
        <v>19</v>
      </c>
      <c r="E641" s="151" t="str">
        <f>VLOOKUP(D641,'pomocna tabulka'!$B$2:$D$12,3,0)</f>
        <v>Úrad vlády SR</v>
      </c>
      <c r="F641" s="159" t="str">
        <f>+IFERROR(VLOOKUP(VALUE(MID($B641,11,1)),'pomocna tabulka'!$F$2:$G$7,2,0),"")</f>
        <v>Priebežná platba</v>
      </c>
      <c r="G641" s="19" t="s">
        <v>20</v>
      </c>
      <c r="H641" s="172">
        <v>14672.36</v>
      </c>
      <c r="I641" s="19" t="s">
        <v>21</v>
      </c>
      <c r="J641" s="94">
        <v>2589.2399999999998</v>
      </c>
      <c r="K641" s="130"/>
      <c r="L641" s="92">
        <v>0</v>
      </c>
      <c r="M641" s="97">
        <f t="shared" si="46"/>
        <v>17261.599999999999</v>
      </c>
      <c r="N641" s="93">
        <v>45777</v>
      </c>
      <c r="O641" s="22" t="s">
        <v>955</v>
      </c>
    </row>
    <row r="642" spans="2:15" x14ac:dyDescent="0.25">
      <c r="B642" s="31" t="s">
        <v>1061</v>
      </c>
      <c r="C642" s="28" t="s">
        <v>120</v>
      </c>
      <c r="D642" s="22" t="s">
        <v>19</v>
      </c>
      <c r="E642" s="151" t="str">
        <f>VLOOKUP(D642,'pomocna tabulka'!$B$2:$D$12,3,0)</f>
        <v>Úrad vlády SR</v>
      </c>
      <c r="F642" s="159" t="str">
        <f>+IFERROR(VLOOKUP(VALUE(MID($B642,11,1)),'pomocna tabulka'!$F$2:$G$7,2,0),"")</f>
        <v>Priebežná platba</v>
      </c>
      <c r="G642" s="22" t="s">
        <v>20</v>
      </c>
      <c r="H642" s="172">
        <v>9806.65</v>
      </c>
      <c r="I642" s="22" t="s">
        <v>21</v>
      </c>
      <c r="J642" s="92">
        <v>1730.59</v>
      </c>
      <c r="K642" s="132"/>
      <c r="L642" s="92">
        <v>0</v>
      </c>
      <c r="M642" s="97">
        <f t="shared" si="46"/>
        <v>11537.24</v>
      </c>
      <c r="N642" s="93">
        <v>45777</v>
      </c>
      <c r="O642" s="22" t="s">
        <v>955</v>
      </c>
    </row>
    <row r="643" spans="2:15" x14ac:dyDescent="0.25">
      <c r="B643" s="20" t="s">
        <v>1062</v>
      </c>
      <c r="C643" s="28" t="s">
        <v>1063</v>
      </c>
      <c r="D643" s="22" t="s">
        <v>29</v>
      </c>
      <c r="E643" s="151" t="str">
        <f>VLOOKUP(D643,'pomocna tabulka'!$B$2:$D$12,3,0)</f>
        <v>MIRRI SR</v>
      </c>
      <c r="F643" s="152" t="str">
        <f>+IFERROR(VLOOKUP(VALUE(MID($B643,11,1)),'pomocna tabulka'!$F$2:$G$7,2,0),"")</f>
        <v>Zálohová platba</v>
      </c>
      <c r="G643" s="22" t="s">
        <v>30</v>
      </c>
      <c r="H643" s="119">
        <v>229352.67</v>
      </c>
      <c r="I643" s="22" t="s">
        <v>31</v>
      </c>
      <c r="J643" s="92">
        <v>53067.33</v>
      </c>
      <c r="K643" s="132"/>
      <c r="L643" s="92">
        <v>0</v>
      </c>
      <c r="M643" s="92">
        <f t="shared" si="46"/>
        <v>282420</v>
      </c>
      <c r="N643" s="93">
        <v>45777</v>
      </c>
      <c r="O643" s="22" t="s">
        <v>955</v>
      </c>
    </row>
    <row r="644" spans="2:15" x14ac:dyDescent="0.25">
      <c r="B644" s="16" t="s">
        <v>1064</v>
      </c>
      <c r="C644" s="18" t="s">
        <v>1065</v>
      </c>
      <c r="D644" s="19" t="s">
        <v>29</v>
      </c>
      <c r="E644" s="141" t="str">
        <f>VLOOKUP(D644,'pomocna tabulka'!$B$2:$D$12,3,0)</f>
        <v>MIRRI SR</v>
      </c>
      <c r="F644" s="149" t="str">
        <f>+IFERROR(VLOOKUP(VALUE(MID($B644,11,1)),'pomocna tabulka'!$F$2:$G$7,2,0),"")</f>
        <v>Zálohová platba</v>
      </c>
      <c r="G644" s="19" t="s">
        <v>30</v>
      </c>
      <c r="H644" s="29">
        <v>442584.8</v>
      </c>
      <c r="I644" s="19" t="s">
        <v>31</v>
      </c>
      <c r="J644" s="94">
        <v>117415.2</v>
      </c>
      <c r="K644" s="17"/>
      <c r="L644" s="97">
        <v>0</v>
      </c>
      <c r="M644" s="92">
        <f t="shared" si="46"/>
        <v>560000</v>
      </c>
      <c r="N644" s="96">
        <v>45777</v>
      </c>
      <c r="O644" s="22" t="s">
        <v>955</v>
      </c>
    </row>
    <row r="645" spans="2:15" x14ac:dyDescent="0.25">
      <c r="B645" s="20" t="s">
        <v>1066</v>
      </c>
      <c r="C645" s="28" t="s">
        <v>140</v>
      </c>
      <c r="D645" s="22" t="s">
        <v>19</v>
      </c>
      <c r="E645" s="151" t="str">
        <f>VLOOKUP(D645,'pomocna tabulka'!$B$2:$D$12,3,0)</f>
        <v>Úrad vlády SR</v>
      </c>
      <c r="F645" s="152" t="str">
        <f>+IFERROR(VLOOKUP(VALUE(MID($B645,11,1)),'pomocna tabulka'!$F$2:$G$7,2,0),"")</f>
        <v>Priebežná platba</v>
      </c>
      <c r="G645" s="22" t="s">
        <v>20</v>
      </c>
      <c r="H645" s="119">
        <v>17987.45</v>
      </c>
      <c r="I645" s="22" t="s">
        <v>21</v>
      </c>
      <c r="J645" s="92">
        <v>3174.25</v>
      </c>
      <c r="K645" s="173"/>
      <c r="L645" s="183">
        <v>0</v>
      </c>
      <c r="M645" s="92">
        <f t="shared" ref="M645:M684" si="47">SUM(H645+J645+L645)</f>
        <v>21161.7</v>
      </c>
      <c r="N645" s="96">
        <v>45777</v>
      </c>
      <c r="O645" s="22" t="s">
        <v>955</v>
      </c>
    </row>
    <row r="646" spans="2:15" x14ac:dyDescent="0.25">
      <c r="B646" s="16" t="s">
        <v>1067</v>
      </c>
      <c r="C646" s="18" t="s">
        <v>1068</v>
      </c>
      <c r="D646" s="19" t="s">
        <v>19</v>
      </c>
      <c r="E646" s="141" t="str">
        <f>VLOOKUP(D646,'pomocna tabulka'!$B$2:$D$12,3,0)</f>
        <v>Úrad vlády SR</v>
      </c>
      <c r="F646" s="149" t="str">
        <f>+IFERROR(VLOOKUP(VALUE(MID($B646,11,1)),'pomocna tabulka'!$F$2:$G$7,2,0),"")</f>
        <v>Priebežná platba</v>
      </c>
      <c r="G646" s="19" t="s">
        <v>20</v>
      </c>
      <c r="H646" s="29">
        <v>11266.8</v>
      </c>
      <c r="I646" s="19" t="s">
        <v>21</v>
      </c>
      <c r="J646" s="94">
        <v>1988.26</v>
      </c>
      <c r="K646" s="130"/>
      <c r="L646" s="94">
        <v>0</v>
      </c>
      <c r="M646" s="94">
        <f t="shared" si="47"/>
        <v>13255.06</v>
      </c>
      <c r="N646" s="93">
        <v>45777</v>
      </c>
      <c r="O646" s="19" t="s">
        <v>955</v>
      </c>
    </row>
    <row r="647" spans="2:15" x14ac:dyDescent="0.25">
      <c r="B647" s="16" t="s">
        <v>1069</v>
      </c>
      <c r="C647" s="18" t="s">
        <v>243</v>
      </c>
      <c r="D647" s="19" t="s">
        <v>19</v>
      </c>
      <c r="E647" s="141" t="str">
        <f>VLOOKUP(D647,'pomocna tabulka'!$B$2:$D$12,3,0)</f>
        <v>Úrad vlády SR</v>
      </c>
      <c r="F647" s="149" t="str">
        <f>+IFERROR(VLOOKUP(VALUE(MID($B647,11,1)),'pomocna tabulka'!$F$2:$G$7,2,0),"")</f>
        <v>Priebežná platba</v>
      </c>
      <c r="G647" s="19" t="s">
        <v>20</v>
      </c>
      <c r="H647" s="29">
        <v>3677.47</v>
      </c>
      <c r="I647" s="19" t="s">
        <v>21</v>
      </c>
      <c r="J647" s="94">
        <v>648.96</v>
      </c>
      <c r="K647" s="130"/>
      <c r="L647" s="94">
        <v>0</v>
      </c>
      <c r="M647" s="94">
        <f t="shared" si="47"/>
        <v>4326.43</v>
      </c>
      <c r="N647" s="96">
        <v>45777</v>
      </c>
      <c r="O647" s="19" t="s">
        <v>955</v>
      </c>
    </row>
    <row r="648" spans="2:15" x14ac:dyDescent="0.25">
      <c r="B648" s="16" t="s">
        <v>1070</v>
      </c>
      <c r="C648" s="18" t="s">
        <v>33</v>
      </c>
      <c r="D648" s="19" t="s">
        <v>29</v>
      </c>
      <c r="E648" s="141" t="str">
        <f>VLOOKUP(D648,'pomocna tabulka'!$B$2:$D$12,3,0)</f>
        <v>MIRRI SR</v>
      </c>
      <c r="F648" s="152" t="str">
        <f>+IFERROR(VLOOKUP(VALUE(MID($B648,11,1)),'pomocna tabulka'!$F$2:$G$7,2,0),"")</f>
        <v>Priebežná platba</v>
      </c>
      <c r="G648" s="19" t="s">
        <v>34</v>
      </c>
      <c r="H648" s="29">
        <v>1042858.78</v>
      </c>
      <c r="I648" s="19" t="s">
        <v>35</v>
      </c>
      <c r="J648" s="94">
        <v>347619.59</v>
      </c>
      <c r="K648" s="130"/>
      <c r="L648" s="94">
        <v>0</v>
      </c>
      <c r="M648" s="94">
        <f t="shared" si="47"/>
        <v>1390478.37</v>
      </c>
      <c r="N648" s="96">
        <v>45777</v>
      </c>
      <c r="O648" s="143" t="s">
        <v>36</v>
      </c>
    </row>
    <row r="649" spans="2:15" x14ac:dyDescent="0.25">
      <c r="B649" s="16" t="s">
        <v>1071</v>
      </c>
      <c r="C649" s="18" t="s">
        <v>436</v>
      </c>
      <c r="D649" s="19" t="s">
        <v>19</v>
      </c>
      <c r="E649" s="141" t="str">
        <f>VLOOKUP(D649,'pomocna tabulka'!$B$2:$D$12,3,0)</f>
        <v>Úrad vlády SR</v>
      </c>
      <c r="F649" s="152" t="str">
        <f>+IFERROR(VLOOKUP(VALUE(MID($B649,11,1)),'pomocna tabulka'!$F$2:$G$7,2,0),"")</f>
        <v>Priebežná platba</v>
      </c>
      <c r="G649" s="19" t="s">
        <v>20</v>
      </c>
      <c r="H649" s="29">
        <v>4853.6899999999996</v>
      </c>
      <c r="I649" s="19" t="s">
        <v>21</v>
      </c>
      <c r="J649" s="94">
        <v>856.53</v>
      </c>
      <c r="K649" s="130"/>
      <c r="L649" s="94">
        <v>0</v>
      </c>
      <c r="M649" s="94">
        <f t="shared" si="47"/>
        <v>5710.2199999999993</v>
      </c>
      <c r="N649" s="96">
        <v>45777</v>
      </c>
      <c r="O649" s="19" t="s">
        <v>955</v>
      </c>
    </row>
    <row r="650" spans="2:15" x14ac:dyDescent="0.25">
      <c r="B650" s="16" t="s">
        <v>1072</v>
      </c>
      <c r="C650" s="18" t="s">
        <v>1073</v>
      </c>
      <c r="D650" s="19" t="s">
        <v>19</v>
      </c>
      <c r="E650" s="141" t="str">
        <f>VLOOKUP(D650,'pomocna tabulka'!$B$2:$D$12,3,0)</f>
        <v>Úrad vlády SR</v>
      </c>
      <c r="F650" s="149" t="str">
        <f>+IFERROR(VLOOKUP(VALUE(MID($B650,11,1)),'pomocna tabulka'!$F$2:$G$7,2,0),"")</f>
        <v>Zálohová platba</v>
      </c>
      <c r="G650" s="19" t="s">
        <v>20</v>
      </c>
      <c r="H650" s="29">
        <v>37612.5</v>
      </c>
      <c r="I650" s="19" t="s">
        <v>21</v>
      </c>
      <c r="J650" s="94">
        <v>6637.5</v>
      </c>
      <c r="K650" s="130"/>
      <c r="L650" s="94">
        <v>0</v>
      </c>
      <c r="M650" s="94">
        <f t="shared" si="47"/>
        <v>44250</v>
      </c>
      <c r="N650" s="96">
        <v>45779</v>
      </c>
      <c r="O650" s="19" t="s">
        <v>955</v>
      </c>
    </row>
    <row r="651" spans="2:15" x14ac:dyDescent="0.25">
      <c r="B651" s="20" t="s">
        <v>1074</v>
      </c>
      <c r="C651" s="28" t="s">
        <v>91</v>
      </c>
      <c r="D651" s="22" t="s">
        <v>19</v>
      </c>
      <c r="E651" s="151" t="str">
        <f>VLOOKUP(D651,'pomocna tabulka'!$B$2:$D$12,3,0)</f>
        <v>Úrad vlády SR</v>
      </c>
      <c r="F651" s="152" t="str">
        <f>+IFERROR(VLOOKUP(VALUE(MID($B651,11,1)),'pomocna tabulka'!$F$2:$G$7,2,0),"")</f>
        <v>Zálohová platba</v>
      </c>
      <c r="G651" s="22" t="s">
        <v>20</v>
      </c>
      <c r="H651" s="119">
        <v>27200</v>
      </c>
      <c r="I651" s="22" t="s">
        <v>21</v>
      </c>
      <c r="J651" s="92">
        <v>4800</v>
      </c>
      <c r="K651" s="132"/>
      <c r="L651" s="92">
        <v>0</v>
      </c>
      <c r="M651" s="92">
        <f t="shared" si="47"/>
        <v>32000</v>
      </c>
      <c r="N651" s="96">
        <v>45779</v>
      </c>
      <c r="O651" s="22" t="s">
        <v>955</v>
      </c>
    </row>
    <row r="652" spans="2:15" x14ac:dyDescent="0.25">
      <c r="B652" s="20" t="s">
        <v>1075</v>
      </c>
      <c r="C652" s="28" t="s">
        <v>93</v>
      </c>
      <c r="D652" s="22" t="s">
        <v>29</v>
      </c>
      <c r="E652" s="141" t="str">
        <f>VLOOKUP(D652,'pomocna tabulka'!$B$2:$D$12,3,0)</f>
        <v>MIRRI SR</v>
      </c>
      <c r="F652" s="152" t="str">
        <f>+IFERROR(VLOOKUP(VALUE(MID($B652,11,1)),'pomocna tabulka'!$F$2:$G$7,2,0),"")</f>
        <v>Priebežná platba</v>
      </c>
      <c r="G652" s="19" t="s">
        <v>30</v>
      </c>
      <c r="H652" s="119">
        <v>734470.45</v>
      </c>
      <c r="I652" s="19" t="s">
        <v>31</v>
      </c>
      <c r="J652" s="92">
        <v>245033.54</v>
      </c>
      <c r="K652" s="19" t="s">
        <v>65</v>
      </c>
      <c r="L652" s="92">
        <v>70789.8</v>
      </c>
      <c r="M652" s="94">
        <f t="shared" si="47"/>
        <v>1050293.79</v>
      </c>
      <c r="N652" s="96">
        <v>45779</v>
      </c>
      <c r="O652" s="143" t="s">
        <v>36</v>
      </c>
    </row>
    <row r="653" spans="2:15" x14ac:dyDescent="0.25">
      <c r="B653" s="20" t="s">
        <v>1076</v>
      </c>
      <c r="C653" s="28" t="s">
        <v>276</v>
      </c>
      <c r="D653" s="22" t="s">
        <v>29</v>
      </c>
      <c r="E653" s="141" t="str">
        <f>VLOOKUP(D653,'pomocna tabulka'!$B$2:$D$12,3,0)</f>
        <v>MIRRI SR</v>
      </c>
      <c r="F653" s="152" t="str">
        <f>+IFERROR(VLOOKUP(VALUE(MID($B653,11,1)),'pomocna tabulka'!$F$2:$G$7,2,0),"")</f>
        <v>Priebežná platba</v>
      </c>
      <c r="G653" s="22" t="s">
        <v>197</v>
      </c>
      <c r="H653" s="119">
        <v>19511.43</v>
      </c>
      <c r="I653" s="22" t="s">
        <v>198</v>
      </c>
      <c r="J653" s="92">
        <v>1606.82</v>
      </c>
      <c r="K653" s="130"/>
      <c r="L653" s="92">
        <v>0</v>
      </c>
      <c r="M653" s="94">
        <f t="shared" si="47"/>
        <v>21118.25</v>
      </c>
      <c r="N653" s="96">
        <v>45782</v>
      </c>
      <c r="O653" s="22" t="s">
        <v>955</v>
      </c>
    </row>
    <row r="654" spans="2:15" x14ac:dyDescent="0.25">
      <c r="B654" s="20" t="s">
        <v>1077</v>
      </c>
      <c r="C654" s="28" t="s">
        <v>476</v>
      </c>
      <c r="D654" s="22" t="s">
        <v>19</v>
      </c>
      <c r="E654" s="141" t="str">
        <f>VLOOKUP(D654,'pomocna tabulka'!$B$2:$D$12,3,0)</f>
        <v>Úrad vlády SR</v>
      </c>
      <c r="F654" s="152" t="str">
        <f>+IFERROR(VLOOKUP(VALUE(MID($B654,11,1)),'pomocna tabulka'!$F$2:$G$7,2,0),"")</f>
        <v>Zálohová platba</v>
      </c>
      <c r="G654" s="22" t="s">
        <v>20</v>
      </c>
      <c r="H654" s="119">
        <v>38123.879999999997</v>
      </c>
      <c r="I654" s="22" t="s">
        <v>21</v>
      </c>
      <c r="J654" s="92">
        <v>6727.74</v>
      </c>
      <c r="K654" s="130"/>
      <c r="L654" s="92">
        <v>0</v>
      </c>
      <c r="M654" s="94">
        <f t="shared" si="47"/>
        <v>44851.619999999995</v>
      </c>
      <c r="N654" s="96">
        <v>45782</v>
      </c>
      <c r="O654" s="22" t="s">
        <v>955</v>
      </c>
    </row>
    <row r="655" spans="2:15" x14ac:dyDescent="0.25">
      <c r="B655" s="20" t="s">
        <v>1078</v>
      </c>
      <c r="C655" s="28" t="s">
        <v>203</v>
      </c>
      <c r="D655" s="22" t="s">
        <v>19</v>
      </c>
      <c r="E655" s="141" t="str">
        <f>VLOOKUP(D655,'pomocna tabulka'!$B$2:$D$12,3,0)</f>
        <v>Úrad vlády SR</v>
      </c>
      <c r="F655" s="152" t="str">
        <f>+IFERROR(VLOOKUP(VALUE(MID($B655,11,1)),'pomocna tabulka'!$F$2:$G$7,2,0),"")</f>
        <v>Priebežná platba</v>
      </c>
      <c r="G655" s="22" t="s">
        <v>20</v>
      </c>
      <c r="H655" s="119">
        <v>9806.56</v>
      </c>
      <c r="I655" s="22" t="s">
        <v>21</v>
      </c>
      <c r="J655" s="92">
        <v>1730.57</v>
      </c>
      <c r="K655" s="130"/>
      <c r="L655" s="92">
        <v>0</v>
      </c>
      <c r="M655" s="94">
        <f t="shared" si="47"/>
        <v>11537.13</v>
      </c>
      <c r="N655" s="96">
        <v>45782</v>
      </c>
      <c r="O655" s="22" t="s">
        <v>955</v>
      </c>
    </row>
    <row r="656" spans="2:15" x14ac:dyDescent="0.25">
      <c r="B656" s="20" t="s">
        <v>1079</v>
      </c>
      <c r="C656" s="28" t="s">
        <v>1080</v>
      </c>
      <c r="D656" s="22" t="s">
        <v>19</v>
      </c>
      <c r="E656" s="141" t="str">
        <f>VLOOKUP(D656,'pomocna tabulka'!$B$2:$D$12,3,0)</f>
        <v>Úrad vlády SR</v>
      </c>
      <c r="F656" s="152" t="str">
        <f>+IFERROR(VLOOKUP(VALUE(MID($B656,11,1)),'pomocna tabulka'!$F$2:$G$7,2,0),"")</f>
        <v>Priebežná platba</v>
      </c>
      <c r="G656" s="22" t="s">
        <v>20</v>
      </c>
      <c r="H656" s="119">
        <v>26590.42</v>
      </c>
      <c r="I656" s="22" t="s">
        <v>21</v>
      </c>
      <c r="J656" s="92">
        <v>4692.43</v>
      </c>
      <c r="K656" s="130"/>
      <c r="L656" s="92">
        <v>0</v>
      </c>
      <c r="M656" s="94">
        <f t="shared" si="47"/>
        <v>31282.85</v>
      </c>
      <c r="N656" s="96">
        <v>45782</v>
      </c>
      <c r="O656" s="22" t="s">
        <v>955</v>
      </c>
    </row>
    <row r="657" spans="2:15" x14ac:dyDescent="0.25">
      <c r="B657" s="20" t="s">
        <v>1081</v>
      </c>
      <c r="C657" s="28" t="s">
        <v>1082</v>
      </c>
      <c r="D657" s="22" t="s">
        <v>19</v>
      </c>
      <c r="E657" s="141" t="str">
        <f>VLOOKUP(D657,'pomocna tabulka'!$B$2:$D$12,3,0)</f>
        <v>Úrad vlády SR</v>
      </c>
      <c r="F657" s="152" t="str">
        <f>+IFERROR(VLOOKUP(VALUE(MID($B657,11,1)),'pomocna tabulka'!$F$2:$G$7,2,0),"")</f>
        <v>Zálohová platba</v>
      </c>
      <c r="G657" s="22" t="s">
        <v>20</v>
      </c>
      <c r="H657" s="119">
        <v>12750</v>
      </c>
      <c r="I657" s="22" t="s">
        <v>21</v>
      </c>
      <c r="J657" s="92">
        <v>2250</v>
      </c>
      <c r="K657" s="130"/>
      <c r="L657" s="92">
        <v>0</v>
      </c>
      <c r="M657" s="94">
        <f t="shared" si="47"/>
        <v>15000</v>
      </c>
      <c r="N657" s="96">
        <v>45782</v>
      </c>
      <c r="O657" s="22" t="s">
        <v>955</v>
      </c>
    </row>
    <row r="658" spans="2:15" x14ac:dyDescent="0.25">
      <c r="B658" s="20" t="s">
        <v>1083</v>
      </c>
      <c r="C658" s="28" t="s">
        <v>1084</v>
      </c>
      <c r="D658" s="22" t="s">
        <v>19</v>
      </c>
      <c r="E658" s="141" t="str">
        <f>VLOOKUP(D658,'pomocna tabulka'!$B$2:$D$12,3,0)</f>
        <v>Úrad vlády SR</v>
      </c>
      <c r="F658" s="152" t="str">
        <f>+IFERROR(VLOOKUP(VALUE(MID($B658,11,1)),'pomocna tabulka'!$F$2:$G$7,2,0),"")</f>
        <v>Zálohová platba</v>
      </c>
      <c r="G658" s="22" t="s">
        <v>20</v>
      </c>
      <c r="H658" s="119">
        <v>25075</v>
      </c>
      <c r="I658" s="22" t="s">
        <v>21</v>
      </c>
      <c r="J658" s="92">
        <v>4425</v>
      </c>
      <c r="K658" s="130"/>
      <c r="L658" s="92">
        <v>0</v>
      </c>
      <c r="M658" s="94">
        <f t="shared" si="47"/>
        <v>29500</v>
      </c>
      <c r="N658" s="96">
        <v>45782</v>
      </c>
      <c r="O658" s="22" t="s">
        <v>955</v>
      </c>
    </row>
    <row r="659" spans="2:15" ht="30" customHeight="1" x14ac:dyDescent="0.25">
      <c r="B659" s="20" t="s">
        <v>1085</v>
      </c>
      <c r="C659" s="28" t="s">
        <v>521</v>
      </c>
      <c r="D659" s="22" t="s">
        <v>314</v>
      </c>
      <c r="E659" s="141" t="str">
        <f>VLOOKUP(D659,'pomocna tabulka'!$B$2:$D$12,3,0)</f>
        <v xml:space="preserve">Slovenská inovačná a energetická agentúra </v>
      </c>
      <c r="F659" s="152" t="str">
        <f>+IFERROR(VLOOKUP(VALUE(MID($B659,11,1)),'pomocna tabulka'!$F$2:$G$7,2,0),"")</f>
        <v>Predfinancovanie</v>
      </c>
      <c r="G659" s="22" t="s">
        <v>315</v>
      </c>
      <c r="H659" s="119">
        <v>15755.18</v>
      </c>
      <c r="I659" s="22" t="s">
        <v>316</v>
      </c>
      <c r="J659" s="92">
        <v>2780.32</v>
      </c>
      <c r="K659" s="130"/>
      <c r="L659" s="92">
        <v>0</v>
      </c>
      <c r="M659" s="94">
        <f t="shared" si="47"/>
        <v>18535.5</v>
      </c>
      <c r="N659" s="96">
        <v>45782</v>
      </c>
      <c r="O659" s="22" t="s">
        <v>955</v>
      </c>
    </row>
    <row r="660" spans="2:15" x14ac:dyDescent="0.25">
      <c r="B660" s="20" t="s">
        <v>1086</v>
      </c>
      <c r="C660" s="28" t="s">
        <v>1087</v>
      </c>
      <c r="D660" s="22" t="s">
        <v>19</v>
      </c>
      <c r="E660" s="141" t="str">
        <f>VLOOKUP(D660,'pomocna tabulka'!$B$2:$D$12,3,0)</f>
        <v>Úrad vlády SR</v>
      </c>
      <c r="F660" s="152" t="str">
        <f>+IFERROR(VLOOKUP(VALUE(MID($B660,11,1)),'pomocna tabulka'!$F$2:$G$7,2,0),"")</f>
        <v>Priebežná platba</v>
      </c>
      <c r="G660" s="22" t="s">
        <v>20</v>
      </c>
      <c r="H660" s="119">
        <v>9356.68</v>
      </c>
      <c r="I660" s="22" t="s">
        <v>21</v>
      </c>
      <c r="J660" s="92">
        <v>1651.18</v>
      </c>
      <c r="K660" s="130"/>
      <c r="L660" s="92">
        <v>0</v>
      </c>
      <c r="M660" s="94">
        <f t="shared" si="47"/>
        <v>11007.86</v>
      </c>
      <c r="N660" s="96">
        <v>45782</v>
      </c>
      <c r="O660" s="22" t="s">
        <v>955</v>
      </c>
    </row>
    <row r="661" spans="2:15" x14ac:dyDescent="0.25">
      <c r="B661" s="20" t="s">
        <v>1088</v>
      </c>
      <c r="C661" s="28" t="s">
        <v>203</v>
      </c>
      <c r="D661" s="22" t="s">
        <v>19</v>
      </c>
      <c r="E661" s="141" t="str">
        <f>VLOOKUP(D661,'pomocna tabulka'!$B$2:$D$12,3,0)</f>
        <v>Úrad vlády SR</v>
      </c>
      <c r="F661" s="152" t="str">
        <f>+IFERROR(VLOOKUP(VALUE(MID($B661,11,1)),'pomocna tabulka'!$F$2:$G$7,2,0),"")</f>
        <v>Priebežná platba</v>
      </c>
      <c r="G661" s="22" t="s">
        <v>20</v>
      </c>
      <c r="H661" s="119">
        <v>7354.92</v>
      </c>
      <c r="I661" s="22" t="s">
        <v>21</v>
      </c>
      <c r="J661" s="92">
        <v>1297.93</v>
      </c>
      <c r="K661" s="130"/>
      <c r="L661" s="92">
        <v>0</v>
      </c>
      <c r="M661" s="94">
        <f t="shared" ref="M661" si="48">SUM(H661+J661+L661)</f>
        <v>8652.85</v>
      </c>
      <c r="N661" s="96">
        <v>45783</v>
      </c>
      <c r="O661" s="22" t="s">
        <v>955</v>
      </c>
    </row>
    <row r="662" spans="2:15" x14ac:dyDescent="0.25">
      <c r="B662" s="20" t="s">
        <v>1089</v>
      </c>
      <c r="C662" s="28" t="s">
        <v>1090</v>
      </c>
      <c r="D662" s="22" t="s">
        <v>19</v>
      </c>
      <c r="E662" s="141" t="str">
        <f>VLOOKUP(D662,'pomocna tabulka'!$B$2:$D$12,3,0)</f>
        <v>Úrad vlády SR</v>
      </c>
      <c r="F662" s="152" t="str">
        <f>+IFERROR(VLOOKUP(VALUE(MID($B662,11,1)),'pomocna tabulka'!$F$2:$G$7,2,0),"")</f>
        <v>Zálohová platba</v>
      </c>
      <c r="G662" s="22" t="s">
        <v>20</v>
      </c>
      <c r="H662" s="119">
        <v>73100</v>
      </c>
      <c r="I662" s="22" t="s">
        <v>21</v>
      </c>
      <c r="J662" s="92">
        <v>12900</v>
      </c>
      <c r="K662" s="130"/>
      <c r="L662" s="92">
        <v>0</v>
      </c>
      <c r="M662" s="94">
        <f t="shared" ref="M662" si="49">SUM(H662+J662+L662)</f>
        <v>86000</v>
      </c>
      <c r="N662" s="96">
        <v>45783</v>
      </c>
      <c r="O662" s="22" t="s">
        <v>955</v>
      </c>
    </row>
    <row r="663" spans="2:15" x14ac:dyDescent="0.25">
      <c r="B663" s="20" t="s">
        <v>1091</v>
      </c>
      <c r="C663" s="28" t="s">
        <v>1092</v>
      </c>
      <c r="D663" s="22" t="s">
        <v>19</v>
      </c>
      <c r="E663" s="141" t="str">
        <f>VLOOKUP(D663,'pomocna tabulka'!$B$2:$D$12,3,0)</f>
        <v>Úrad vlády SR</v>
      </c>
      <c r="F663" s="152" t="str">
        <f>+IFERROR(VLOOKUP(VALUE(MID($B663,11,1)),'pomocna tabulka'!$F$2:$G$7,2,0),"")</f>
        <v>Zálohová platba</v>
      </c>
      <c r="G663" s="22" t="s">
        <v>20</v>
      </c>
      <c r="H663" s="119">
        <v>38930</v>
      </c>
      <c r="I663" s="22" t="s">
        <v>21</v>
      </c>
      <c r="J663" s="92">
        <v>6870</v>
      </c>
      <c r="K663" s="130"/>
      <c r="L663" s="92">
        <v>0</v>
      </c>
      <c r="M663" s="94">
        <f t="shared" ref="M663" si="50">SUM(H663+J663+L663)</f>
        <v>45800</v>
      </c>
      <c r="N663" s="96">
        <v>45783</v>
      </c>
      <c r="O663" s="22" t="s">
        <v>955</v>
      </c>
    </row>
    <row r="664" spans="2:15" x14ac:dyDescent="0.25">
      <c r="B664" s="20" t="s">
        <v>1093</v>
      </c>
      <c r="C664" s="28" t="s">
        <v>1094</v>
      </c>
      <c r="D664" s="22" t="s">
        <v>19</v>
      </c>
      <c r="E664" s="141" t="str">
        <f>VLOOKUP(D664,'pomocna tabulka'!$B$2:$D$12,3,0)</f>
        <v>Úrad vlády SR</v>
      </c>
      <c r="F664" s="152" t="str">
        <f>+IFERROR(VLOOKUP(VALUE(MID($B664,11,1)),'pomocna tabulka'!$F$2:$G$7,2,0),"")</f>
        <v>Priebežná platba</v>
      </c>
      <c r="G664" s="22" t="s">
        <v>20</v>
      </c>
      <c r="H664" s="119">
        <v>14464.51</v>
      </c>
      <c r="I664" s="22" t="s">
        <v>21</v>
      </c>
      <c r="J664" s="92">
        <v>2552.56</v>
      </c>
      <c r="K664" s="130"/>
      <c r="L664" s="92">
        <v>0</v>
      </c>
      <c r="M664" s="94">
        <f t="shared" si="47"/>
        <v>17017.07</v>
      </c>
      <c r="N664" s="96">
        <v>45783</v>
      </c>
      <c r="O664" s="22" t="s">
        <v>955</v>
      </c>
    </row>
    <row r="665" spans="2:15" x14ac:dyDescent="0.25">
      <c r="B665" s="20" t="s">
        <v>1095</v>
      </c>
      <c r="C665" s="28" t="s">
        <v>58</v>
      </c>
      <c r="D665" s="22" t="s">
        <v>19</v>
      </c>
      <c r="E665" s="141" t="str">
        <f>VLOOKUP(D665,'pomocna tabulka'!$B$2:$D$12,3,0)</f>
        <v>Úrad vlády SR</v>
      </c>
      <c r="F665" s="152" t="str">
        <f>+IFERROR(VLOOKUP(VALUE(MID($B665,11,1)),'pomocna tabulka'!$F$2:$G$7,2,0),"")</f>
        <v>Priebežná platba</v>
      </c>
      <c r="G665" s="22" t="s">
        <v>20</v>
      </c>
      <c r="H665" s="119">
        <v>4804.12</v>
      </c>
      <c r="I665" s="22" t="s">
        <v>21</v>
      </c>
      <c r="J665" s="92">
        <v>847.78</v>
      </c>
      <c r="K665" s="130"/>
      <c r="L665" s="92">
        <v>0</v>
      </c>
      <c r="M665" s="94">
        <f t="shared" si="47"/>
        <v>5651.9</v>
      </c>
      <c r="N665" s="96">
        <v>45783</v>
      </c>
      <c r="O665" s="22" t="s">
        <v>955</v>
      </c>
    </row>
    <row r="666" spans="2:15" x14ac:dyDescent="0.25">
      <c r="B666" s="20" t="s">
        <v>1096</v>
      </c>
      <c r="C666" s="28" t="s">
        <v>1097</v>
      </c>
      <c r="D666" s="22" t="s">
        <v>19</v>
      </c>
      <c r="E666" s="141" t="str">
        <f>VLOOKUP(D666,'pomocna tabulka'!$B$2:$D$12,3,0)</f>
        <v>Úrad vlády SR</v>
      </c>
      <c r="F666" s="152" t="str">
        <f>+IFERROR(VLOOKUP(VALUE(MID($B666,11,1)),'pomocna tabulka'!$F$2:$G$7,2,0),"")</f>
        <v>Zálohová platba</v>
      </c>
      <c r="G666" s="22" t="s">
        <v>20</v>
      </c>
      <c r="H666" s="119">
        <v>30859.25</v>
      </c>
      <c r="I666" s="22" t="s">
        <v>21</v>
      </c>
      <c r="J666" s="92">
        <v>5445.75</v>
      </c>
      <c r="K666" s="130"/>
      <c r="L666" s="92">
        <v>0</v>
      </c>
      <c r="M666" s="94">
        <f t="shared" si="47"/>
        <v>36305</v>
      </c>
      <c r="N666" s="96">
        <v>45783</v>
      </c>
      <c r="O666" s="22" t="s">
        <v>955</v>
      </c>
    </row>
    <row r="667" spans="2:15" x14ac:dyDescent="0.25">
      <c r="B667" s="20" t="s">
        <v>1098</v>
      </c>
      <c r="C667" s="28" t="s">
        <v>1099</v>
      </c>
      <c r="D667" s="22" t="s">
        <v>19</v>
      </c>
      <c r="E667" s="141" t="str">
        <f>VLOOKUP(D667,'pomocna tabulka'!$B$2:$D$12,3,0)</f>
        <v>Úrad vlády SR</v>
      </c>
      <c r="F667" s="152" t="str">
        <f>+IFERROR(VLOOKUP(VALUE(MID($B667,11,1)),'pomocna tabulka'!$F$2:$G$7,2,0),"")</f>
        <v>Zálohová platba</v>
      </c>
      <c r="G667" s="22" t="s">
        <v>20</v>
      </c>
      <c r="H667" s="119">
        <v>63750</v>
      </c>
      <c r="I667" s="22" t="s">
        <v>21</v>
      </c>
      <c r="J667" s="92">
        <v>11250</v>
      </c>
      <c r="K667" s="130"/>
      <c r="L667" s="92">
        <v>0</v>
      </c>
      <c r="M667" s="94">
        <f t="shared" si="47"/>
        <v>75000</v>
      </c>
      <c r="N667" s="96">
        <v>45783</v>
      </c>
      <c r="O667" s="22" t="s">
        <v>955</v>
      </c>
    </row>
    <row r="668" spans="2:15" x14ac:dyDescent="0.25">
      <c r="B668" s="20" t="s">
        <v>1100</v>
      </c>
      <c r="C668" s="28" t="s">
        <v>1101</v>
      </c>
      <c r="D668" s="22" t="s">
        <v>19</v>
      </c>
      <c r="E668" s="141" t="str">
        <f>VLOOKUP(D668,'pomocna tabulka'!$B$2:$D$12,3,0)</f>
        <v>Úrad vlády SR</v>
      </c>
      <c r="F668" s="152" t="str">
        <f>+IFERROR(VLOOKUP(VALUE(MID($B668,11,1)),'pomocna tabulka'!$F$2:$G$7,2,0),"")</f>
        <v>Zálohová platba</v>
      </c>
      <c r="G668" s="22" t="s">
        <v>20</v>
      </c>
      <c r="H668" s="119">
        <v>27200</v>
      </c>
      <c r="I668" s="22" t="s">
        <v>21</v>
      </c>
      <c r="J668" s="92">
        <v>4800</v>
      </c>
      <c r="K668" s="130"/>
      <c r="L668" s="92">
        <v>0</v>
      </c>
      <c r="M668" s="94">
        <f t="shared" si="47"/>
        <v>32000</v>
      </c>
      <c r="N668" s="96">
        <v>45783</v>
      </c>
      <c r="O668" s="22" t="s">
        <v>955</v>
      </c>
    </row>
    <row r="669" spans="2:15" x14ac:dyDescent="0.25">
      <c r="B669" s="16" t="s">
        <v>1102</v>
      </c>
      <c r="C669" s="184" t="s">
        <v>1103</v>
      </c>
      <c r="D669" s="22" t="s">
        <v>19</v>
      </c>
      <c r="E669" s="141" t="str">
        <f>VLOOKUP(D669,'pomocna tabulka'!$B$2:$D$12,3,0)</f>
        <v>Úrad vlády SR</v>
      </c>
      <c r="F669" s="152" t="str">
        <f>+IFERROR(VLOOKUP(VALUE(MID($B668,11,1)),'pomocna tabulka'!$F$2:$G$7,2,0),"")</f>
        <v>Zálohová platba</v>
      </c>
      <c r="G669" s="22" t="s">
        <v>20</v>
      </c>
      <c r="H669" s="119">
        <v>51000</v>
      </c>
      <c r="I669" s="22" t="s">
        <v>21</v>
      </c>
      <c r="J669" s="92">
        <v>9000</v>
      </c>
      <c r="K669" s="130"/>
      <c r="L669" s="92">
        <v>0</v>
      </c>
      <c r="M669" s="94">
        <f t="shared" si="47"/>
        <v>60000</v>
      </c>
      <c r="N669" s="96">
        <v>45783</v>
      </c>
      <c r="O669" s="22" t="s">
        <v>955</v>
      </c>
    </row>
    <row r="670" spans="2:15" x14ac:dyDescent="0.25">
      <c r="B670" s="185" t="s">
        <v>1104</v>
      </c>
      <c r="C670" s="28" t="s">
        <v>438</v>
      </c>
      <c r="D670" s="22" t="s">
        <v>19</v>
      </c>
      <c r="E670" s="141" t="str">
        <f>VLOOKUP(D670,'pomocna tabulka'!$B$2:$D$12,3,0)</f>
        <v>Úrad vlády SR</v>
      </c>
      <c r="F670" s="152" t="str">
        <f>+IFERROR(VLOOKUP(VALUE(MID($B670,11,1)),'pomocna tabulka'!$F$2:$G$7,2,0),"")</f>
        <v>Priebežná platba</v>
      </c>
      <c r="G670" s="22" t="s">
        <v>20</v>
      </c>
      <c r="H670" s="119">
        <v>9530.23</v>
      </c>
      <c r="I670" s="22" t="s">
        <v>21</v>
      </c>
      <c r="J670" s="92">
        <v>1681.8</v>
      </c>
      <c r="K670" s="130"/>
      <c r="L670" s="92">
        <v>0</v>
      </c>
      <c r="M670" s="94">
        <f t="shared" si="47"/>
        <v>11212.029999999999</v>
      </c>
      <c r="N670" s="96">
        <v>45783</v>
      </c>
      <c r="O670" s="22" t="s">
        <v>955</v>
      </c>
    </row>
    <row r="671" spans="2:15" x14ac:dyDescent="0.25">
      <c r="B671" s="20" t="s">
        <v>1105</v>
      </c>
      <c r="C671" s="28" t="s">
        <v>1106</v>
      </c>
      <c r="D671" s="22" t="s">
        <v>19</v>
      </c>
      <c r="E671" s="141" t="str">
        <f>VLOOKUP(D671,'pomocna tabulka'!$B$2:$D$12,3,0)</f>
        <v>Úrad vlády SR</v>
      </c>
      <c r="F671" s="152" t="str">
        <f>+IFERROR(VLOOKUP(VALUE(MID($B671,11,1)),'pomocna tabulka'!$F$2:$G$7,2,0),"")</f>
        <v>Zálohová platba</v>
      </c>
      <c r="G671" s="22" t="s">
        <v>20</v>
      </c>
      <c r="H671" s="119">
        <v>30345</v>
      </c>
      <c r="I671" s="22" t="s">
        <v>21</v>
      </c>
      <c r="J671" s="92">
        <v>5355</v>
      </c>
      <c r="K671" s="130"/>
      <c r="L671" s="92">
        <v>0</v>
      </c>
      <c r="M671" s="94">
        <f t="shared" si="47"/>
        <v>35700</v>
      </c>
      <c r="N671" s="96">
        <v>45783</v>
      </c>
      <c r="O671" s="22" t="s">
        <v>955</v>
      </c>
    </row>
    <row r="672" spans="2:15" x14ac:dyDescent="0.25">
      <c r="B672" s="20" t="s">
        <v>1107</v>
      </c>
      <c r="C672" s="28" t="s">
        <v>1108</v>
      </c>
      <c r="D672" s="22" t="s">
        <v>19</v>
      </c>
      <c r="E672" s="141" t="str">
        <f>VLOOKUP(D672,'pomocna tabulka'!$B$2:$D$12,3,0)</f>
        <v>Úrad vlády SR</v>
      </c>
      <c r="F672" s="152" t="str">
        <f>+IFERROR(VLOOKUP(VALUE(MID($B672,11,1)),'pomocna tabulka'!$F$2:$G$7,2,0),"")</f>
        <v>Priebežná platba</v>
      </c>
      <c r="G672" s="22" t="s">
        <v>20</v>
      </c>
      <c r="H672" s="119">
        <v>9410</v>
      </c>
      <c r="I672" s="22" t="s">
        <v>21</v>
      </c>
      <c r="J672" s="92">
        <v>1660.59</v>
      </c>
      <c r="K672" s="130"/>
      <c r="L672" s="92">
        <v>0</v>
      </c>
      <c r="M672" s="94">
        <f t="shared" si="47"/>
        <v>11070.59</v>
      </c>
      <c r="N672" s="96">
        <v>45783</v>
      </c>
      <c r="O672" s="22" t="s">
        <v>955</v>
      </c>
    </row>
    <row r="673" spans="2:15" x14ac:dyDescent="0.25">
      <c r="B673" s="20" t="s">
        <v>1109</v>
      </c>
      <c r="C673" s="28" t="s">
        <v>1110</v>
      </c>
      <c r="D673" s="22" t="s">
        <v>19</v>
      </c>
      <c r="E673" s="141" t="str">
        <f>VLOOKUP(D673,'pomocna tabulka'!$B$2:$D$12,3,0)</f>
        <v>Úrad vlády SR</v>
      </c>
      <c r="F673" s="152" t="str">
        <f>+IFERROR(VLOOKUP(VALUE(MID($B673,11,1)),'pomocna tabulka'!$F$2:$G$7,2,0),"")</f>
        <v>Zálohová platba</v>
      </c>
      <c r="G673" s="22" t="s">
        <v>20</v>
      </c>
      <c r="H673" s="119">
        <v>36550</v>
      </c>
      <c r="I673" s="22" t="s">
        <v>21</v>
      </c>
      <c r="J673" s="92">
        <v>6450</v>
      </c>
      <c r="K673" s="130"/>
      <c r="L673" s="92">
        <v>0</v>
      </c>
      <c r="M673" s="94">
        <f t="shared" si="47"/>
        <v>43000</v>
      </c>
      <c r="N673" s="96">
        <v>45783</v>
      </c>
      <c r="O673" s="22" t="s">
        <v>955</v>
      </c>
    </row>
    <row r="674" spans="2:15" x14ac:dyDescent="0.25">
      <c r="B674" s="20" t="s">
        <v>1111</v>
      </c>
      <c r="C674" s="28" t="s">
        <v>1112</v>
      </c>
      <c r="D674" s="22" t="s">
        <v>19</v>
      </c>
      <c r="E674" s="141" t="str">
        <f>VLOOKUP(D674,'pomocna tabulka'!$B$2:$D$12,3,0)</f>
        <v>Úrad vlády SR</v>
      </c>
      <c r="F674" s="152" t="str">
        <f>+IFERROR(VLOOKUP(VALUE(MID($B674,11,1)),'pomocna tabulka'!$F$2:$G$7,2,0),"")</f>
        <v>Zálohová platba</v>
      </c>
      <c r="G674" s="22" t="s">
        <v>20</v>
      </c>
      <c r="H674" s="119">
        <v>29750</v>
      </c>
      <c r="I674" s="22" t="s">
        <v>21</v>
      </c>
      <c r="J674" s="92">
        <v>5250</v>
      </c>
      <c r="K674" s="130"/>
      <c r="L674" s="92">
        <v>0</v>
      </c>
      <c r="M674" s="94">
        <f t="shared" si="47"/>
        <v>35000</v>
      </c>
      <c r="N674" s="96">
        <v>45784</v>
      </c>
      <c r="O674" s="22" t="s">
        <v>955</v>
      </c>
    </row>
    <row r="675" spans="2:15" x14ac:dyDescent="0.25">
      <c r="B675" s="20" t="s">
        <v>1113</v>
      </c>
      <c r="C675" s="28" t="s">
        <v>816</v>
      </c>
      <c r="D675" s="22" t="s">
        <v>19</v>
      </c>
      <c r="E675" s="141" t="str">
        <f>VLOOKUP(D675,'pomocna tabulka'!$B$2:$D$12,3,0)</f>
        <v>Úrad vlády SR</v>
      </c>
      <c r="F675" s="152" t="str">
        <f>+IFERROR(VLOOKUP(VALUE(MID($B675,11,1)),'pomocna tabulka'!$F$2:$G$7,2,0),"")</f>
        <v>Priebežná platba</v>
      </c>
      <c r="G675" s="22" t="s">
        <v>20</v>
      </c>
      <c r="H675" s="119">
        <v>14709.85</v>
      </c>
      <c r="I675" s="22" t="s">
        <v>21</v>
      </c>
      <c r="J675" s="92">
        <v>2595.85</v>
      </c>
      <c r="K675" s="130"/>
      <c r="L675" s="92">
        <v>0</v>
      </c>
      <c r="M675" s="94">
        <f t="shared" ref="M675" si="51">SUM(H675+J675+L675)</f>
        <v>17305.7</v>
      </c>
      <c r="N675" s="96">
        <v>45784</v>
      </c>
      <c r="O675" s="22" t="s">
        <v>955</v>
      </c>
    </row>
    <row r="676" spans="2:15" ht="25.5" customHeight="1" x14ac:dyDescent="0.25">
      <c r="B676" s="20" t="s">
        <v>1114</v>
      </c>
      <c r="C676" s="28" t="s">
        <v>652</v>
      </c>
      <c r="D676" s="22" t="s">
        <v>314</v>
      </c>
      <c r="E676" s="141" t="str">
        <f>VLOOKUP(D676,'pomocna tabulka'!$B$2:$D$12,3,0)</f>
        <v xml:space="preserve">Slovenská inovačná a energetická agentúra </v>
      </c>
      <c r="F676" s="152" t="str">
        <f>+IFERROR(VLOOKUP(VALUE(MID($B676,11,1)),'pomocna tabulka'!$F$2:$G$7,2,0),"")</f>
        <v>Priebežná platba</v>
      </c>
      <c r="G676" s="22" t="s">
        <v>315</v>
      </c>
      <c r="H676" s="119">
        <v>31783.200000000001</v>
      </c>
      <c r="I676" s="22" t="s">
        <v>316</v>
      </c>
      <c r="J676" s="92">
        <v>5608.8</v>
      </c>
      <c r="K676" s="130"/>
      <c r="L676" s="92">
        <v>0</v>
      </c>
      <c r="M676" s="94">
        <f t="shared" si="47"/>
        <v>37392</v>
      </c>
      <c r="N676" s="96">
        <v>45784</v>
      </c>
      <c r="O676" s="22" t="s">
        <v>955</v>
      </c>
    </row>
    <row r="677" spans="2:15" x14ac:dyDescent="0.25">
      <c r="B677" s="20" t="s">
        <v>1115</v>
      </c>
      <c r="C677" s="28" t="s">
        <v>301</v>
      </c>
      <c r="D677" s="22" t="s">
        <v>19</v>
      </c>
      <c r="E677" s="141" t="str">
        <f>VLOOKUP(D677,'pomocna tabulka'!$B$2:$D$12,3,0)</f>
        <v>Úrad vlády SR</v>
      </c>
      <c r="F677" s="152" t="str">
        <f>+IFERROR(VLOOKUP(VALUE(MID($B677,11,1)),'pomocna tabulka'!$F$2:$G$7,2,0),"")</f>
        <v>Priebežná platba</v>
      </c>
      <c r="G677" s="22" t="s">
        <v>20</v>
      </c>
      <c r="H677" s="119">
        <v>5969.21</v>
      </c>
      <c r="I677" s="22" t="s">
        <v>21</v>
      </c>
      <c r="J677" s="92">
        <v>1053.3900000000001</v>
      </c>
      <c r="K677" s="130"/>
      <c r="L677" s="92">
        <v>0</v>
      </c>
      <c r="M677" s="94">
        <f t="shared" si="47"/>
        <v>7022.6</v>
      </c>
      <c r="N677" s="96">
        <v>45784</v>
      </c>
      <c r="O677" s="22" t="s">
        <v>955</v>
      </c>
    </row>
    <row r="678" spans="2:15" x14ac:dyDescent="0.25">
      <c r="B678" s="20" t="s">
        <v>1116</v>
      </c>
      <c r="C678" s="28" t="s">
        <v>173</v>
      </c>
      <c r="D678" s="22" t="s">
        <v>19</v>
      </c>
      <c r="E678" s="141" t="str">
        <f>VLOOKUP(D678,'pomocna tabulka'!$B$2:$D$12,3,0)</f>
        <v>Úrad vlády SR</v>
      </c>
      <c r="F678" s="152" t="str">
        <f>+IFERROR(VLOOKUP(VALUE(MID($B678,11,1)),'pomocna tabulka'!$F$2:$G$7,2,0),"")</f>
        <v>Zálohová platba</v>
      </c>
      <c r="G678" s="22" t="s">
        <v>20</v>
      </c>
      <c r="H678" s="119">
        <v>51000</v>
      </c>
      <c r="I678" s="22" t="s">
        <v>21</v>
      </c>
      <c r="J678" s="92">
        <v>9000</v>
      </c>
      <c r="K678" s="130"/>
      <c r="L678" s="92">
        <v>0</v>
      </c>
      <c r="M678" s="94">
        <f t="shared" si="47"/>
        <v>60000</v>
      </c>
      <c r="N678" s="96">
        <v>45784</v>
      </c>
      <c r="O678" s="22" t="s">
        <v>955</v>
      </c>
    </row>
    <row r="679" spans="2:15" x14ac:dyDescent="0.25">
      <c r="B679" s="20" t="s">
        <v>1117</v>
      </c>
      <c r="C679" s="28" t="s">
        <v>1118</v>
      </c>
      <c r="D679" s="22" t="s">
        <v>29</v>
      </c>
      <c r="E679" s="141" t="str">
        <f>VLOOKUP(D679,'pomocna tabulka'!$B$2:$D$12,3,0)</f>
        <v>MIRRI SR</v>
      </c>
      <c r="F679" s="152" t="str">
        <f>+IFERROR(VLOOKUP(VALUE(MID($B679,11,1)),'pomocna tabulka'!$F$2:$G$7,2,0),"")</f>
        <v>Priebežná platba</v>
      </c>
      <c r="G679" s="19" t="s">
        <v>30</v>
      </c>
      <c r="H679" s="119">
        <v>80939.520000000004</v>
      </c>
      <c r="I679" s="19" t="s">
        <v>31</v>
      </c>
      <c r="J679" s="92">
        <v>17743.5</v>
      </c>
      <c r="K679" s="19" t="s">
        <v>65</v>
      </c>
      <c r="L679" s="92">
        <v>7801.12</v>
      </c>
      <c r="M679" s="94">
        <f t="shared" si="47"/>
        <v>106484.14</v>
      </c>
      <c r="N679" s="96">
        <v>45783</v>
      </c>
      <c r="O679" s="143" t="s">
        <v>36</v>
      </c>
    </row>
    <row r="680" spans="2:15" x14ac:dyDescent="0.25">
      <c r="B680" s="20" t="s">
        <v>1119</v>
      </c>
      <c r="C680" s="28" t="s">
        <v>211</v>
      </c>
      <c r="D680" s="22" t="s">
        <v>19</v>
      </c>
      <c r="E680" s="141" t="str">
        <f>VLOOKUP(D680,'pomocna tabulka'!$B$2:$D$12,3,0)</f>
        <v>Úrad vlády SR</v>
      </c>
      <c r="F680" s="152" t="str">
        <f>+IFERROR(VLOOKUP(VALUE(MID($B680,11,1)),'pomocna tabulka'!$F$2:$G$7,2,0),"")</f>
        <v>Priebežná platba</v>
      </c>
      <c r="G680" s="22" t="s">
        <v>20</v>
      </c>
      <c r="H680" s="119">
        <v>14601.64</v>
      </c>
      <c r="I680" s="22" t="s">
        <v>21</v>
      </c>
      <c r="J680" s="92">
        <v>2576.7600000000002</v>
      </c>
      <c r="K680" s="130"/>
      <c r="L680" s="92">
        <v>0</v>
      </c>
      <c r="M680" s="94">
        <f t="shared" si="47"/>
        <v>17178.400000000001</v>
      </c>
      <c r="N680" s="96">
        <v>45784</v>
      </c>
      <c r="O680" s="22" t="s">
        <v>955</v>
      </c>
    </row>
    <row r="681" spans="2:15" x14ac:dyDescent="0.25">
      <c r="B681" s="20" t="s">
        <v>1120</v>
      </c>
      <c r="C681" s="28" t="s">
        <v>1121</v>
      </c>
      <c r="D681" s="22" t="s">
        <v>19</v>
      </c>
      <c r="E681" s="141" t="str">
        <f>VLOOKUP(D681,'pomocna tabulka'!$B$2:$D$12,3,0)</f>
        <v>Úrad vlády SR</v>
      </c>
      <c r="F681" s="152" t="str">
        <f>+IFERROR(VLOOKUP(VALUE(MID($B681,11,1)),'pomocna tabulka'!$F$2:$G$7,2,0),"")</f>
        <v>Zálohová platba</v>
      </c>
      <c r="G681" s="22" t="s">
        <v>20</v>
      </c>
      <c r="H681" s="119">
        <v>23800</v>
      </c>
      <c r="I681" s="22" t="s">
        <v>21</v>
      </c>
      <c r="J681" s="48">
        <v>4200</v>
      </c>
      <c r="K681" s="130"/>
      <c r="L681" s="92">
        <v>0</v>
      </c>
      <c r="M681" s="94">
        <f t="shared" si="47"/>
        <v>28000</v>
      </c>
      <c r="N681" s="96">
        <v>45784</v>
      </c>
      <c r="O681" s="22" t="s">
        <v>955</v>
      </c>
    </row>
    <row r="682" spans="2:15" x14ac:dyDescent="0.25">
      <c r="B682" s="20" t="s">
        <v>1122</v>
      </c>
      <c r="C682" s="28" t="s">
        <v>816</v>
      </c>
      <c r="D682" s="22" t="s">
        <v>19</v>
      </c>
      <c r="E682" s="141" t="str">
        <f>VLOOKUP(D682,'pomocna tabulka'!$B$2:$D$12,3,0)</f>
        <v>Úrad vlády SR</v>
      </c>
      <c r="F682" s="152" t="str">
        <f>+IFERROR(VLOOKUP(VALUE(MID($B682,11,1)),'pomocna tabulka'!$F$2:$G$7,2,0),"")</f>
        <v>Priebežná platba</v>
      </c>
      <c r="G682" s="22" t="s">
        <v>20</v>
      </c>
      <c r="H682" s="119">
        <v>14709.85</v>
      </c>
      <c r="I682" s="22" t="s">
        <v>21</v>
      </c>
      <c r="J682" s="92">
        <v>2595.85</v>
      </c>
      <c r="K682" s="130"/>
      <c r="L682" s="92">
        <v>0</v>
      </c>
      <c r="M682" s="94">
        <f t="shared" si="47"/>
        <v>17305.7</v>
      </c>
      <c r="N682" s="96">
        <v>45784</v>
      </c>
      <c r="O682" s="22" t="s">
        <v>955</v>
      </c>
    </row>
    <row r="683" spans="2:15" x14ac:dyDescent="0.25">
      <c r="B683" s="20" t="s">
        <v>1123</v>
      </c>
      <c r="C683" s="28" t="s">
        <v>345</v>
      </c>
      <c r="D683" s="22" t="s">
        <v>19</v>
      </c>
      <c r="E683" s="141" t="str">
        <f>VLOOKUP(D683,'pomocna tabulka'!$B$2:$D$12,3,0)</f>
        <v>Úrad vlády SR</v>
      </c>
      <c r="F683" s="152" t="str">
        <f>+IFERROR(VLOOKUP(VALUE(MID($B683,11,1)),'pomocna tabulka'!$F$2:$G$7,2,0),"")</f>
        <v>Priebežná platba</v>
      </c>
      <c r="G683" s="22" t="s">
        <v>20</v>
      </c>
      <c r="H683" s="119">
        <v>6958.36</v>
      </c>
      <c r="I683" s="22" t="s">
        <v>21</v>
      </c>
      <c r="J683" s="92">
        <v>1227.94</v>
      </c>
      <c r="K683" s="130"/>
      <c r="L683" s="92">
        <v>0</v>
      </c>
      <c r="M683" s="94">
        <f t="shared" si="47"/>
        <v>8186.2999999999993</v>
      </c>
      <c r="N683" s="96">
        <v>45784</v>
      </c>
      <c r="O683" s="22" t="s">
        <v>955</v>
      </c>
    </row>
    <row r="684" spans="2:15" x14ac:dyDescent="0.25">
      <c r="B684" s="20" t="s">
        <v>1124</v>
      </c>
      <c r="C684" s="18" t="s">
        <v>512</v>
      </c>
      <c r="D684" s="22" t="s">
        <v>19</v>
      </c>
      <c r="E684" s="141" t="str">
        <f>VLOOKUP(D684,'pomocna tabulka'!$B$2:$D$12,3,0)</f>
        <v>Úrad vlády SR</v>
      </c>
      <c r="F684" s="152" t="str">
        <f>+IFERROR(VLOOKUP(VALUE(MID($B684,11,1)),'pomocna tabulka'!$F$2:$G$7,2,0),"")</f>
        <v>Priebežná platba</v>
      </c>
      <c r="G684" s="22" t="s">
        <v>20</v>
      </c>
      <c r="H684" s="119">
        <v>4903.29</v>
      </c>
      <c r="I684" s="22" t="s">
        <v>21</v>
      </c>
      <c r="J684" s="92">
        <v>865.29</v>
      </c>
      <c r="K684" s="130"/>
      <c r="L684" s="92">
        <v>0</v>
      </c>
      <c r="M684" s="94">
        <f t="shared" si="47"/>
        <v>5768.58</v>
      </c>
      <c r="N684" s="96">
        <v>45784</v>
      </c>
      <c r="O684" s="22" t="s">
        <v>955</v>
      </c>
    </row>
    <row r="685" spans="2:15" x14ac:dyDescent="0.25">
      <c r="B685" s="20" t="s">
        <v>1125</v>
      </c>
      <c r="C685" s="28" t="s">
        <v>1126</v>
      </c>
      <c r="D685" s="22" t="s">
        <v>19</v>
      </c>
      <c r="E685" s="141" t="str">
        <f>VLOOKUP(D685,'pomocna tabulka'!$B$2:$D$12,3,0)</f>
        <v>Úrad vlády SR</v>
      </c>
      <c r="F685" s="152" t="str">
        <f>+IFERROR(VLOOKUP(VALUE(MID($B685,11,1)),'pomocna tabulka'!$F$2:$G$7,2,0),"")</f>
        <v>Zálohová platba</v>
      </c>
      <c r="G685" s="22" t="s">
        <v>20</v>
      </c>
      <c r="H685" s="119">
        <v>17000</v>
      </c>
      <c r="I685" s="22" t="s">
        <v>21</v>
      </c>
      <c r="J685" s="92">
        <v>3000</v>
      </c>
      <c r="K685" s="130"/>
      <c r="L685" s="92">
        <v>0</v>
      </c>
      <c r="M685" s="94">
        <f t="shared" ref="M685:M726" si="52">SUM(H685+J685+L685)</f>
        <v>20000</v>
      </c>
      <c r="N685" s="96">
        <v>45784</v>
      </c>
      <c r="O685" s="22" t="s">
        <v>955</v>
      </c>
    </row>
    <row r="686" spans="2:15" x14ac:dyDescent="0.25">
      <c r="B686" s="20" t="s">
        <v>1127</v>
      </c>
      <c r="C686" s="28" t="s">
        <v>1128</v>
      </c>
      <c r="D686" s="22" t="s">
        <v>19</v>
      </c>
      <c r="E686" s="141" t="str">
        <f>VLOOKUP(D686,'pomocna tabulka'!$B$2:$D$12,3,0)</f>
        <v>Úrad vlády SR</v>
      </c>
      <c r="F686" s="152" t="str">
        <f>+IFERROR(VLOOKUP(VALUE(MID($B686,11,1)),'pomocna tabulka'!$F$2:$G$7,2,0),"")</f>
        <v>Zálohová platba</v>
      </c>
      <c r="G686" s="22" t="s">
        <v>20</v>
      </c>
      <c r="H686" s="119">
        <v>32300</v>
      </c>
      <c r="I686" s="22" t="s">
        <v>21</v>
      </c>
      <c r="J686" s="92">
        <v>5700</v>
      </c>
      <c r="K686" s="130"/>
      <c r="L686" s="92">
        <v>0</v>
      </c>
      <c r="M686" s="94">
        <f t="shared" si="52"/>
        <v>38000</v>
      </c>
      <c r="N686" s="96">
        <v>45784</v>
      </c>
      <c r="O686" s="22" t="s">
        <v>955</v>
      </c>
    </row>
    <row r="687" spans="2:15" x14ac:dyDescent="0.25">
      <c r="B687" s="20" t="s">
        <v>1129</v>
      </c>
      <c r="C687" s="28" t="s">
        <v>336</v>
      </c>
      <c r="D687" s="22" t="s">
        <v>19</v>
      </c>
      <c r="E687" s="141" t="str">
        <f>VLOOKUP(D687,'pomocna tabulka'!$B$2:$D$12,3,0)</f>
        <v>Úrad vlády SR</v>
      </c>
      <c r="F687" s="152" t="str">
        <f>+IFERROR(VLOOKUP(VALUE(MID($B687,11,1)),'pomocna tabulka'!$F$2:$G$7,2,0),"")</f>
        <v>Priebežná platba</v>
      </c>
      <c r="G687" s="22" t="s">
        <v>20</v>
      </c>
      <c r="H687" s="119">
        <v>9752.5499999999993</v>
      </c>
      <c r="I687" s="22" t="s">
        <v>21</v>
      </c>
      <c r="J687" s="92">
        <v>1721.04</v>
      </c>
      <c r="K687" s="130"/>
      <c r="L687" s="92">
        <v>0</v>
      </c>
      <c r="M687" s="94">
        <f t="shared" si="52"/>
        <v>11473.59</v>
      </c>
      <c r="N687" s="96">
        <v>45784</v>
      </c>
      <c r="O687" s="22" t="s">
        <v>955</v>
      </c>
    </row>
    <row r="688" spans="2:15" x14ac:dyDescent="0.25">
      <c r="B688" s="20" t="s">
        <v>1130</v>
      </c>
      <c r="C688" s="28" t="s">
        <v>1131</v>
      </c>
      <c r="D688" s="22" t="s">
        <v>19</v>
      </c>
      <c r="E688" s="141" t="str">
        <f>VLOOKUP(D688,'pomocna tabulka'!$B$2:$D$12,3,0)</f>
        <v>Úrad vlády SR</v>
      </c>
      <c r="F688" s="152" t="str">
        <f>+IFERROR(VLOOKUP(VALUE(MID($B688,11,1)),'pomocna tabulka'!$F$2:$G$7,2,0),"")</f>
        <v>Zálohová platba</v>
      </c>
      <c r="G688" s="22" t="s">
        <v>20</v>
      </c>
      <c r="H688" s="119">
        <v>26749.5</v>
      </c>
      <c r="I688" s="22" t="s">
        <v>21</v>
      </c>
      <c r="J688" s="92">
        <v>4720.5</v>
      </c>
      <c r="K688" s="130"/>
      <c r="L688" s="92">
        <v>0</v>
      </c>
      <c r="M688" s="94">
        <f t="shared" si="52"/>
        <v>31470</v>
      </c>
      <c r="N688" s="96">
        <v>45786</v>
      </c>
      <c r="O688" s="22" t="s">
        <v>955</v>
      </c>
    </row>
    <row r="689" spans="2:15" x14ac:dyDescent="0.25">
      <c r="B689" s="20" t="s">
        <v>1132</v>
      </c>
      <c r="C689" s="28" t="s">
        <v>1133</v>
      </c>
      <c r="D689" s="22" t="s">
        <v>19</v>
      </c>
      <c r="E689" s="141" t="str">
        <f>VLOOKUP(D689,'pomocna tabulka'!$B$2:$D$12,3,0)</f>
        <v>Úrad vlády SR</v>
      </c>
      <c r="F689" s="152" t="str">
        <f>+IFERROR(VLOOKUP(VALUE(MID($B689,11,1)),'pomocna tabulka'!$F$2:$G$7,2,0),"")</f>
        <v>Zálohová platba</v>
      </c>
      <c r="G689" s="22" t="s">
        <v>20</v>
      </c>
      <c r="H689" s="119">
        <v>77350</v>
      </c>
      <c r="I689" s="22" t="s">
        <v>21</v>
      </c>
      <c r="J689" s="92">
        <v>13650</v>
      </c>
      <c r="K689" s="130"/>
      <c r="L689" s="92">
        <v>0</v>
      </c>
      <c r="M689" s="94">
        <f t="shared" si="52"/>
        <v>91000</v>
      </c>
      <c r="N689" s="96">
        <v>45784</v>
      </c>
      <c r="O689" s="22" t="s">
        <v>955</v>
      </c>
    </row>
    <row r="690" spans="2:15" ht="26.25" x14ac:dyDescent="0.25">
      <c r="B690" s="20" t="s">
        <v>1134</v>
      </c>
      <c r="C690" s="18" t="s">
        <v>118</v>
      </c>
      <c r="D690" s="22" t="s">
        <v>29</v>
      </c>
      <c r="E690" s="141" t="str">
        <f>VLOOKUP(D690,'pomocna tabulka'!$B$2:$D$12,3,0)</f>
        <v>MIRRI SR</v>
      </c>
      <c r="F690" s="152" t="str">
        <f>+IFERROR(VLOOKUP(VALUE(MID($B690,11,1)),'pomocna tabulka'!$F$2:$G$7,2,0),"")</f>
        <v>Priebežná platba</v>
      </c>
      <c r="G690" s="19" t="s">
        <v>30</v>
      </c>
      <c r="H690" s="119">
        <v>4679.21</v>
      </c>
      <c r="I690" s="19" t="s">
        <v>31</v>
      </c>
      <c r="J690" s="92">
        <v>1561.08</v>
      </c>
      <c r="K690" s="19" t="s">
        <v>65</v>
      </c>
      <c r="L690" s="92">
        <v>450.99</v>
      </c>
      <c r="M690" s="94">
        <f t="shared" si="52"/>
        <v>6691.28</v>
      </c>
      <c r="N690" s="96">
        <v>45784</v>
      </c>
      <c r="O690" s="143" t="s">
        <v>36</v>
      </c>
    </row>
    <row r="691" spans="2:15" ht="26.25" x14ac:dyDescent="0.25">
      <c r="B691" s="20" t="s">
        <v>1135</v>
      </c>
      <c r="C691" s="28" t="s">
        <v>1136</v>
      </c>
      <c r="D691" s="22" t="s">
        <v>29</v>
      </c>
      <c r="E691" s="141" t="str">
        <f>VLOOKUP(D691,'pomocna tabulka'!$B$2:$D$12,3,0)</f>
        <v>MIRRI SR</v>
      </c>
      <c r="F691" s="152" t="str">
        <f>+IFERROR(VLOOKUP(VALUE(MID($B691,11,1)),'pomocna tabulka'!$F$2:$G$7,2,0),"")</f>
        <v>Priebežná platba</v>
      </c>
      <c r="G691" s="22" t="s">
        <v>20</v>
      </c>
      <c r="H691" s="119">
        <v>1347996.39</v>
      </c>
      <c r="I691" s="22" t="s">
        <v>21</v>
      </c>
      <c r="J691" s="92">
        <v>449760.65</v>
      </c>
      <c r="K691" s="17" t="s">
        <v>1036</v>
      </c>
      <c r="L691" s="92">
        <v>10555.96</v>
      </c>
      <c r="M691" s="94">
        <f t="shared" si="52"/>
        <v>1808313</v>
      </c>
      <c r="N691" s="96">
        <v>45784</v>
      </c>
      <c r="O691" s="143" t="s">
        <v>36</v>
      </c>
    </row>
    <row r="692" spans="2:15" ht="26.25" x14ac:dyDescent="0.25">
      <c r="B692" s="20" t="s">
        <v>1135</v>
      </c>
      <c r="C692" s="28" t="s">
        <v>1136</v>
      </c>
      <c r="D692" s="22" t="s">
        <v>29</v>
      </c>
      <c r="E692" s="141" t="str">
        <f>VLOOKUP(D692,'pomocna tabulka'!$B$2:$D$12,3,0)</f>
        <v>MIRRI SR</v>
      </c>
      <c r="F692" s="152" t="str">
        <f>+IFERROR(VLOOKUP(VALUE(MID($B692,11,1)),'pomocna tabulka'!$F$2:$G$7,2,0),"")</f>
        <v>Priebežná platba</v>
      </c>
      <c r="G692" s="22"/>
      <c r="H692" s="119"/>
      <c r="I692" s="22"/>
      <c r="J692" s="92"/>
      <c r="K692" s="17" t="s">
        <v>224</v>
      </c>
      <c r="L692" s="92">
        <v>28194.35</v>
      </c>
      <c r="M692" s="94">
        <f t="shared" si="52"/>
        <v>28194.35</v>
      </c>
      <c r="N692" s="96">
        <v>45784</v>
      </c>
      <c r="O692" s="143" t="s">
        <v>36</v>
      </c>
    </row>
    <row r="693" spans="2:15" x14ac:dyDescent="0.25">
      <c r="B693" s="20" t="s">
        <v>1137</v>
      </c>
      <c r="C693" s="18" t="s">
        <v>336</v>
      </c>
      <c r="D693" s="22" t="s">
        <v>19</v>
      </c>
      <c r="E693" s="141" t="str">
        <f>VLOOKUP(D693,'pomocna tabulka'!$B$2:$D$12,3,0)</f>
        <v>Úrad vlády SR</v>
      </c>
      <c r="F693" s="152" t="str">
        <f>+IFERROR(VLOOKUP(VALUE(MID($B693,11,1)),'pomocna tabulka'!$F$2:$G$7,2,0),"")</f>
        <v>Priebežná platba</v>
      </c>
      <c r="G693" s="22" t="s">
        <v>20</v>
      </c>
      <c r="H693" s="119">
        <v>9671.16</v>
      </c>
      <c r="I693" s="22" t="s">
        <v>21</v>
      </c>
      <c r="J693" s="92">
        <v>1706.68</v>
      </c>
      <c r="K693" s="130"/>
      <c r="L693" s="92">
        <v>0</v>
      </c>
      <c r="M693" s="94">
        <f t="shared" si="52"/>
        <v>11377.84</v>
      </c>
      <c r="N693" s="96">
        <v>45786</v>
      </c>
      <c r="O693" s="22" t="s">
        <v>955</v>
      </c>
    </row>
    <row r="694" spans="2:15" x14ac:dyDescent="0.25">
      <c r="B694" s="20" t="s">
        <v>1138</v>
      </c>
      <c r="C694" s="28" t="s">
        <v>1139</v>
      </c>
      <c r="D694" s="22" t="s">
        <v>19</v>
      </c>
      <c r="E694" s="141" t="str">
        <f>VLOOKUP(D694,'pomocna tabulka'!$B$2:$D$12,3,0)</f>
        <v>Úrad vlády SR</v>
      </c>
      <c r="F694" s="152" t="str">
        <f>+IFERROR(VLOOKUP(VALUE(MID($B694,11,1)),'pomocna tabulka'!$F$2:$G$7,2,0),"")</f>
        <v>Zálohová platba</v>
      </c>
      <c r="G694" s="22" t="s">
        <v>20</v>
      </c>
      <c r="H694" s="119">
        <v>27200</v>
      </c>
      <c r="I694" s="22" t="s">
        <v>21</v>
      </c>
      <c r="J694" s="92">
        <v>4800</v>
      </c>
      <c r="K694" s="130"/>
      <c r="L694" s="92">
        <v>0</v>
      </c>
      <c r="M694" s="94">
        <f t="shared" si="52"/>
        <v>32000</v>
      </c>
      <c r="N694" s="96">
        <v>45786</v>
      </c>
      <c r="O694" s="22" t="s">
        <v>955</v>
      </c>
    </row>
    <row r="695" spans="2:15" x14ac:dyDescent="0.25">
      <c r="B695" s="20" t="s">
        <v>1140</v>
      </c>
      <c r="C695" s="28" t="s">
        <v>336</v>
      </c>
      <c r="D695" s="22" t="s">
        <v>19</v>
      </c>
      <c r="E695" s="141" t="str">
        <f>VLOOKUP(D695,'pomocna tabulka'!$B$2:$D$12,3,0)</f>
        <v>Úrad vlády SR</v>
      </c>
      <c r="F695" s="152" t="str">
        <f>+IFERROR(VLOOKUP(VALUE(MID($B695,11,1)),'pomocna tabulka'!$F$2:$G$7,2,0),"")</f>
        <v>Priebežná platba</v>
      </c>
      <c r="G695" s="22" t="s">
        <v>20</v>
      </c>
      <c r="H695" s="119">
        <v>9309.1200000000008</v>
      </c>
      <c r="I695" s="22" t="s">
        <v>21</v>
      </c>
      <c r="J695" s="92">
        <v>1642.79</v>
      </c>
      <c r="K695" s="130"/>
      <c r="L695" s="92">
        <v>0</v>
      </c>
      <c r="M695" s="94">
        <f t="shared" si="52"/>
        <v>10951.91</v>
      </c>
      <c r="N695" s="96">
        <v>45789</v>
      </c>
      <c r="O695" s="22" t="s">
        <v>955</v>
      </c>
    </row>
    <row r="696" spans="2:15" x14ac:dyDescent="0.25">
      <c r="B696" s="20" t="s">
        <v>1141</v>
      </c>
      <c r="C696" s="18" t="s">
        <v>89</v>
      </c>
      <c r="D696" s="22" t="s">
        <v>19</v>
      </c>
      <c r="E696" s="141" t="str">
        <f>VLOOKUP(D696,'pomocna tabulka'!$B$2:$D$12,3,0)</f>
        <v>Úrad vlády SR</v>
      </c>
      <c r="F696" s="152" t="str">
        <f>+IFERROR(VLOOKUP(VALUE(MID($B696,11,1)),'pomocna tabulka'!$F$2:$G$7,2,0),"")</f>
        <v>Priebežná platba</v>
      </c>
      <c r="G696" s="22" t="s">
        <v>20</v>
      </c>
      <c r="H696" s="186">
        <v>9757.06</v>
      </c>
      <c r="I696" s="22" t="s">
        <v>21</v>
      </c>
      <c r="J696" s="92">
        <v>1721.83</v>
      </c>
      <c r="K696" s="130"/>
      <c r="L696" s="92">
        <v>0</v>
      </c>
      <c r="M696" s="94">
        <f t="shared" si="52"/>
        <v>11478.89</v>
      </c>
      <c r="N696" s="96">
        <v>45789</v>
      </c>
      <c r="O696" s="22" t="s">
        <v>955</v>
      </c>
    </row>
    <row r="697" spans="2:15" x14ac:dyDescent="0.25">
      <c r="B697" s="20" t="s">
        <v>1142</v>
      </c>
      <c r="C697" s="28" t="s">
        <v>349</v>
      </c>
      <c r="D697" s="22" t="s">
        <v>19</v>
      </c>
      <c r="E697" s="141" t="str">
        <f>VLOOKUP(D697,'pomocna tabulka'!$B$2:$D$12,3,0)</f>
        <v>Úrad vlády SR</v>
      </c>
      <c r="F697" s="152" t="str">
        <f>+IFERROR(VLOOKUP(VALUE(MID($B697,11,1)),'pomocna tabulka'!$F$2:$G$7,2,0),"")</f>
        <v>Priebežná platba</v>
      </c>
      <c r="G697" s="22" t="s">
        <v>20</v>
      </c>
      <c r="H697" s="119">
        <v>9410.0400000000009</v>
      </c>
      <c r="I697" s="22" t="s">
        <v>21</v>
      </c>
      <c r="J697" s="92">
        <v>1660.6</v>
      </c>
      <c r="K697" s="130"/>
      <c r="L697" s="92">
        <v>0</v>
      </c>
      <c r="M697" s="94">
        <f t="shared" si="52"/>
        <v>11070.640000000001</v>
      </c>
      <c r="N697" s="96">
        <v>45789</v>
      </c>
      <c r="O697" s="22" t="s">
        <v>955</v>
      </c>
    </row>
    <row r="698" spans="2:15" x14ac:dyDescent="0.25">
      <c r="B698" s="20" t="s">
        <v>1143</v>
      </c>
      <c r="C698" s="28" t="s">
        <v>105</v>
      </c>
      <c r="D698" s="22" t="s">
        <v>19</v>
      </c>
      <c r="E698" s="141" t="str">
        <f>VLOOKUP(D698,'pomocna tabulka'!$B$2:$D$12,3,0)</f>
        <v>Úrad vlády SR</v>
      </c>
      <c r="F698" s="152" t="str">
        <f>+IFERROR(VLOOKUP(VALUE(MID($B698,11,1)),'pomocna tabulka'!$F$2:$G$7,2,0),"")</f>
        <v>Priebežná platba</v>
      </c>
      <c r="G698" s="22" t="s">
        <v>20</v>
      </c>
      <c r="H698" s="119">
        <v>14702.78</v>
      </c>
      <c r="I698" s="22" t="s">
        <v>21</v>
      </c>
      <c r="J698" s="92">
        <v>2594.61</v>
      </c>
      <c r="K698" s="130"/>
      <c r="L698" s="92">
        <v>0</v>
      </c>
      <c r="M698" s="94">
        <f t="shared" si="52"/>
        <v>17297.39</v>
      </c>
      <c r="N698" s="96">
        <v>45789</v>
      </c>
      <c r="O698" s="22" t="s">
        <v>955</v>
      </c>
    </row>
    <row r="699" spans="2:15" x14ac:dyDescent="0.25">
      <c r="B699" s="20" t="s">
        <v>1144</v>
      </c>
      <c r="C699" s="18" t="s">
        <v>209</v>
      </c>
      <c r="D699" s="22" t="s">
        <v>19</v>
      </c>
      <c r="E699" s="141" t="str">
        <f>VLOOKUP(D699,'pomocna tabulka'!$B$2:$D$12,3,0)</f>
        <v>Úrad vlády SR</v>
      </c>
      <c r="F699" s="152" t="str">
        <f>+IFERROR(VLOOKUP(VALUE(MID($B699,11,1)),'pomocna tabulka'!$F$2:$G$7,2,0),"")</f>
        <v>Priebežná platba</v>
      </c>
      <c r="G699" s="22" t="s">
        <v>20</v>
      </c>
      <c r="H699" s="119">
        <v>19534.77</v>
      </c>
      <c r="I699" s="22" t="s">
        <v>21</v>
      </c>
      <c r="J699" s="92">
        <v>3447.31</v>
      </c>
      <c r="K699" s="130"/>
      <c r="L699" s="92">
        <v>0</v>
      </c>
      <c r="M699" s="94">
        <f t="shared" si="52"/>
        <v>22982.080000000002</v>
      </c>
      <c r="N699" s="96">
        <v>45789</v>
      </c>
      <c r="O699" s="22" t="s">
        <v>955</v>
      </c>
    </row>
    <row r="700" spans="2:15" x14ac:dyDescent="0.25">
      <c r="B700" s="20" t="s">
        <v>1145</v>
      </c>
      <c r="C700" s="28" t="s">
        <v>1146</v>
      </c>
      <c r="D700" s="22" t="s">
        <v>19</v>
      </c>
      <c r="E700" s="141" t="str">
        <f>VLOOKUP(D700,'pomocna tabulka'!$B$2:$D$12,3,0)</f>
        <v>Úrad vlády SR</v>
      </c>
      <c r="F700" s="152" t="str">
        <f>+IFERROR(VLOOKUP(VALUE(MID($B700,11,1)),'pomocna tabulka'!$F$2:$G$7,2,0),"")</f>
        <v>Zálohová platba</v>
      </c>
      <c r="G700" s="22" t="s">
        <v>20</v>
      </c>
      <c r="H700" s="119">
        <v>59500</v>
      </c>
      <c r="I700" s="22" t="s">
        <v>21</v>
      </c>
      <c r="J700" s="92">
        <v>10500</v>
      </c>
      <c r="K700" s="130"/>
      <c r="L700" s="92">
        <v>0</v>
      </c>
      <c r="M700" s="94">
        <f t="shared" si="52"/>
        <v>70000</v>
      </c>
      <c r="N700" s="96">
        <v>45789</v>
      </c>
      <c r="O700" s="22" t="s">
        <v>955</v>
      </c>
    </row>
    <row r="701" spans="2:15" x14ac:dyDescent="0.25">
      <c r="B701" s="20" t="s">
        <v>1147</v>
      </c>
      <c r="C701" s="28" t="s">
        <v>673</v>
      </c>
      <c r="D701" s="22" t="s">
        <v>19</v>
      </c>
      <c r="E701" s="141" t="str">
        <f>VLOOKUP(D701,'pomocna tabulka'!$B$2:$D$12,3,0)</f>
        <v>Úrad vlády SR</v>
      </c>
      <c r="F701" s="152" t="str">
        <f>+IFERROR(VLOOKUP(VALUE(MID($B701,11,1)),'pomocna tabulka'!$F$2:$G$7,2,0),"")</f>
        <v>Zálohová platba</v>
      </c>
      <c r="G701" s="22" t="s">
        <v>315</v>
      </c>
      <c r="H701" s="119">
        <v>331315.07</v>
      </c>
      <c r="I701" s="22" t="s">
        <v>316</v>
      </c>
      <c r="J701" s="92">
        <v>58467.37</v>
      </c>
      <c r="K701" s="130"/>
      <c r="L701" s="92">
        <v>0</v>
      </c>
      <c r="M701" s="94">
        <f t="shared" si="52"/>
        <v>389782.44</v>
      </c>
      <c r="N701" s="96">
        <v>45789</v>
      </c>
      <c r="O701" s="22" t="s">
        <v>955</v>
      </c>
    </row>
    <row r="702" spans="2:15" x14ac:dyDescent="0.25">
      <c r="B702" s="20" t="s">
        <v>1148</v>
      </c>
      <c r="C702" s="18" t="s">
        <v>1149</v>
      </c>
      <c r="D702" s="22" t="s">
        <v>19</v>
      </c>
      <c r="E702" s="141" t="str">
        <f>VLOOKUP(D702,'pomocna tabulka'!$B$2:$D$12,3,0)</f>
        <v>Úrad vlády SR</v>
      </c>
      <c r="F702" s="152" t="str">
        <f>+IFERROR(VLOOKUP(VALUE(MID($B702,11,1)),'pomocna tabulka'!$F$2:$G$7,2,0),"")</f>
        <v>Zálohová platba</v>
      </c>
      <c r="G702" s="22" t="s">
        <v>20</v>
      </c>
      <c r="H702" s="119">
        <v>13515</v>
      </c>
      <c r="I702" s="22" t="s">
        <v>21</v>
      </c>
      <c r="J702" s="92">
        <v>2385</v>
      </c>
      <c r="K702" s="130"/>
      <c r="L702" s="92">
        <v>0</v>
      </c>
      <c r="M702" s="94">
        <f t="shared" si="52"/>
        <v>15900</v>
      </c>
      <c r="N702" s="96">
        <v>45789</v>
      </c>
      <c r="O702" s="22" t="s">
        <v>955</v>
      </c>
    </row>
    <row r="703" spans="2:15" x14ac:dyDescent="0.25">
      <c r="B703" s="20" t="s">
        <v>1150</v>
      </c>
      <c r="C703" s="28" t="s">
        <v>299</v>
      </c>
      <c r="D703" s="22" t="s">
        <v>19</v>
      </c>
      <c r="E703" s="141" t="str">
        <f>VLOOKUP(D703,'pomocna tabulka'!$B$2:$D$12,3,0)</f>
        <v>Úrad vlády SR</v>
      </c>
      <c r="F703" s="152" t="str">
        <f>+IFERROR(VLOOKUP(VALUE(MID($B703,11,1)),'pomocna tabulka'!$F$2:$G$7,2,0),"")</f>
        <v>Priebežná platba</v>
      </c>
      <c r="G703" s="22" t="s">
        <v>20</v>
      </c>
      <c r="H703" s="119">
        <v>17368.810000000001</v>
      </c>
      <c r="I703" s="22" t="s">
        <v>21</v>
      </c>
      <c r="J703" s="92">
        <v>3065.08</v>
      </c>
      <c r="K703" s="130"/>
      <c r="L703" s="92">
        <v>0</v>
      </c>
      <c r="M703" s="94">
        <f t="shared" si="52"/>
        <v>20433.89</v>
      </c>
      <c r="N703" s="96">
        <v>45790</v>
      </c>
      <c r="O703" s="22" t="s">
        <v>955</v>
      </c>
    </row>
    <row r="704" spans="2:15" x14ac:dyDescent="0.25">
      <c r="B704" s="20" t="s">
        <v>1151</v>
      </c>
      <c r="C704" s="28" t="s">
        <v>293</v>
      </c>
      <c r="D704" s="22" t="s">
        <v>19</v>
      </c>
      <c r="E704" s="141" t="str">
        <f>VLOOKUP(D704,'pomocna tabulka'!$B$2:$D$12,3,0)</f>
        <v>Úrad vlády SR</v>
      </c>
      <c r="F704" s="152" t="str">
        <f>+IFERROR(VLOOKUP(VALUE(MID($B704,11,1)),'pomocna tabulka'!$F$2:$G$7,2,0),"")</f>
        <v>Priebežná platba</v>
      </c>
      <c r="G704" s="22" t="s">
        <v>20</v>
      </c>
      <c r="H704" s="119">
        <v>11057.02</v>
      </c>
      <c r="I704" s="22" t="s">
        <v>21</v>
      </c>
      <c r="J704" s="92">
        <v>1951.24</v>
      </c>
      <c r="K704" s="130"/>
      <c r="L704" s="92">
        <v>0</v>
      </c>
      <c r="M704" s="94">
        <f t="shared" si="52"/>
        <v>13008.26</v>
      </c>
      <c r="N704" s="96">
        <v>45790</v>
      </c>
      <c r="O704" s="22" t="s">
        <v>955</v>
      </c>
    </row>
    <row r="705" spans="2:15" x14ac:dyDescent="0.25">
      <c r="B705" s="20" t="s">
        <v>1152</v>
      </c>
      <c r="C705" s="28" t="s">
        <v>430</v>
      </c>
      <c r="D705" s="22" t="s">
        <v>19</v>
      </c>
      <c r="E705" s="141" t="str">
        <f>VLOOKUP(D705,'pomocna tabulka'!$B$2:$D$12,3,0)</f>
        <v>Úrad vlády SR</v>
      </c>
      <c r="F705" s="152" t="str">
        <f>+IFERROR(VLOOKUP(VALUE(MID($B705,11,1)),'pomocna tabulka'!$F$2:$G$7,2,0),"")</f>
        <v>Priebežná platba</v>
      </c>
      <c r="G705" s="22" t="s">
        <v>20</v>
      </c>
      <c r="H705" s="119">
        <v>13976.24</v>
      </c>
      <c r="I705" s="22" t="s">
        <v>21</v>
      </c>
      <c r="J705" s="92">
        <v>2466.39</v>
      </c>
      <c r="K705" s="130"/>
      <c r="L705" s="92">
        <v>0</v>
      </c>
      <c r="M705" s="94">
        <f t="shared" si="52"/>
        <v>16442.63</v>
      </c>
      <c r="N705" s="96">
        <v>45789</v>
      </c>
      <c r="O705" s="22" t="s">
        <v>955</v>
      </c>
    </row>
    <row r="706" spans="2:15" x14ac:dyDescent="0.25">
      <c r="B706" s="20" t="s">
        <v>1153</v>
      </c>
      <c r="C706" s="28" t="s">
        <v>1154</v>
      </c>
      <c r="D706" s="22" t="s">
        <v>19</v>
      </c>
      <c r="E706" s="141" t="str">
        <f>VLOOKUP(D706,'pomocna tabulka'!$B$2:$D$12,3,0)</f>
        <v>Úrad vlády SR</v>
      </c>
      <c r="F706" s="152" t="str">
        <f>+IFERROR(VLOOKUP(VALUE(MID($B706,11,1)),'pomocna tabulka'!$F$2:$G$7,2,0),"")</f>
        <v>Priebežná platba</v>
      </c>
      <c r="G706" s="22" t="s">
        <v>20</v>
      </c>
      <c r="H706" s="119">
        <v>9534.52</v>
      </c>
      <c r="I706" s="22" t="s">
        <v>21</v>
      </c>
      <c r="J706" s="92">
        <v>1682.56</v>
      </c>
      <c r="K706" s="130"/>
      <c r="L706" s="92">
        <v>0</v>
      </c>
      <c r="M706" s="94">
        <f t="shared" si="52"/>
        <v>11217.08</v>
      </c>
      <c r="N706" s="96">
        <v>45789</v>
      </c>
      <c r="O706" s="22" t="s">
        <v>955</v>
      </c>
    </row>
    <row r="707" spans="2:15" x14ac:dyDescent="0.25">
      <c r="B707" s="20" t="s">
        <v>1155</v>
      </c>
      <c r="C707" s="28" t="s">
        <v>652</v>
      </c>
      <c r="D707" s="22" t="s">
        <v>19</v>
      </c>
      <c r="E707" s="141" t="str">
        <f>VLOOKUP(D707,'pomocna tabulka'!$B$2:$D$12,3,0)</f>
        <v>Úrad vlády SR</v>
      </c>
      <c r="F707" s="152" t="str">
        <f>+IFERROR(VLOOKUP(VALUE(MID($B707,11,1)),'pomocna tabulka'!$F$2:$G$7,2,0),"")</f>
        <v>Priebežná platba</v>
      </c>
      <c r="G707" s="22" t="s">
        <v>20</v>
      </c>
      <c r="H707" s="119">
        <v>17062.39</v>
      </c>
      <c r="I707" s="22" t="s">
        <v>21</v>
      </c>
      <c r="J707" s="92">
        <v>3011.01</v>
      </c>
      <c r="K707" s="130"/>
      <c r="L707" s="92">
        <v>0</v>
      </c>
      <c r="M707" s="94">
        <f t="shared" si="52"/>
        <v>20073.400000000001</v>
      </c>
      <c r="N707" s="96">
        <v>45789</v>
      </c>
      <c r="O707" s="22" t="s">
        <v>955</v>
      </c>
    </row>
    <row r="708" spans="2:15" x14ac:dyDescent="0.25">
      <c r="B708" s="20" t="s">
        <v>1156</v>
      </c>
      <c r="C708" s="18" t="s">
        <v>1157</v>
      </c>
      <c r="D708" s="22" t="s">
        <v>29</v>
      </c>
      <c r="E708" s="141" t="str">
        <f>VLOOKUP(D708,'pomocna tabulka'!$B$2:$D$12,3,0)</f>
        <v>MIRRI SR</v>
      </c>
      <c r="F708" s="152" t="str">
        <f>+IFERROR(VLOOKUP(VALUE(MID($B708,11,1)),'pomocna tabulka'!$F$2:$G$7,2,0),"")</f>
        <v>Priebežná platba</v>
      </c>
      <c r="G708" s="22" t="s">
        <v>30</v>
      </c>
      <c r="H708" s="119">
        <v>78201.03</v>
      </c>
      <c r="I708" s="22" t="s">
        <v>31</v>
      </c>
      <c r="J708" s="92">
        <v>17143.16</v>
      </c>
      <c r="K708" s="17" t="s">
        <v>65</v>
      </c>
      <c r="L708" s="92">
        <v>7537.18</v>
      </c>
      <c r="M708" s="94">
        <f t="shared" si="52"/>
        <v>102881.37</v>
      </c>
      <c r="N708" s="93">
        <v>45789</v>
      </c>
      <c r="O708" s="143" t="s">
        <v>36</v>
      </c>
    </row>
    <row r="709" spans="2:15" x14ac:dyDescent="0.25">
      <c r="B709" s="20" t="s">
        <v>1158</v>
      </c>
      <c r="C709" s="28" t="s">
        <v>1159</v>
      </c>
      <c r="D709" s="22" t="s">
        <v>19</v>
      </c>
      <c r="E709" s="141" t="str">
        <f>VLOOKUP(D709,'pomocna tabulka'!$B$2:$D$12,3,0)</f>
        <v>Úrad vlády SR</v>
      </c>
      <c r="F709" s="152" t="str">
        <f>+IFERROR(VLOOKUP(VALUE(MID($B709,11,1)),'pomocna tabulka'!$F$2:$G$7,2,0),"")</f>
        <v>Priebežná platba</v>
      </c>
      <c r="G709" s="22" t="s">
        <v>20</v>
      </c>
      <c r="H709" s="119">
        <v>15773.56</v>
      </c>
      <c r="I709" s="22" t="s">
        <v>21</v>
      </c>
      <c r="J709" s="92">
        <v>2783.57</v>
      </c>
      <c r="K709" s="130"/>
      <c r="L709" s="92">
        <v>0</v>
      </c>
      <c r="M709" s="94">
        <f t="shared" ref="M709" si="53">SUM(H709+J709+L709)</f>
        <v>18557.13</v>
      </c>
      <c r="N709" s="96">
        <v>45790</v>
      </c>
      <c r="O709" s="22" t="s">
        <v>955</v>
      </c>
    </row>
    <row r="710" spans="2:15" x14ac:dyDescent="0.25">
      <c r="B710" s="20" t="s">
        <v>1160</v>
      </c>
      <c r="C710" s="28" t="s">
        <v>634</v>
      </c>
      <c r="D710" s="22" t="s">
        <v>19</v>
      </c>
      <c r="E710" s="141" t="str">
        <f>VLOOKUP(D710,'pomocna tabulka'!$B$2:$D$12,3,0)</f>
        <v>Úrad vlády SR</v>
      </c>
      <c r="F710" s="152" t="str">
        <f>+IFERROR(VLOOKUP(VALUE(MID($B710,11,1)),'pomocna tabulka'!$F$2:$G$7,2,0),"")</f>
        <v>Priebežná platba</v>
      </c>
      <c r="G710" s="22" t="s">
        <v>20</v>
      </c>
      <c r="H710" s="119">
        <v>8517.66</v>
      </c>
      <c r="I710" s="22" t="s">
        <v>21</v>
      </c>
      <c r="J710" s="92">
        <v>1503.12</v>
      </c>
      <c r="K710" s="130"/>
      <c r="L710" s="92">
        <v>0</v>
      </c>
      <c r="M710" s="94">
        <f t="shared" ref="M710" si="54">SUM(H710+J710+L710)</f>
        <v>10020.779999999999</v>
      </c>
      <c r="N710" s="96">
        <v>45790</v>
      </c>
      <c r="O710" s="22" t="s">
        <v>955</v>
      </c>
    </row>
    <row r="711" spans="2:15" x14ac:dyDescent="0.25">
      <c r="B711" s="20" t="s">
        <v>1161</v>
      </c>
      <c r="C711" s="18" t="s">
        <v>1162</v>
      </c>
      <c r="D711" s="22" t="s">
        <v>19</v>
      </c>
      <c r="E711" s="141" t="str">
        <f>VLOOKUP(D711,'pomocna tabulka'!$B$2:$D$12,3,0)</f>
        <v>Úrad vlády SR</v>
      </c>
      <c r="F711" s="152" t="str">
        <f>+IFERROR(VLOOKUP(VALUE(MID($B711,11,1)),'pomocna tabulka'!$F$2:$G$7,2,0),"")</f>
        <v>Priebežná platba</v>
      </c>
      <c r="G711" s="22" t="s">
        <v>20</v>
      </c>
      <c r="H711" s="119">
        <v>9752.32</v>
      </c>
      <c r="I711" s="22" t="s">
        <v>21</v>
      </c>
      <c r="J711" s="92">
        <v>1721</v>
      </c>
      <c r="K711" s="130"/>
      <c r="L711" s="92">
        <v>0</v>
      </c>
      <c r="M711" s="94">
        <f t="shared" si="52"/>
        <v>11473.32</v>
      </c>
      <c r="N711" s="96">
        <v>45790</v>
      </c>
      <c r="O711" s="22" t="s">
        <v>955</v>
      </c>
    </row>
    <row r="712" spans="2:15" x14ac:dyDescent="0.25">
      <c r="B712" s="20" t="s">
        <v>1163</v>
      </c>
      <c r="C712" s="28" t="s">
        <v>1164</v>
      </c>
      <c r="D712" s="22" t="s">
        <v>19</v>
      </c>
      <c r="E712" s="141" t="str">
        <f>VLOOKUP(D712,'pomocna tabulka'!$B$2:$D$12,3,0)</f>
        <v>Úrad vlády SR</v>
      </c>
      <c r="F712" s="152" t="str">
        <f>+IFERROR(VLOOKUP(VALUE(MID($B712,11,1)),'pomocna tabulka'!$F$2:$G$7,2,0),"")</f>
        <v>Zálohová platba</v>
      </c>
      <c r="G712" s="22" t="s">
        <v>20</v>
      </c>
      <c r="H712" s="119">
        <v>8478.08</v>
      </c>
      <c r="I712" s="22" t="s">
        <v>21</v>
      </c>
      <c r="J712" s="92">
        <v>12717.12</v>
      </c>
      <c r="K712" s="130"/>
      <c r="L712" s="92">
        <v>0</v>
      </c>
      <c r="M712" s="94">
        <f t="shared" si="52"/>
        <v>21195.200000000001</v>
      </c>
      <c r="N712" s="96">
        <v>45790</v>
      </c>
      <c r="O712" s="22" t="s">
        <v>955</v>
      </c>
    </row>
    <row r="713" spans="2:15" x14ac:dyDescent="0.25">
      <c r="B713" s="20" t="s">
        <v>1165</v>
      </c>
      <c r="C713" s="28" t="s">
        <v>1166</v>
      </c>
      <c r="D713" s="22" t="s">
        <v>19</v>
      </c>
      <c r="E713" s="141" t="str">
        <f>VLOOKUP(D713,'pomocna tabulka'!$B$2:$D$12,3,0)</f>
        <v>Úrad vlády SR</v>
      </c>
      <c r="F713" s="152" t="str">
        <f>+IFERROR(VLOOKUP(VALUE(MID($B713,11,1)),'pomocna tabulka'!$F$2:$G$7,2,0),"")</f>
        <v>Zálohová platba</v>
      </c>
      <c r="G713" s="22" t="s">
        <v>20</v>
      </c>
      <c r="H713" s="119">
        <v>76500</v>
      </c>
      <c r="I713" s="22" t="s">
        <v>21</v>
      </c>
      <c r="J713" s="92">
        <v>13500</v>
      </c>
      <c r="K713" s="130"/>
      <c r="L713" s="92">
        <v>0</v>
      </c>
      <c r="M713" s="94">
        <f t="shared" si="52"/>
        <v>90000</v>
      </c>
      <c r="N713" s="96">
        <v>45790</v>
      </c>
      <c r="O713" s="22" t="s">
        <v>955</v>
      </c>
    </row>
    <row r="714" spans="2:15" x14ac:dyDescent="0.25">
      <c r="B714" s="20" t="s">
        <v>1167</v>
      </c>
      <c r="C714" s="28" t="s">
        <v>1168</v>
      </c>
      <c r="D714" s="22" t="s">
        <v>19</v>
      </c>
      <c r="E714" s="141" t="str">
        <f>VLOOKUP(D714,'pomocna tabulka'!$B$2:$D$12,3,0)</f>
        <v>Úrad vlády SR</v>
      </c>
      <c r="F714" s="152" t="str">
        <f>+IFERROR(VLOOKUP(VALUE(MID($B714,11,1)),'pomocna tabulka'!$F$2:$G$7,2,0),"")</f>
        <v>Zálohová platba</v>
      </c>
      <c r="G714" s="22" t="s">
        <v>20</v>
      </c>
      <c r="H714" s="119">
        <v>33830</v>
      </c>
      <c r="I714" s="22" t="s">
        <v>21</v>
      </c>
      <c r="J714" s="92">
        <v>5970</v>
      </c>
      <c r="K714" s="130"/>
      <c r="L714" s="92">
        <v>0</v>
      </c>
      <c r="M714" s="94">
        <f t="shared" si="52"/>
        <v>39800</v>
      </c>
      <c r="N714" s="96">
        <v>45790</v>
      </c>
      <c r="O714" s="22" t="s">
        <v>955</v>
      </c>
    </row>
    <row r="715" spans="2:15" x14ac:dyDescent="0.25">
      <c r="B715" s="20" t="s">
        <v>1169</v>
      </c>
      <c r="C715" s="28" t="s">
        <v>1159</v>
      </c>
      <c r="D715" s="22" t="s">
        <v>19</v>
      </c>
      <c r="E715" s="141" t="str">
        <f>VLOOKUP(D715,'pomocna tabulka'!$B$2:$D$12,3,0)</f>
        <v>Úrad vlády SR</v>
      </c>
      <c r="F715" s="152" t="str">
        <f>+IFERROR(VLOOKUP(VALUE(MID($B715,11,1)),'pomocna tabulka'!$F$2:$G$7,2,0),"")</f>
        <v>Priebežná platba</v>
      </c>
      <c r="G715" s="22" t="s">
        <v>20</v>
      </c>
      <c r="H715" s="119">
        <v>8279.3700000000008</v>
      </c>
      <c r="I715" s="22" t="s">
        <v>21</v>
      </c>
      <c r="J715" s="92">
        <v>1461.07</v>
      </c>
      <c r="K715" s="130"/>
      <c r="L715" s="92">
        <v>0</v>
      </c>
      <c r="M715" s="94">
        <f t="shared" si="52"/>
        <v>9740.44</v>
      </c>
      <c r="N715" s="96">
        <v>45790</v>
      </c>
      <c r="O715" s="22" t="s">
        <v>955</v>
      </c>
    </row>
    <row r="716" spans="2:15" x14ac:dyDescent="0.25">
      <c r="B716" s="20" t="s">
        <v>1170</v>
      </c>
      <c r="C716" s="28" t="s">
        <v>1171</v>
      </c>
      <c r="D716" s="22" t="s">
        <v>29</v>
      </c>
      <c r="E716" s="141" t="str">
        <f>VLOOKUP(D716,'pomocna tabulka'!$B$2:$D$12,3,0)</f>
        <v>MIRRI SR</v>
      </c>
      <c r="F716" s="152" t="str">
        <f>+IFERROR(VLOOKUP(VALUE(MID($B716,11,1)),'pomocna tabulka'!$F$2:$G$7,2,0),"")</f>
        <v>Predfinancovanie</v>
      </c>
      <c r="G716" s="22" t="s">
        <v>30</v>
      </c>
      <c r="H716" s="119">
        <v>82970.63</v>
      </c>
      <c r="I716" s="22" t="s">
        <v>31</v>
      </c>
      <c r="J716" s="92">
        <v>6832.87</v>
      </c>
      <c r="K716" s="130"/>
      <c r="L716" s="92">
        <v>0</v>
      </c>
      <c r="M716" s="94">
        <f t="shared" si="52"/>
        <v>89803.5</v>
      </c>
      <c r="N716" s="96">
        <v>45790</v>
      </c>
      <c r="O716" s="22" t="s">
        <v>955</v>
      </c>
    </row>
    <row r="717" spans="2:15" x14ac:dyDescent="0.25">
      <c r="B717" s="20" t="s">
        <v>1172</v>
      </c>
      <c r="C717" s="28" t="s">
        <v>1173</v>
      </c>
      <c r="D717" s="22" t="s">
        <v>19</v>
      </c>
      <c r="E717" s="141" t="str">
        <f>VLOOKUP(D717,'pomocna tabulka'!$B$2:$D$12,3,0)</f>
        <v>Úrad vlády SR</v>
      </c>
      <c r="F717" s="152" t="str">
        <f>+IFERROR(VLOOKUP(VALUE(MID($B717,11,1)),'pomocna tabulka'!$F$2:$G$7,2,0),"")</f>
        <v>Zálohová platba</v>
      </c>
      <c r="G717" s="22" t="s">
        <v>20</v>
      </c>
      <c r="H717" s="119">
        <v>28985</v>
      </c>
      <c r="I717" s="22" t="s">
        <v>21</v>
      </c>
      <c r="J717" s="92">
        <v>5115</v>
      </c>
      <c r="K717" s="130"/>
      <c r="L717" s="92">
        <v>0</v>
      </c>
      <c r="M717" s="94">
        <f t="shared" si="52"/>
        <v>34100</v>
      </c>
      <c r="N717" s="96">
        <v>45790</v>
      </c>
      <c r="O717" s="22" t="s">
        <v>955</v>
      </c>
    </row>
    <row r="718" spans="2:15" x14ac:dyDescent="0.25">
      <c r="B718" s="20" t="s">
        <v>1174</v>
      </c>
      <c r="C718" s="28" t="s">
        <v>1175</v>
      </c>
      <c r="D718" s="22" t="s">
        <v>29</v>
      </c>
      <c r="E718" s="141" t="str">
        <f>VLOOKUP(D718,'pomocna tabulka'!$B$2:$D$12,3,0)</f>
        <v>MIRRI SR</v>
      </c>
      <c r="F718" s="152" t="str">
        <f>+IFERROR(VLOOKUP(VALUE(MID($B718,11,1)),'pomocna tabulka'!$F$2:$G$7,2,0),"")</f>
        <v>Priebežná platba</v>
      </c>
      <c r="G718" s="22" t="s">
        <v>30</v>
      </c>
      <c r="H718" s="119">
        <v>130939.7</v>
      </c>
      <c r="I718" s="22" t="s">
        <v>31</v>
      </c>
      <c r="J718" s="92">
        <v>147307.16</v>
      </c>
      <c r="K718" s="130"/>
      <c r="L718" s="92">
        <v>0</v>
      </c>
      <c r="M718" s="94">
        <f t="shared" ref="M718" si="55">SUM(H718+J718+L718)</f>
        <v>278246.86</v>
      </c>
      <c r="N718" s="96">
        <v>45790</v>
      </c>
      <c r="O718" s="22" t="s">
        <v>955</v>
      </c>
    </row>
    <row r="719" spans="2:15" x14ac:dyDescent="0.25">
      <c r="B719" s="20" t="s">
        <v>1176</v>
      </c>
      <c r="C719" s="28" t="s">
        <v>387</v>
      </c>
      <c r="D719" s="22" t="s">
        <v>19</v>
      </c>
      <c r="E719" s="141" t="str">
        <f>VLOOKUP(D719,'pomocna tabulka'!$B$2:$D$12,3,0)</f>
        <v>Úrad vlády SR</v>
      </c>
      <c r="F719" s="152" t="str">
        <f>+IFERROR(VLOOKUP(VALUE(MID($B719,11,1)),'pomocna tabulka'!$F$2:$G$7,2,0),"")</f>
        <v>Priebežná platba</v>
      </c>
      <c r="G719" s="22" t="s">
        <v>20</v>
      </c>
      <c r="H719" s="119">
        <v>4903.33</v>
      </c>
      <c r="I719" s="22" t="s">
        <v>21</v>
      </c>
      <c r="J719" s="92">
        <v>865.29</v>
      </c>
      <c r="K719" s="130"/>
      <c r="L719" s="92">
        <v>0</v>
      </c>
      <c r="M719" s="94">
        <f t="shared" si="52"/>
        <v>5768.62</v>
      </c>
      <c r="N719" s="96">
        <v>45790</v>
      </c>
      <c r="O719" s="22" t="s">
        <v>955</v>
      </c>
    </row>
    <row r="720" spans="2:15" x14ac:dyDescent="0.25">
      <c r="B720" s="20" t="s">
        <v>1177</v>
      </c>
      <c r="C720" s="28" t="s">
        <v>301</v>
      </c>
      <c r="D720" s="22" t="s">
        <v>19</v>
      </c>
      <c r="E720" s="141" t="str">
        <f>VLOOKUP(D720,'pomocna tabulka'!$B$2:$D$12,3,0)</f>
        <v>Úrad vlády SR</v>
      </c>
      <c r="F720" s="152" t="str">
        <f>+IFERROR(VLOOKUP(VALUE(MID($B720,11,1)),'pomocna tabulka'!$F$2:$G$7,2,0),"")</f>
        <v>Priebežná platba</v>
      </c>
      <c r="G720" s="22" t="s">
        <v>20</v>
      </c>
      <c r="H720" s="119">
        <v>5936.04</v>
      </c>
      <c r="I720" s="22" t="s">
        <v>21</v>
      </c>
      <c r="J720" s="92">
        <v>1047.54</v>
      </c>
      <c r="K720" s="130"/>
      <c r="L720" s="92">
        <v>0</v>
      </c>
      <c r="M720" s="94">
        <f t="shared" si="52"/>
        <v>6983.58</v>
      </c>
      <c r="N720" s="96">
        <v>45791</v>
      </c>
      <c r="O720" s="22" t="s">
        <v>955</v>
      </c>
    </row>
    <row r="721" spans="2:15" x14ac:dyDescent="0.25">
      <c r="B721" s="20" t="s">
        <v>1178</v>
      </c>
      <c r="C721" s="28" t="s">
        <v>149</v>
      </c>
      <c r="D721" s="22" t="s">
        <v>19</v>
      </c>
      <c r="E721" s="141" t="str">
        <f>VLOOKUP(D721,'pomocna tabulka'!$B$2:$D$12,3,0)</f>
        <v>Úrad vlády SR</v>
      </c>
      <c r="F721" s="152" t="str">
        <f>+IFERROR(VLOOKUP(VALUE(MID($B721,11,1)),'pomocna tabulka'!$F$2:$G$7,2,0),"")</f>
        <v>Priebežná platba</v>
      </c>
      <c r="G721" s="22" t="s">
        <v>20</v>
      </c>
      <c r="H721" s="119">
        <v>7354.92</v>
      </c>
      <c r="I721" s="22" t="s">
        <v>21</v>
      </c>
      <c r="J721" s="92">
        <v>1297.93</v>
      </c>
      <c r="K721" s="130"/>
      <c r="L721" s="92">
        <v>0</v>
      </c>
      <c r="M721" s="94">
        <f t="shared" si="52"/>
        <v>8652.85</v>
      </c>
      <c r="N721" s="96">
        <v>45791</v>
      </c>
      <c r="O721" s="22" t="s">
        <v>955</v>
      </c>
    </row>
    <row r="722" spans="2:15" x14ac:dyDescent="0.25">
      <c r="B722" s="20" t="s">
        <v>1179</v>
      </c>
      <c r="C722" s="28" t="s">
        <v>229</v>
      </c>
      <c r="D722" s="22" t="s">
        <v>19</v>
      </c>
      <c r="E722" s="141" t="str">
        <f>VLOOKUP(D722,'pomocna tabulka'!$B$2:$D$12,3,0)</f>
        <v>Úrad vlády SR</v>
      </c>
      <c r="F722" s="152" t="str">
        <f>+IFERROR(VLOOKUP(VALUE(MID($B722,11,1)),'pomocna tabulka'!$F$2:$G$7,2,0),"")</f>
        <v>Priebežná platba</v>
      </c>
      <c r="G722" s="22" t="s">
        <v>20</v>
      </c>
      <c r="H722" s="119">
        <v>4903.29</v>
      </c>
      <c r="I722" s="22" t="s">
        <v>21</v>
      </c>
      <c r="J722" s="92">
        <v>865.29</v>
      </c>
      <c r="K722" s="130"/>
      <c r="L722" s="92">
        <v>0</v>
      </c>
      <c r="M722" s="94">
        <f t="shared" si="52"/>
        <v>5768.58</v>
      </c>
      <c r="N722" s="96">
        <v>45791</v>
      </c>
      <c r="O722" s="22" t="s">
        <v>955</v>
      </c>
    </row>
    <row r="723" spans="2:15" x14ac:dyDescent="0.25">
      <c r="B723" s="20" t="s">
        <v>1180</v>
      </c>
      <c r="C723" s="18" t="s">
        <v>690</v>
      </c>
      <c r="D723" s="22" t="s">
        <v>19</v>
      </c>
      <c r="E723" s="141" t="str">
        <f>VLOOKUP(D723,'pomocna tabulka'!$B$2:$D$12,3,0)</f>
        <v>Úrad vlády SR</v>
      </c>
      <c r="F723" s="152" t="str">
        <f>+IFERROR(VLOOKUP(VALUE(MID($B723,11,1)),'pomocna tabulka'!$F$2:$G$7,2,0),"")</f>
        <v>Priebežná platba</v>
      </c>
      <c r="G723" s="22" t="s">
        <v>20</v>
      </c>
      <c r="H723" s="119">
        <v>9598.42</v>
      </c>
      <c r="I723" s="22" t="s">
        <v>21</v>
      </c>
      <c r="J723" s="92">
        <v>1693.84</v>
      </c>
      <c r="K723" s="130"/>
      <c r="L723" s="92">
        <v>0</v>
      </c>
      <c r="M723" s="94">
        <f t="shared" si="52"/>
        <v>11292.26</v>
      </c>
      <c r="N723" s="96">
        <v>45791</v>
      </c>
      <c r="O723" s="22" t="s">
        <v>955</v>
      </c>
    </row>
    <row r="724" spans="2:15" x14ac:dyDescent="0.25">
      <c r="B724" s="20" t="s">
        <v>1181</v>
      </c>
      <c r="C724" s="28" t="s">
        <v>1182</v>
      </c>
      <c r="D724" s="22" t="s">
        <v>19</v>
      </c>
      <c r="E724" s="141" t="str">
        <f>VLOOKUP(D724,'pomocna tabulka'!$B$2:$D$12,3,0)</f>
        <v>Úrad vlády SR</v>
      </c>
      <c r="F724" s="152" t="str">
        <f>+IFERROR(VLOOKUP(VALUE(MID($B724,11,1)),'pomocna tabulka'!$F$2:$G$7,2,0),"")</f>
        <v>Zálohová platba</v>
      </c>
      <c r="G724" s="22" t="s">
        <v>20</v>
      </c>
      <c r="H724" s="119">
        <v>25679.87</v>
      </c>
      <c r="I724" s="22" t="s">
        <v>21</v>
      </c>
      <c r="J724" s="92">
        <v>4531.74</v>
      </c>
      <c r="K724" s="130"/>
      <c r="L724" s="92">
        <v>0</v>
      </c>
      <c r="M724" s="94">
        <f t="shared" si="52"/>
        <v>30211.61</v>
      </c>
      <c r="N724" s="96">
        <v>45791</v>
      </c>
      <c r="O724" s="22" t="s">
        <v>955</v>
      </c>
    </row>
    <row r="725" spans="2:15" x14ac:dyDescent="0.25">
      <c r="B725" s="20" t="s">
        <v>1183</v>
      </c>
      <c r="C725" s="28" t="s">
        <v>369</v>
      </c>
      <c r="D725" s="22" t="s">
        <v>19</v>
      </c>
      <c r="E725" s="141" t="str">
        <f>VLOOKUP(D725,'pomocna tabulka'!$B$2:$D$12,3,0)</f>
        <v>Úrad vlády SR</v>
      </c>
      <c r="F725" s="152" t="str">
        <f>+IFERROR(VLOOKUP(VALUE(MID($B725,11,1)),'pomocna tabulka'!$F$2:$G$7,2,0),"")</f>
        <v>Priebežná platba</v>
      </c>
      <c r="G725" s="22" t="s">
        <v>20</v>
      </c>
      <c r="H725" s="119">
        <v>14459.29</v>
      </c>
      <c r="I725" s="22" t="s">
        <v>21</v>
      </c>
      <c r="J725" s="92">
        <v>2551.64</v>
      </c>
      <c r="K725" s="130"/>
      <c r="L725" s="92">
        <v>0</v>
      </c>
      <c r="M725" s="94">
        <f t="shared" si="52"/>
        <v>17010.93</v>
      </c>
      <c r="N725" s="96">
        <v>45791</v>
      </c>
      <c r="O725" s="22" t="s">
        <v>955</v>
      </c>
    </row>
    <row r="726" spans="2:15" x14ac:dyDescent="0.25">
      <c r="B726" s="20" t="s">
        <v>1184</v>
      </c>
      <c r="C726" s="18" t="s">
        <v>450</v>
      </c>
      <c r="D726" s="22" t="s">
        <v>19</v>
      </c>
      <c r="E726" s="141" t="str">
        <f>VLOOKUP(D726,'pomocna tabulka'!$B$2:$D$12,3,0)</f>
        <v>Úrad vlády SR</v>
      </c>
      <c r="F726" s="152" t="str">
        <f>+IFERROR(VLOOKUP(VALUE(MID($B726,11,1)),'pomocna tabulka'!$F$2:$G$7,2,0),"")</f>
        <v>Priebežná platba</v>
      </c>
      <c r="G726" s="22" t="s">
        <v>20</v>
      </c>
      <c r="H726" s="119">
        <v>4567.38</v>
      </c>
      <c r="I726" s="22" t="s">
        <v>21</v>
      </c>
      <c r="J726" s="92">
        <v>806.01</v>
      </c>
      <c r="K726" s="130"/>
      <c r="L726" s="92">
        <v>0</v>
      </c>
      <c r="M726" s="94">
        <f t="shared" si="52"/>
        <v>5373.39</v>
      </c>
      <c r="N726" s="96">
        <v>45791</v>
      </c>
      <c r="O726" s="22" t="s">
        <v>955</v>
      </c>
    </row>
    <row r="727" spans="2:15" x14ac:dyDescent="0.25">
      <c r="B727" s="20" t="s">
        <v>1185</v>
      </c>
      <c r="C727" s="28" t="s">
        <v>454</v>
      </c>
      <c r="D727" s="22" t="s">
        <v>19</v>
      </c>
      <c r="E727" s="141" t="str">
        <f>VLOOKUP(D727,'pomocna tabulka'!$B$2:$D$12,3,0)</f>
        <v>Úrad vlády SR</v>
      </c>
      <c r="F727" s="152" t="str">
        <f>+IFERROR(VLOOKUP(VALUE(MID($B727,11,1)),'pomocna tabulka'!$F$2:$G$7,2,0),"")</f>
        <v>Priebežná platba</v>
      </c>
      <c r="G727" s="22" t="s">
        <v>20</v>
      </c>
      <c r="H727" s="119">
        <v>4903.33</v>
      </c>
      <c r="I727" s="22" t="s">
        <v>21</v>
      </c>
      <c r="J727" s="92">
        <v>865.29</v>
      </c>
      <c r="K727" s="130"/>
      <c r="L727" s="92">
        <v>0</v>
      </c>
      <c r="M727" s="94">
        <f t="shared" ref="M727:M751" si="56">SUM(H727+J727+L727)</f>
        <v>5768.62</v>
      </c>
      <c r="N727" s="96">
        <v>45791</v>
      </c>
      <c r="O727" s="22" t="s">
        <v>955</v>
      </c>
    </row>
    <row r="728" spans="2:15" x14ac:dyDescent="0.25">
      <c r="B728" s="20" t="s">
        <v>1186</v>
      </c>
      <c r="C728" s="28" t="s">
        <v>442</v>
      </c>
      <c r="D728" s="22" t="s">
        <v>19</v>
      </c>
      <c r="E728" s="141" t="str">
        <f>VLOOKUP(D728,'pomocna tabulka'!$B$2:$D$12,3,0)</f>
        <v>Úrad vlády SR</v>
      </c>
      <c r="F728" s="152" t="str">
        <f>+IFERROR(VLOOKUP(VALUE(MID($B728,11,1)),'pomocna tabulka'!$F$2:$G$7,2,0),"")</f>
        <v>Priebežná platba</v>
      </c>
      <c r="G728" s="22" t="s">
        <v>20</v>
      </c>
      <c r="H728" s="119">
        <v>4614.7</v>
      </c>
      <c r="I728" s="22" t="s">
        <v>21</v>
      </c>
      <c r="J728" s="92">
        <v>814.36</v>
      </c>
      <c r="K728" s="130"/>
      <c r="L728" s="92">
        <v>0</v>
      </c>
      <c r="M728" s="94">
        <f t="shared" si="56"/>
        <v>5429.0599999999995</v>
      </c>
      <c r="N728" s="96">
        <v>45791</v>
      </c>
      <c r="O728" s="22" t="s">
        <v>955</v>
      </c>
    </row>
    <row r="729" spans="2:15" x14ac:dyDescent="0.25">
      <c r="B729" s="20" t="s">
        <v>1187</v>
      </c>
      <c r="C729" s="28" t="s">
        <v>580</v>
      </c>
      <c r="D729" s="22" t="s">
        <v>19</v>
      </c>
      <c r="E729" s="141" t="str">
        <f>VLOOKUP(D729,'pomocna tabulka'!$B$2:$D$12,3,0)</f>
        <v>Úrad vlády SR</v>
      </c>
      <c r="F729" s="152" t="str">
        <f>+IFERROR(VLOOKUP(VALUE(MID($B729,11,1)),'pomocna tabulka'!$F$2:$G$7,2,0),"")</f>
        <v>Priebežná platba</v>
      </c>
      <c r="G729" s="22" t="s">
        <v>20</v>
      </c>
      <c r="H729" s="119">
        <v>28754.91</v>
      </c>
      <c r="I729" s="22" t="s">
        <v>21</v>
      </c>
      <c r="J729" s="92">
        <v>5074.3999999999996</v>
      </c>
      <c r="K729" s="130"/>
      <c r="L729" s="92">
        <v>0</v>
      </c>
      <c r="M729" s="94">
        <f t="shared" si="56"/>
        <v>33829.31</v>
      </c>
      <c r="N729" s="96">
        <v>45791</v>
      </c>
      <c r="O729" s="22" t="s">
        <v>955</v>
      </c>
    </row>
    <row r="730" spans="2:15" x14ac:dyDescent="0.25">
      <c r="B730" s="20" t="s">
        <v>1188</v>
      </c>
      <c r="C730" s="28" t="s">
        <v>226</v>
      </c>
      <c r="D730" s="22" t="s">
        <v>19</v>
      </c>
      <c r="E730" s="141" t="str">
        <f>VLOOKUP(D730,'pomocna tabulka'!$B$2:$D$12,3,0)</f>
        <v>Úrad vlády SR</v>
      </c>
      <c r="F730" s="152" t="str">
        <f>+IFERROR(VLOOKUP(VALUE(MID($B730,11,1)),'pomocna tabulka'!$F$2:$G$7,2,0),"")</f>
        <v>Priebežná platba</v>
      </c>
      <c r="G730" s="22" t="s">
        <v>20</v>
      </c>
      <c r="H730" s="119">
        <v>4903.28</v>
      </c>
      <c r="I730" s="22" t="s">
        <v>21</v>
      </c>
      <c r="J730" s="92">
        <v>865.28</v>
      </c>
      <c r="K730" s="130"/>
      <c r="L730" s="92">
        <v>0</v>
      </c>
      <c r="M730" s="94">
        <f t="shared" si="56"/>
        <v>5768.5599999999995</v>
      </c>
      <c r="N730" s="96">
        <v>45791</v>
      </c>
      <c r="O730" s="22" t="s">
        <v>955</v>
      </c>
    </row>
    <row r="731" spans="2:15" x14ac:dyDescent="0.25">
      <c r="B731" s="20" t="s">
        <v>1189</v>
      </c>
      <c r="C731" s="28" t="s">
        <v>1190</v>
      </c>
      <c r="D731" s="22" t="s">
        <v>19</v>
      </c>
      <c r="E731" s="141" t="str">
        <f>VLOOKUP(D731,'pomocna tabulka'!$B$2:$D$12,3,0)</f>
        <v>Úrad vlády SR</v>
      </c>
      <c r="F731" s="152" t="str">
        <f>+IFERROR(VLOOKUP(VALUE(MID($B731,11,1)),'pomocna tabulka'!$F$2:$G$7,2,0),"")</f>
        <v>Zálohová platba</v>
      </c>
      <c r="G731" s="22" t="s">
        <v>20</v>
      </c>
      <c r="H731" s="119">
        <v>34000</v>
      </c>
      <c r="I731" s="22" t="s">
        <v>21</v>
      </c>
      <c r="J731" s="119">
        <v>6000</v>
      </c>
      <c r="K731" s="130"/>
      <c r="L731" s="92">
        <v>0</v>
      </c>
      <c r="M731" s="94">
        <f t="shared" si="56"/>
        <v>40000</v>
      </c>
      <c r="N731" s="96">
        <v>45791</v>
      </c>
      <c r="O731" s="22" t="s">
        <v>955</v>
      </c>
    </row>
    <row r="732" spans="2:15" x14ac:dyDescent="0.25">
      <c r="B732" s="20" t="s">
        <v>1191</v>
      </c>
      <c r="C732" s="28" t="s">
        <v>1192</v>
      </c>
      <c r="D732" s="22" t="s">
        <v>19</v>
      </c>
      <c r="E732" s="141" t="str">
        <f>VLOOKUP(D732,'pomocna tabulka'!$B$2:$D$12,3,0)</f>
        <v>Úrad vlády SR</v>
      </c>
      <c r="F732" s="152" t="str">
        <f>+IFERROR(VLOOKUP(VALUE(MID($B732,11,1)),'pomocna tabulka'!$F$2:$G$7,2,0),"")</f>
        <v>Zálohová platba</v>
      </c>
      <c r="G732" s="22" t="s">
        <v>20</v>
      </c>
      <c r="H732" s="119">
        <v>22446.59</v>
      </c>
      <c r="I732" s="22" t="s">
        <v>21</v>
      </c>
      <c r="J732" s="92">
        <v>3961.16</v>
      </c>
      <c r="K732" s="130"/>
      <c r="L732" s="92">
        <v>0</v>
      </c>
      <c r="M732" s="94">
        <f t="shared" si="56"/>
        <v>26407.75</v>
      </c>
      <c r="N732" s="96">
        <v>45792</v>
      </c>
      <c r="O732" s="22" t="s">
        <v>955</v>
      </c>
    </row>
    <row r="733" spans="2:15" x14ac:dyDescent="0.25">
      <c r="B733" s="20" t="s">
        <v>1193</v>
      </c>
      <c r="C733" s="28" t="s">
        <v>1194</v>
      </c>
      <c r="D733" s="22" t="s">
        <v>19</v>
      </c>
      <c r="E733" s="141" t="str">
        <f>VLOOKUP(D733,'pomocna tabulka'!$B$2:$D$12,3,0)</f>
        <v>Úrad vlády SR</v>
      </c>
      <c r="F733" s="152" t="str">
        <f>+IFERROR(VLOOKUP(VALUE(MID($B733,11,1)),'pomocna tabulka'!$F$2:$G$7,2,0),"")</f>
        <v>Zálohová platba</v>
      </c>
      <c r="G733" s="22" t="s">
        <v>20</v>
      </c>
      <c r="H733" s="119">
        <v>34000</v>
      </c>
      <c r="I733" s="22" t="s">
        <v>21</v>
      </c>
      <c r="J733" s="119">
        <v>6000</v>
      </c>
      <c r="K733" s="130"/>
      <c r="L733" s="92">
        <v>0</v>
      </c>
      <c r="M733" s="94">
        <f t="shared" si="56"/>
        <v>40000</v>
      </c>
      <c r="N733" s="96">
        <v>45792</v>
      </c>
      <c r="O733" s="22" t="s">
        <v>955</v>
      </c>
    </row>
    <row r="734" spans="2:15" x14ac:dyDescent="0.25">
      <c r="B734" s="20" t="s">
        <v>1195</v>
      </c>
      <c r="C734" s="28" t="s">
        <v>1196</v>
      </c>
      <c r="D734" s="22" t="s">
        <v>29</v>
      </c>
      <c r="E734" s="141" t="str">
        <f>VLOOKUP(D734,'pomocna tabulka'!$B$2:$D$12,3,0)</f>
        <v>MIRRI SR</v>
      </c>
      <c r="F734" s="152" t="str">
        <f>+IFERROR(VLOOKUP(VALUE(MID($B734,11,1)),'pomocna tabulka'!$F$2:$G$7,2,0),"")</f>
        <v>Priebežná platba</v>
      </c>
      <c r="G734" s="22" t="s">
        <v>30</v>
      </c>
      <c r="H734" s="119">
        <v>11451.23</v>
      </c>
      <c r="I734" s="22" t="s">
        <v>31</v>
      </c>
      <c r="J734" s="92">
        <v>2649.58</v>
      </c>
      <c r="K734" s="130"/>
      <c r="L734" s="92">
        <v>0</v>
      </c>
      <c r="M734" s="94">
        <f t="shared" si="56"/>
        <v>14100.81</v>
      </c>
      <c r="N734" s="96">
        <v>45791</v>
      </c>
      <c r="O734" s="22" t="s">
        <v>955</v>
      </c>
    </row>
    <row r="735" spans="2:15" ht="30.75" customHeight="1" x14ac:dyDescent="0.25">
      <c r="B735" s="20" t="s">
        <v>1197</v>
      </c>
      <c r="C735" s="18" t="s">
        <v>509</v>
      </c>
      <c r="D735" s="22" t="s">
        <v>314</v>
      </c>
      <c r="E735" s="141" t="str">
        <f>VLOOKUP(D735,'pomocna tabulka'!$B$2:$D$12,3,0)</f>
        <v xml:space="preserve">Slovenská inovačná a energetická agentúra </v>
      </c>
      <c r="F735" s="152" t="str">
        <f>+IFERROR(VLOOKUP(VALUE(MID($B735,11,1)),'pomocna tabulka'!$F$2:$G$7,2,0),"")</f>
        <v>Zálohová platba</v>
      </c>
      <c r="G735" s="22" t="s">
        <v>1198</v>
      </c>
      <c r="H735" s="119">
        <v>255000</v>
      </c>
      <c r="I735" s="22" t="s">
        <v>1199</v>
      </c>
      <c r="J735" s="92">
        <v>45000</v>
      </c>
      <c r="K735" s="130"/>
      <c r="L735" s="92">
        <v>0</v>
      </c>
      <c r="M735" s="94">
        <f t="shared" si="56"/>
        <v>300000</v>
      </c>
      <c r="N735" s="96">
        <v>45791</v>
      </c>
      <c r="O735" s="22" t="s">
        <v>955</v>
      </c>
    </row>
    <row r="736" spans="2:15" x14ac:dyDescent="0.25">
      <c r="B736" s="20" t="s">
        <v>1200</v>
      </c>
      <c r="C736" s="28" t="s">
        <v>1201</v>
      </c>
      <c r="D736" s="22" t="s">
        <v>29</v>
      </c>
      <c r="E736" s="141" t="str">
        <f>VLOOKUP(D736,'pomocna tabulka'!$B$2:$D$12,3,0)</f>
        <v>MIRRI SR</v>
      </c>
      <c r="F736" s="152" t="str">
        <f>+IFERROR(VLOOKUP(VALUE(MID($B736,11,1)),'pomocna tabulka'!$F$2:$G$7,2,0),"")</f>
        <v>Zálohová platba</v>
      </c>
      <c r="G736" s="22" t="s">
        <v>30</v>
      </c>
      <c r="H736" s="119">
        <v>68409.78</v>
      </c>
      <c r="I736" s="22" t="s">
        <v>31</v>
      </c>
      <c r="J736" s="92">
        <v>14996.74</v>
      </c>
      <c r="K736" s="22" t="s">
        <v>65</v>
      </c>
      <c r="L736" s="92">
        <v>6593.48</v>
      </c>
      <c r="M736" s="94">
        <f t="shared" si="56"/>
        <v>90000</v>
      </c>
      <c r="N736" s="96">
        <v>45791</v>
      </c>
      <c r="O736" s="22" t="s">
        <v>955</v>
      </c>
    </row>
    <row r="737" spans="2:15" x14ac:dyDescent="0.25">
      <c r="B737" s="20" t="s">
        <v>1202</v>
      </c>
      <c r="C737" s="28" t="s">
        <v>917</v>
      </c>
      <c r="D737" s="22" t="s">
        <v>29</v>
      </c>
      <c r="E737" s="141" t="str">
        <f>VLOOKUP(D737,'pomocna tabulka'!$B$2:$D$12,3,0)</f>
        <v>MIRRI SR</v>
      </c>
      <c r="F737" s="152" t="str">
        <f>+IFERROR(VLOOKUP(VALUE(MID($B737,11,1)),'pomocna tabulka'!$F$2:$G$7,2,0),"")</f>
        <v>Priebežná platba</v>
      </c>
      <c r="G737" s="22" t="s">
        <v>30</v>
      </c>
      <c r="H737" s="119">
        <v>18485.63</v>
      </c>
      <c r="I737" s="22" t="s">
        <v>31</v>
      </c>
      <c r="J737" s="92">
        <v>4052.41</v>
      </c>
      <c r="K737" s="22" t="s">
        <v>65</v>
      </c>
      <c r="L737" s="92">
        <v>1781.68</v>
      </c>
      <c r="M737" s="94">
        <f t="shared" si="56"/>
        <v>24319.72</v>
      </c>
      <c r="N737" s="96">
        <v>45791</v>
      </c>
      <c r="O737" s="22" t="s">
        <v>955</v>
      </c>
    </row>
    <row r="738" spans="2:15" x14ac:dyDescent="0.25">
      <c r="B738" s="20" t="s">
        <v>1203</v>
      </c>
      <c r="C738" s="18" t="s">
        <v>1204</v>
      </c>
      <c r="D738" s="22" t="s">
        <v>29</v>
      </c>
      <c r="E738" s="141" t="str">
        <f>VLOOKUP(D738,'pomocna tabulka'!$B$2:$D$12,3,0)</f>
        <v>MIRRI SR</v>
      </c>
      <c r="F738" s="152" t="str">
        <f>+IFERROR(VLOOKUP(VALUE(MID($B738,11,1)),'pomocna tabulka'!$F$2:$G$7,2,0),"")</f>
        <v>Priebežná platba</v>
      </c>
      <c r="G738" s="22" t="s">
        <v>30</v>
      </c>
      <c r="H738" s="119">
        <v>92102.44</v>
      </c>
      <c r="I738" s="22" t="s">
        <v>31</v>
      </c>
      <c r="J738" s="92">
        <v>20190.62</v>
      </c>
      <c r="K738" s="17" t="s">
        <v>65</v>
      </c>
      <c r="L738" s="92">
        <v>8877.0300000000007</v>
      </c>
      <c r="M738" s="94">
        <f t="shared" si="56"/>
        <v>121170.09</v>
      </c>
      <c r="N738" s="96">
        <v>45791</v>
      </c>
      <c r="O738" s="22" t="s">
        <v>955</v>
      </c>
    </row>
    <row r="739" spans="2:15" x14ac:dyDescent="0.25">
      <c r="B739" s="20" t="s">
        <v>1205</v>
      </c>
      <c r="C739" s="28" t="s">
        <v>1206</v>
      </c>
      <c r="D739" s="22" t="s">
        <v>29</v>
      </c>
      <c r="E739" s="141" t="str">
        <f>VLOOKUP(D739,'pomocna tabulka'!$B$2:$D$12,3,0)</f>
        <v>MIRRI SR</v>
      </c>
      <c r="F739" s="152" t="str">
        <f>+IFERROR(VLOOKUP(VALUE(MID($B739,11,1)),'pomocna tabulka'!$F$2:$G$7,2,0),"")</f>
        <v>Priebežná platba</v>
      </c>
      <c r="G739" s="22" t="s">
        <v>30</v>
      </c>
      <c r="H739" s="119">
        <v>15536.64</v>
      </c>
      <c r="I739" s="22" t="s">
        <v>31</v>
      </c>
      <c r="J739" s="92">
        <v>3405.94</v>
      </c>
      <c r="K739" s="17" t="s">
        <v>65</v>
      </c>
      <c r="L739" s="92">
        <v>1497.45</v>
      </c>
      <c r="M739" s="94">
        <f t="shared" si="56"/>
        <v>20440.03</v>
      </c>
      <c r="N739" s="96">
        <v>45791</v>
      </c>
      <c r="O739" s="22" t="s">
        <v>955</v>
      </c>
    </row>
    <row r="740" spans="2:15" x14ac:dyDescent="0.25">
      <c r="B740" s="20" t="s">
        <v>1207</v>
      </c>
      <c r="C740" s="28" t="s">
        <v>1208</v>
      </c>
      <c r="D740" s="22" t="s">
        <v>29</v>
      </c>
      <c r="E740" s="141" t="str">
        <f>VLOOKUP(D740,'pomocna tabulka'!$B$2:$D$12,3,0)</f>
        <v>MIRRI SR</v>
      </c>
      <c r="F740" s="152" t="str">
        <f>+IFERROR(VLOOKUP(VALUE(MID($B740,11,1)),'pomocna tabulka'!$F$2:$G$7,2,0),"")</f>
        <v>Priebežná platba</v>
      </c>
      <c r="G740" s="22" t="s">
        <v>30</v>
      </c>
      <c r="H740" s="119">
        <v>5525.23</v>
      </c>
      <c r="I740" s="22" t="s">
        <v>31</v>
      </c>
      <c r="J740" s="92">
        <v>1211.23</v>
      </c>
      <c r="K740" s="17" t="s">
        <v>65</v>
      </c>
      <c r="L740" s="92">
        <v>532.53</v>
      </c>
      <c r="M740" s="94">
        <f t="shared" si="56"/>
        <v>7268.9899999999989</v>
      </c>
      <c r="N740" s="96">
        <v>45791</v>
      </c>
      <c r="O740" s="22" t="s">
        <v>955</v>
      </c>
    </row>
    <row r="741" spans="2:15" x14ac:dyDescent="0.25">
      <c r="B741" s="20" t="s">
        <v>1209</v>
      </c>
      <c r="C741" s="28" t="s">
        <v>1210</v>
      </c>
      <c r="D741" s="22" t="s">
        <v>19</v>
      </c>
      <c r="E741" s="141" t="str">
        <f>VLOOKUP(D741,'pomocna tabulka'!$B$2:$D$12,3,0)</f>
        <v>Úrad vlády SR</v>
      </c>
      <c r="F741" s="152" t="str">
        <f>+IFERROR(VLOOKUP(VALUE(MID($B741,11,1)),'pomocna tabulka'!$F$2:$G$7,2,0),"")</f>
        <v>Priebežná platba</v>
      </c>
      <c r="G741" s="22" t="s">
        <v>20</v>
      </c>
      <c r="H741" s="119">
        <v>8887.27</v>
      </c>
      <c r="I741" s="22" t="s">
        <v>21</v>
      </c>
      <c r="J741" s="92">
        <v>1568.34</v>
      </c>
      <c r="K741" s="130"/>
      <c r="L741" s="92">
        <v>0</v>
      </c>
      <c r="M741" s="94">
        <f t="shared" si="56"/>
        <v>10455.61</v>
      </c>
      <c r="N741" s="96">
        <v>45791</v>
      </c>
      <c r="O741" s="22" t="s">
        <v>955</v>
      </c>
    </row>
    <row r="742" spans="2:15" x14ac:dyDescent="0.25">
      <c r="B742" s="20" t="s">
        <v>1211</v>
      </c>
      <c r="C742" s="28" t="s">
        <v>1171</v>
      </c>
      <c r="D742" s="22" t="s">
        <v>29</v>
      </c>
      <c r="E742" s="141" t="str">
        <f>VLOOKUP(D742,'pomocna tabulka'!$B$2:$D$12,3,0)</f>
        <v>MIRRI SR</v>
      </c>
      <c r="F742" s="152" t="str">
        <f>+IFERROR(VLOOKUP(VALUE(MID($B742,11,1)),'pomocna tabulka'!$F$2:$G$7,2,0),"")</f>
        <v>Priebežná platba</v>
      </c>
      <c r="G742" s="22" t="s">
        <v>30</v>
      </c>
      <c r="H742" s="119">
        <v>19107.189999999999</v>
      </c>
      <c r="I742" s="22" t="s">
        <v>31</v>
      </c>
      <c r="J742" s="92">
        <v>4188.67</v>
      </c>
      <c r="K742" s="17" t="s">
        <v>65</v>
      </c>
      <c r="L742" s="92">
        <v>1841.59</v>
      </c>
      <c r="M742" s="94">
        <f t="shared" si="56"/>
        <v>25137.45</v>
      </c>
      <c r="N742" s="96">
        <v>45791</v>
      </c>
      <c r="O742" s="22" t="s">
        <v>955</v>
      </c>
    </row>
    <row r="743" spans="2:15" x14ac:dyDescent="0.25">
      <c r="B743" s="20" t="s">
        <v>1212</v>
      </c>
      <c r="C743" s="28" t="s">
        <v>1213</v>
      </c>
      <c r="D743" s="22" t="s">
        <v>19</v>
      </c>
      <c r="E743" s="141" t="str">
        <f>VLOOKUP(D743,'pomocna tabulka'!$B$2:$D$12,3,0)</f>
        <v>Úrad vlády SR</v>
      </c>
      <c r="F743" s="152" t="str">
        <f>+IFERROR(VLOOKUP(VALUE(MID($B743,11,1)),'pomocna tabulka'!$F$2:$G$7,2,0),"")</f>
        <v>Zálohová platba</v>
      </c>
      <c r="G743" s="22" t="s">
        <v>20</v>
      </c>
      <c r="H743" s="119">
        <v>85000</v>
      </c>
      <c r="I743" s="22" t="s">
        <v>21</v>
      </c>
      <c r="J743" s="92">
        <v>15000</v>
      </c>
      <c r="K743" s="130"/>
      <c r="L743" s="92">
        <v>0</v>
      </c>
      <c r="M743" s="94">
        <f t="shared" si="56"/>
        <v>100000</v>
      </c>
      <c r="N743" s="96">
        <v>45792</v>
      </c>
      <c r="O743" s="22" t="s">
        <v>955</v>
      </c>
    </row>
    <row r="744" spans="2:15" x14ac:dyDescent="0.25">
      <c r="B744" s="20" t="s">
        <v>1214</v>
      </c>
      <c r="C744" s="28" t="s">
        <v>266</v>
      </c>
      <c r="D744" s="22" t="s">
        <v>19</v>
      </c>
      <c r="E744" s="141" t="str">
        <f>VLOOKUP(D744,'pomocna tabulka'!$B$2:$D$12,3,0)</f>
        <v>Úrad vlády SR</v>
      </c>
      <c r="F744" s="152" t="str">
        <f>+IFERROR(VLOOKUP(VALUE(MID($B744,11,1)),'pomocna tabulka'!$F$2:$G$7,2,0),"")</f>
        <v>Priebežná platba</v>
      </c>
      <c r="G744" s="22" t="s">
        <v>20</v>
      </c>
      <c r="H744" s="119">
        <v>9427.2099999999991</v>
      </c>
      <c r="I744" s="22" t="s">
        <v>21</v>
      </c>
      <c r="J744" s="92">
        <v>1663.63</v>
      </c>
      <c r="K744" s="130"/>
      <c r="L744" s="92">
        <v>0</v>
      </c>
      <c r="M744" s="94">
        <f t="shared" si="56"/>
        <v>11090.84</v>
      </c>
      <c r="N744" s="96">
        <v>45792</v>
      </c>
      <c r="O744" s="22" t="s">
        <v>955</v>
      </c>
    </row>
    <row r="745" spans="2:15" x14ac:dyDescent="0.25">
      <c r="B745" s="20" t="s">
        <v>1215</v>
      </c>
      <c r="C745" s="28" t="s">
        <v>1216</v>
      </c>
      <c r="D745" s="22" t="s">
        <v>19</v>
      </c>
      <c r="E745" s="141" t="str">
        <f>VLOOKUP(D745,'pomocna tabulka'!$B$2:$D$12,3,0)</f>
        <v>Úrad vlády SR</v>
      </c>
      <c r="F745" s="152" t="str">
        <f>+IFERROR(VLOOKUP(VALUE(MID($B745,11,1)),'pomocna tabulka'!$F$2:$G$7,2,0),"")</f>
        <v>Priebežná platba</v>
      </c>
      <c r="G745" s="22" t="s">
        <v>20</v>
      </c>
      <c r="H745" s="119">
        <v>6385.47</v>
      </c>
      <c r="I745" s="22" t="s">
        <v>21</v>
      </c>
      <c r="J745" s="92">
        <v>1126.8499999999999</v>
      </c>
      <c r="K745" s="130"/>
      <c r="L745" s="92">
        <v>0</v>
      </c>
      <c r="M745" s="94">
        <f t="shared" si="56"/>
        <v>7512.32</v>
      </c>
      <c r="N745" s="96">
        <v>45792</v>
      </c>
      <c r="O745" s="22" t="s">
        <v>955</v>
      </c>
    </row>
    <row r="746" spans="2:15" x14ac:dyDescent="0.25">
      <c r="B746" s="20" t="s">
        <v>1217</v>
      </c>
      <c r="C746" s="28" t="s">
        <v>287</v>
      </c>
      <c r="D746" s="22" t="s">
        <v>19</v>
      </c>
      <c r="E746" s="141" t="str">
        <f>VLOOKUP(D746,'pomocna tabulka'!$B$2:$D$12,3,0)</f>
        <v>Úrad vlády SR</v>
      </c>
      <c r="F746" s="152" t="str">
        <f>+IFERROR(VLOOKUP(VALUE(MID($B746,11,1)),'pomocna tabulka'!$F$2:$G$7,2,0),"")</f>
        <v>Priebežná platba</v>
      </c>
      <c r="G746" s="22" t="s">
        <v>20</v>
      </c>
      <c r="H746" s="194">
        <v>8838.1</v>
      </c>
      <c r="I746" s="22" t="s">
        <v>21</v>
      </c>
      <c r="J746" s="195">
        <v>1559.67</v>
      </c>
      <c r="K746" s="196"/>
      <c r="L746" s="195">
        <v>0</v>
      </c>
      <c r="M746" s="197">
        <f t="shared" si="56"/>
        <v>10397.77</v>
      </c>
      <c r="N746" s="96">
        <v>45792</v>
      </c>
      <c r="O746" s="22" t="s">
        <v>955</v>
      </c>
    </row>
    <row r="747" spans="2:15" x14ac:dyDescent="0.25">
      <c r="B747" s="20" t="s">
        <v>1218</v>
      </c>
      <c r="C747" s="28" t="s">
        <v>1219</v>
      </c>
      <c r="D747" s="22" t="s">
        <v>19</v>
      </c>
      <c r="E747" s="141" t="str">
        <f>VLOOKUP(D747,'pomocna tabulka'!$B$2:$D$12,3,0)</f>
        <v>Úrad vlády SR</v>
      </c>
      <c r="F747" s="152" t="str">
        <f>+IFERROR(VLOOKUP(VALUE(MID($B747,11,1)),'pomocna tabulka'!$F$2:$G$7,2,0),"")</f>
        <v>Zálohová platba</v>
      </c>
      <c r="G747" s="22" t="s">
        <v>20</v>
      </c>
      <c r="H747" s="194">
        <v>27961.25</v>
      </c>
      <c r="I747" s="22" t="s">
        <v>21</v>
      </c>
      <c r="J747" s="195">
        <v>4934.34</v>
      </c>
      <c r="K747" s="196"/>
      <c r="L747" s="195">
        <v>0</v>
      </c>
      <c r="M747" s="197">
        <f t="shared" si="56"/>
        <v>32895.589999999997</v>
      </c>
      <c r="N747" s="96">
        <v>45792</v>
      </c>
      <c r="O747" s="22" t="s">
        <v>955</v>
      </c>
    </row>
    <row r="748" spans="2:15" x14ac:dyDescent="0.25">
      <c r="B748" s="20" t="s">
        <v>1220</v>
      </c>
      <c r="C748" s="28" t="s">
        <v>122</v>
      </c>
      <c r="D748" s="22" t="s">
        <v>19</v>
      </c>
      <c r="E748" s="141" t="str">
        <f>VLOOKUP(D748,'pomocna tabulka'!$B$2:$D$12,3,0)</f>
        <v>Úrad vlády SR</v>
      </c>
      <c r="F748" s="152" t="str">
        <f>+IFERROR(VLOOKUP(VALUE(MID($B748,11,1)),'pomocna tabulka'!$F$2:$G$7,2,0),"")</f>
        <v>Priebežná platba</v>
      </c>
      <c r="G748" s="22" t="s">
        <v>20</v>
      </c>
      <c r="H748" s="194">
        <v>9806.65</v>
      </c>
      <c r="I748" s="22" t="s">
        <v>21</v>
      </c>
      <c r="J748" s="195">
        <v>1730.59</v>
      </c>
      <c r="K748" s="196"/>
      <c r="L748" s="195">
        <v>0</v>
      </c>
      <c r="M748" s="197">
        <f t="shared" si="56"/>
        <v>11537.24</v>
      </c>
      <c r="N748" s="96">
        <v>45792</v>
      </c>
      <c r="O748" s="22" t="s">
        <v>955</v>
      </c>
    </row>
    <row r="749" spans="2:15" x14ac:dyDescent="0.25">
      <c r="B749" s="20" t="s">
        <v>1221</v>
      </c>
      <c r="C749" s="28" t="s">
        <v>1222</v>
      </c>
      <c r="D749" s="22" t="s">
        <v>19</v>
      </c>
      <c r="E749" s="141" t="str">
        <f>VLOOKUP(D749,'pomocna tabulka'!$B$2:$D$12,3,0)</f>
        <v>Úrad vlády SR</v>
      </c>
      <c r="F749" s="152" t="str">
        <f>+IFERROR(VLOOKUP(VALUE(MID($B749,11,1)),'pomocna tabulka'!$F$2:$G$7,2,0),"")</f>
        <v>Zálohová platba</v>
      </c>
      <c r="G749" s="22" t="s">
        <v>20</v>
      </c>
      <c r="H749" s="194">
        <v>13600</v>
      </c>
      <c r="I749" s="22" t="s">
        <v>21</v>
      </c>
      <c r="J749" s="195">
        <v>2400</v>
      </c>
      <c r="K749" s="196"/>
      <c r="L749" s="195">
        <v>0</v>
      </c>
      <c r="M749" s="197">
        <f t="shared" si="56"/>
        <v>16000</v>
      </c>
      <c r="N749" s="96">
        <v>45792</v>
      </c>
      <c r="O749" s="22" t="s">
        <v>955</v>
      </c>
    </row>
    <row r="750" spans="2:15" x14ac:dyDescent="0.25">
      <c r="B750" s="20" t="s">
        <v>1223</v>
      </c>
      <c r="C750" s="28" t="s">
        <v>1224</v>
      </c>
      <c r="D750" s="22" t="s">
        <v>19</v>
      </c>
      <c r="E750" s="141" t="str">
        <f>VLOOKUP(D750,'pomocna tabulka'!$B$2:$D$12,3,0)</f>
        <v>Úrad vlády SR</v>
      </c>
      <c r="F750" s="152" t="str">
        <f>+IFERROR(VLOOKUP(VALUE(MID($B750,11,1)),'pomocna tabulka'!$F$2:$G$7,2,0),"")</f>
        <v>Priebežná platba</v>
      </c>
      <c r="G750" s="22" t="s">
        <v>20</v>
      </c>
      <c r="H750" s="194">
        <v>35871.43</v>
      </c>
      <c r="I750" s="22" t="s">
        <v>21</v>
      </c>
      <c r="J750" s="195">
        <v>6330.25</v>
      </c>
      <c r="K750" s="196"/>
      <c r="L750" s="195">
        <v>0</v>
      </c>
      <c r="M750" s="197">
        <f t="shared" si="56"/>
        <v>42201.68</v>
      </c>
      <c r="N750" s="96">
        <v>45792</v>
      </c>
      <c r="O750" s="22" t="s">
        <v>955</v>
      </c>
    </row>
    <row r="751" spans="2:15" x14ac:dyDescent="0.25">
      <c r="B751" s="20" t="s">
        <v>1225</v>
      </c>
      <c r="C751" s="28" t="s">
        <v>178</v>
      </c>
      <c r="D751" s="22" t="s">
        <v>19</v>
      </c>
      <c r="E751" s="141" t="str">
        <f>VLOOKUP(D751,'pomocna tabulka'!$B$2:$D$12,3,0)</f>
        <v>Úrad vlády SR</v>
      </c>
      <c r="F751" s="152" t="str">
        <f>+IFERROR(VLOOKUP(VALUE(MID($B751,11,1)),'pomocna tabulka'!$F$2:$G$7,2,0),"")</f>
        <v>Priebežná platba</v>
      </c>
      <c r="G751" s="22" t="s">
        <v>20</v>
      </c>
      <c r="H751" s="194">
        <v>8950.8700000000008</v>
      </c>
      <c r="I751" s="22" t="s">
        <v>21</v>
      </c>
      <c r="J751" s="195">
        <v>1579.56</v>
      </c>
      <c r="K751" s="196"/>
      <c r="L751" s="195">
        <v>0</v>
      </c>
      <c r="M751" s="197">
        <f t="shared" si="56"/>
        <v>10530.43</v>
      </c>
      <c r="N751" s="96">
        <v>45792</v>
      </c>
      <c r="O751" s="22" t="s">
        <v>955</v>
      </c>
    </row>
    <row r="752" spans="2:15" ht="27" customHeight="1" x14ac:dyDescent="0.25">
      <c r="B752" s="188" t="s">
        <v>1226</v>
      </c>
      <c r="C752" s="18" t="s">
        <v>118</v>
      </c>
      <c r="D752" s="22" t="s">
        <v>29</v>
      </c>
      <c r="E752" s="141" t="str">
        <f>VLOOKUP(D752,'pomocna tabulka'!$B$2:$D$12,3,0)</f>
        <v>MIRRI SR</v>
      </c>
      <c r="F752" s="189" t="str">
        <f>+IFERROR(VLOOKUP(VALUE(MID($B752,11,1)),'pomocna tabulka'!$F$2:$G$7,2,0),"")</f>
        <v>Priebežná platba</v>
      </c>
      <c r="G752" s="22" t="s">
        <v>30</v>
      </c>
      <c r="H752" s="187">
        <v>486122.8</v>
      </c>
      <c r="I752" s="22" t="s">
        <v>31</v>
      </c>
      <c r="J752" s="187">
        <v>162179.97</v>
      </c>
      <c r="K752" s="22" t="s">
        <v>982</v>
      </c>
      <c r="L752" s="92">
        <v>10004.030000000001</v>
      </c>
      <c r="M752" s="187">
        <f>SUM(H752+J752+L752)</f>
        <v>658306.80000000005</v>
      </c>
      <c r="N752" s="190">
        <v>45792</v>
      </c>
      <c r="O752" s="143" t="s">
        <v>36</v>
      </c>
    </row>
    <row r="753" spans="2:15" ht="26.25" x14ac:dyDescent="0.25">
      <c r="B753" s="188" t="s">
        <v>1226</v>
      </c>
      <c r="C753" s="198" t="s">
        <v>118</v>
      </c>
      <c r="D753" s="191" t="s">
        <v>29</v>
      </c>
      <c r="E753" s="199" t="str">
        <f>VLOOKUP(D753,'pomocna tabulka'!$B$2:$D$12,3,0)</f>
        <v>MIRRI SR</v>
      </c>
      <c r="F753" s="200" t="str">
        <f>+IFERROR(VLOOKUP(VALUE(MID($B753,11,1)),'pomocna tabulka'!$F$2:$G$7,2,0),"")</f>
        <v>Priebežná platba</v>
      </c>
      <c r="G753" s="201" t="s">
        <v>30</v>
      </c>
      <c r="H753" s="202">
        <v>0</v>
      </c>
      <c r="I753" s="191" t="s">
        <v>31</v>
      </c>
      <c r="J753" s="202">
        <v>0</v>
      </c>
      <c r="K753" s="191" t="s">
        <v>65</v>
      </c>
      <c r="L753" s="202">
        <v>36849.5</v>
      </c>
      <c r="M753" s="202">
        <f>SUM(H753+J753+L753)</f>
        <v>36849.5</v>
      </c>
      <c r="N753" s="203">
        <v>45792</v>
      </c>
      <c r="O753" s="204" t="s">
        <v>36</v>
      </c>
    </row>
  </sheetData>
  <protectedRanges>
    <protectedRange sqref="B362:C362" name="Rozsah1_1"/>
    <protectedRange sqref="H696" name="Rozsah1"/>
  </protectedRanges>
  <mergeCells count="3">
    <mergeCell ref="G1:O1"/>
    <mergeCell ref="F2:O2"/>
    <mergeCell ref="B4:O4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38"/>
  <sheetViews>
    <sheetView workbookViewId="0">
      <selection activeCell="E19" sqref="E19"/>
    </sheetView>
  </sheetViews>
  <sheetFormatPr defaultRowHeight="15" x14ac:dyDescent="0.25"/>
  <cols>
    <col min="2" max="2" width="12.42578125" customWidth="1"/>
    <col min="3" max="3" width="10.5703125" customWidth="1"/>
    <col min="4" max="4" width="35.5703125" customWidth="1"/>
    <col min="5" max="5" width="18.28515625" customWidth="1"/>
    <col min="7" max="7" width="24" customWidth="1"/>
  </cols>
  <sheetData>
    <row r="2" spans="1:9" x14ac:dyDescent="0.25">
      <c r="A2">
        <v>1</v>
      </c>
      <c r="B2" t="s">
        <v>29</v>
      </c>
      <c r="D2" s="2" t="s">
        <v>735</v>
      </c>
      <c r="F2" s="39">
        <v>1</v>
      </c>
      <c r="G2" s="39" t="s">
        <v>1227</v>
      </c>
      <c r="H2" s="39"/>
      <c r="I2" s="39"/>
    </row>
    <row r="3" spans="1:9" x14ac:dyDescent="0.25">
      <c r="A3">
        <v>2</v>
      </c>
      <c r="B3" t="s">
        <v>255</v>
      </c>
      <c r="D3" s="2" t="s">
        <v>1228</v>
      </c>
      <c r="F3" s="39">
        <v>2</v>
      </c>
      <c r="G3" s="39" t="s">
        <v>1229</v>
      </c>
      <c r="H3" s="39"/>
      <c r="I3" s="39"/>
    </row>
    <row r="4" spans="1:9" x14ac:dyDescent="0.25">
      <c r="A4">
        <v>3</v>
      </c>
      <c r="B4" t="s">
        <v>19</v>
      </c>
      <c r="D4" s="2" t="s">
        <v>975</v>
      </c>
      <c r="F4" s="39">
        <v>3</v>
      </c>
      <c r="G4" s="39" t="s">
        <v>1230</v>
      </c>
      <c r="H4" s="39"/>
      <c r="I4" s="39"/>
    </row>
    <row r="5" spans="1:9" x14ac:dyDescent="0.25">
      <c r="A5">
        <v>4</v>
      </c>
      <c r="B5" t="s">
        <v>1231</v>
      </c>
      <c r="D5" s="39" t="s">
        <v>1232</v>
      </c>
      <c r="F5" s="39">
        <v>4</v>
      </c>
      <c r="G5" s="39" t="s">
        <v>1233</v>
      </c>
      <c r="H5" s="39"/>
      <c r="I5" s="39"/>
    </row>
    <row r="6" spans="1:9" x14ac:dyDescent="0.25">
      <c r="A6">
        <v>5</v>
      </c>
      <c r="B6" t="s">
        <v>1234</v>
      </c>
      <c r="D6" s="39" t="s">
        <v>1235</v>
      </c>
      <c r="F6" s="39">
        <v>5</v>
      </c>
      <c r="G6" s="39" t="s">
        <v>948</v>
      </c>
      <c r="H6" s="39"/>
      <c r="I6" s="39"/>
    </row>
    <row r="7" spans="1:9" x14ac:dyDescent="0.25">
      <c r="A7">
        <v>6</v>
      </c>
      <c r="B7" t="s">
        <v>1236</v>
      </c>
      <c r="D7" s="39" t="s">
        <v>1237</v>
      </c>
      <c r="F7" s="39">
        <v>7</v>
      </c>
      <c r="G7" s="39" t="s">
        <v>1238</v>
      </c>
      <c r="H7" s="39"/>
      <c r="I7" s="39"/>
    </row>
    <row r="8" spans="1:9" x14ac:dyDescent="0.25">
      <c r="A8">
        <v>7</v>
      </c>
      <c r="B8" t="s">
        <v>1239</v>
      </c>
      <c r="D8" s="39" t="s">
        <v>1240</v>
      </c>
    </row>
    <row r="9" spans="1:9" x14ac:dyDescent="0.25">
      <c r="A9">
        <v>8</v>
      </c>
      <c r="B9" t="s">
        <v>1241</v>
      </c>
      <c r="D9" s="39" t="s">
        <v>1242</v>
      </c>
    </row>
    <row r="10" spans="1:9" x14ac:dyDescent="0.25">
      <c r="A10">
        <v>9</v>
      </c>
      <c r="B10" t="s">
        <v>1243</v>
      </c>
      <c r="D10" s="39" t="s">
        <v>1244</v>
      </c>
    </row>
    <row r="11" spans="1:9" x14ac:dyDescent="0.25">
      <c r="A11">
        <v>10</v>
      </c>
      <c r="B11" t="s">
        <v>1245</v>
      </c>
      <c r="D11" s="39" t="s">
        <v>1246</v>
      </c>
    </row>
    <row r="12" spans="1:9" x14ac:dyDescent="0.25">
      <c r="A12">
        <v>11</v>
      </c>
      <c r="B12" t="s">
        <v>314</v>
      </c>
      <c r="D12" s="2" t="s">
        <v>715</v>
      </c>
    </row>
    <row r="14" spans="1:9" x14ac:dyDescent="0.25">
      <c r="B14" s="39" t="s">
        <v>1247</v>
      </c>
      <c r="C14" s="39" t="s">
        <v>1248</v>
      </c>
      <c r="D14" s="39" t="s">
        <v>1249</v>
      </c>
    </row>
    <row r="15" spans="1:9" x14ac:dyDescent="0.25">
      <c r="B15" s="39">
        <v>1</v>
      </c>
      <c r="C15" s="39">
        <v>401</v>
      </c>
      <c r="D15" s="39" t="s">
        <v>1250</v>
      </c>
    </row>
    <row r="16" spans="1:9" x14ac:dyDescent="0.25">
      <c r="B16" s="39">
        <v>2</v>
      </c>
      <c r="C16" s="39">
        <v>403</v>
      </c>
      <c r="D16" s="39" t="s">
        <v>1232</v>
      </c>
      <c r="F16" s="39"/>
    </row>
    <row r="17" spans="1:6" x14ac:dyDescent="0.25">
      <c r="B17" s="39">
        <v>3</v>
      </c>
      <c r="C17" s="39">
        <v>404</v>
      </c>
      <c r="D17" s="39" t="s">
        <v>1235</v>
      </c>
      <c r="F17" s="39"/>
    </row>
    <row r="18" spans="1:6" x14ac:dyDescent="0.25">
      <c r="B18" s="39">
        <v>4</v>
      </c>
      <c r="C18" s="39">
        <v>405</v>
      </c>
      <c r="D18" s="39" t="s">
        <v>1237</v>
      </c>
      <c r="F18" s="39"/>
    </row>
    <row r="19" spans="1:6" x14ac:dyDescent="0.25">
      <c r="B19" s="39">
        <v>5</v>
      </c>
      <c r="C19" s="39">
        <v>406</v>
      </c>
      <c r="D19" s="39" t="s">
        <v>1240</v>
      </c>
      <c r="F19" s="39"/>
    </row>
    <row r="20" spans="1:6" x14ac:dyDescent="0.25">
      <c r="B20" s="39">
        <v>6</v>
      </c>
      <c r="C20" s="39">
        <v>407</v>
      </c>
      <c r="D20" s="39" t="s">
        <v>1242</v>
      </c>
      <c r="F20" s="39"/>
    </row>
    <row r="21" spans="1:6" x14ac:dyDescent="0.25">
      <c r="B21" s="39">
        <v>7</v>
      </c>
      <c r="C21" s="39">
        <v>4911</v>
      </c>
      <c r="D21" s="39" t="s">
        <v>1244</v>
      </c>
      <c r="F21" s="39"/>
    </row>
    <row r="22" spans="1:6" x14ac:dyDescent="0.25">
      <c r="B22" s="39">
        <v>8</v>
      </c>
      <c r="C22" s="39">
        <v>4911</v>
      </c>
      <c r="D22" s="39" t="s">
        <v>1246</v>
      </c>
    </row>
    <row r="23" spans="1:6" x14ac:dyDescent="0.25">
      <c r="B23" s="39">
        <v>9</v>
      </c>
      <c r="C23" s="39">
        <v>401</v>
      </c>
      <c r="D23" t="s">
        <v>1251</v>
      </c>
    </row>
    <row r="25" spans="1:6" x14ac:dyDescent="0.25">
      <c r="A25" s="2">
        <v>1</v>
      </c>
      <c r="B25" s="2" t="s">
        <v>29</v>
      </c>
      <c r="C25" s="2"/>
      <c r="D25" s="2" t="s">
        <v>735</v>
      </c>
    </row>
    <row r="26" spans="1:6" x14ac:dyDescent="0.25">
      <c r="A26" s="2">
        <v>2</v>
      </c>
      <c r="B26" s="2" t="s">
        <v>255</v>
      </c>
      <c r="C26" s="2"/>
      <c r="D26" s="2" t="s">
        <v>1228</v>
      </c>
    </row>
    <row r="27" spans="1:6" x14ac:dyDescent="0.25">
      <c r="A27" s="2">
        <v>3</v>
      </c>
      <c r="B27" s="2" t="s">
        <v>19</v>
      </c>
      <c r="C27" s="2"/>
      <c r="D27" s="2" t="s">
        <v>975</v>
      </c>
    </row>
    <row r="28" spans="1:6" x14ac:dyDescent="0.25">
      <c r="A28" s="2">
        <v>4</v>
      </c>
      <c r="B28" s="2" t="s">
        <v>1231</v>
      </c>
      <c r="C28" s="2"/>
      <c r="D28" s="39" t="s">
        <v>1232</v>
      </c>
    </row>
    <row r="29" spans="1:6" x14ac:dyDescent="0.25">
      <c r="A29" s="2">
        <v>5</v>
      </c>
      <c r="B29" s="2" t="s">
        <v>1234</v>
      </c>
      <c r="C29" s="2"/>
      <c r="D29" s="39" t="s">
        <v>1235</v>
      </c>
    </row>
    <row r="30" spans="1:6" x14ac:dyDescent="0.25">
      <c r="A30" s="2">
        <v>6</v>
      </c>
      <c r="B30" s="2" t="s">
        <v>1236</v>
      </c>
      <c r="C30" s="2"/>
      <c r="D30" s="39" t="s">
        <v>1237</v>
      </c>
    </row>
    <row r="31" spans="1:6" x14ac:dyDescent="0.25">
      <c r="A31" s="2">
        <v>7</v>
      </c>
      <c r="B31" s="2" t="s">
        <v>1239</v>
      </c>
      <c r="C31" s="2"/>
      <c r="D31" s="39" t="s">
        <v>1240</v>
      </c>
    </row>
    <row r="32" spans="1:6" x14ac:dyDescent="0.25">
      <c r="A32" s="2">
        <v>8</v>
      </c>
      <c r="B32" s="2" t="s">
        <v>1241</v>
      </c>
      <c r="C32" s="2"/>
      <c r="D32" s="39" t="s">
        <v>1242</v>
      </c>
    </row>
    <row r="33" spans="1:4" x14ac:dyDescent="0.25">
      <c r="A33" s="2">
        <v>9</v>
      </c>
      <c r="B33" s="2" t="s">
        <v>1243</v>
      </c>
      <c r="C33" s="2"/>
      <c r="D33" s="39" t="s">
        <v>1244</v>
      </c>
    </row>
    <row r="34" spans="1:4" x14ac:dyDescent="0.25">
      <c r="A34" s="2">
        <v>10</v>
      </c>
      <c r="B34" s="2" t="s">
        <v>1245</v>
      </c>
      <c r="C34" s="2"/>
      <c r="D34" s="39" t="s">
        <v>1246</v>
      </c>
    </row>
    <row r="35" spans="1:4" x14ac:dyDescent="0.25">
      <c r="A35" s="2">
        <v>11</v>
      </c>
      <c r="B35" s="2" t="s">
        <v>314</v>
      </c>
      <c r="C35" s="2"/>
      <c r="D35" s="2" t="s">
        <v>715</v>
      </c>
    </row>
    <row r="37" spans="1:4" x14ac:dyDescent="0.25">
      <c r="A37">
        <v>1</v>
      </c>
      <c r="B37" t="s">
        <v>1243</v>
      </c>
      <c r="D37" s="39" t="s">
        <v>1244</v>
      </c>
    </row>
    <row r="38" spans="1:4" x14ac:dyDescent="0.25">
      <c r="A38">
        <v>2</v>
      </c>
      <c r="B38" t="s">
        <v>1245</v>
      </c>
      <c r="D38" s="39" t="s">
        <v>1246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Flow_SignoffStatus xmlns="648f6163-8cb5-49bd-be48-72867b61307d" xsi:nil="true"/>
    <TaxCatchAll xmlns="25bc8d21-7b30-4b00-8637-09c2694dac04" xsi:nil="true"/>
    <lcf76f155ced4ddcb4097134ff3c332f xmlns="648f6163-8cb5-49bd-be48-72867b61307d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8E275DCE5DB38D4AB8FC8921DC36330F" ma:contentTypeVersion="14" ma:contentTypeDescription="Umožňuje vytvoriť nový dokument." ma:contentTypeScope="" ma:versionID="ad41b0dc8fb18e9817308a4c516f5f4d">
  <xsd:schema xmlns:xsd="http://www.w3.org/2001/XMLSchema" xmlns:xs="http://www.w3.org/2001/XMLSchema" xmlns:p="http://schemas.microsoft.com/office/2006/metadata/properties" xmlns:ns2="648f6163-8cb5-49bd-be48-72867b61307d" xmlns:ns3="25bc8d21-7b30-4b00-8637-09c2694dac04" targetNamespace="http://schemas.microsoft.com/office/2006/metadata/properties" ma:root="true" ma:fieldsID="d595640bf3607fa7662e5699037fc105" ns2:_="" ns3:_="">
    <xsd:import namespace="648f6163-8cb5-49bd-be48-72867b61307d"/>
    <xsd:import namespace="25bc8d21-7b30-4b00-8637-09c2694dac0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_Flow_SignoffStatus" minOccurs="0"/>
                <xsd:element ref="ns2:MediaServiceSearchProperties" minOccurs="0"/>
                <xsd:element ref="ns2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48f6163-8cb5-49bd-be48-72867b61307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a" ma:readOnly="false" ma:fieldId="{5cf76f15-5ced-4ddc-b409-7134ff3c332f}" ma:taxonomyMulti="true" ma:sspId="823deb3c-b9f3-4fad-b534-fe0741e7144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_Flow_SignoffStatus" ma:index="19" nillable="true" ma:displayName="Stav odhlásenia" ma:internalName="Stav_x0020_odhl_x00e1_senia">
      <xsd:simpleType>
        <xsd:restriction base="dms:Text"/>
      </xsd:simpleType>
    </xsd:element>
    <xsd:element name="MediaServiceSearchProperties" ma:index="2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21" nillable="true" ma:displayName="MediaServiceDateTaken" ma:hidden="true" ma:indexed="true" ma:internalName="MediaServiceDateTake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5bc8d21-7b30-4b00-8637-09c2694dac04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Zdieľa sa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Zdieľané s podrobnosťa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Taxonomy Catch All Column" ma:hidden="true" ma:list="{851e1ff1-873b-4350-b181-e413db9a462d}" ma:internalName="TaxCatchAll" ma:showField="CatchAllData" ma:web="25bc8d21-7b30-4b00-8637-09c2694dac0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ECAEF05-439D-4CD6-91BC-F4F95831AE99}">
  <ds:schemaRefs>
    <ds:schemaRef ds:uri="http://schemas.microsoft.com/office/2006/metadata/properties"/>
    <ds:schemaRef ds:uri="http://schemas.microsoft.com/office/infopath/2007/PartnerControls"/>
    <ds:schemaRef ds:uri="http://purl.org/dc/terms/"/>
    <ds:schemaRef ds:uri="http://purl.org/dc/elements/1.1/"/>
    <ds:schemaRef ds:uri="648f6163-8cb5-49bd-be48-72867b61307d"/>
    <ds:schemaRef ds:uri="http://purl.org/dc/dcmitype/"/>
    <ds:schemaRef ds:uri="25bc8d21-7b30-4b00-8637-09c2694dac04"/>
    <ds:schemaRef ds:uri="http://schemas.openxmlformats.org/package/2006/metadata/core-properties"/>
    <ds:schemaRef ds:uri="http://schemas.microsoft.com/office/2006/documentManagement/type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0FECE100-AA0B-4796-86F7-9095B3C839E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3EBA776-8BAD-4D39-9314-33BF0B7EE47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48f6163-8cb5-49bd-be48-72867b61307d"/>
    <ds:schemaRef ds:uri="25bc8d21-7b30-4b00-8637-09c2694dac0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2</vt:i4>
      </vt:variant>
    </vt:vector>
  </HeadingPairs>
  <TitlesOfParts>
    <vt:vector size="2" baseType="lpstr">
      <vt:lpstr>Program SK_2025</vt:lpstr>
      <vt:lpstr>pomocna tabulka</vt:lpstr>
    </vt:vector>
  </TitlesOfParts>
  <Manager/>
  <Company>MIRRI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Turzová, Mária</dc:creator>
  <cp:keywords/>
  <dc:description/>
  <cp:lastModifiedBy>Bojnanská, Katarína</cp:lastModifiedBy>
  <cp:revision/>
  <dcterms:created xsi:type="dcterms:W3CDTF">2025-02-05T10:02:03Z</dcterms:created>
  <dcterms:modified xsi:type="dcterms:W3CDTF">2025-05-15T11:59:13Z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0x0101008E275DCE5DB38D4AB8FC8921DC36330F</vt:lpwstr>
  </property>
  <property fmtid="{D5CDD505-2E9C-101B-9397-08002B2CF9AE}" pid="3" name="MediaServiceImageTags">
    <vt:lpwstr/>
  </property>
</Properties>
</file>