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cervova\Downloads\"/>
    </mc:Choice>
  </mc:AlternateContent>
  <bookViews>
    <workbookView xWindow="0" yWindow="0" windowWidth="29100" windowHeight="12120"/>
  </bookViews>
  <sheets>
    <sheet name="Program SK_2026" sheetId="1" r:id="rId1"/>
    <sheet name="pomocna tabulka" sheetId="2" state="hidden" r:id="rId2"/>
  </sheets>
  <definedNames>
    <definedName name="_xlnm._FilterDatabase" localSheetId="0" hidden="1">'Program SK_2026'!$A$6:$S$6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8" i="1" l="1"/>
  <c r="E1279" i="1"/>
  <c r="M1277" i="1"/>
  <c r="F1277" i="1"/>
  <c r="E1277" i="1"/>
  <c r="M1276" i="1"/>
  <c r="F1276" i="1"/>
  <c r="E1276" i="1"/>
  <c r="M1275" i="1"/>
  <c r="F1275" i="1"/>
  <c r="E1275" i="1"/>
  <c r="E1264" i="1"/>
  <c r="E1265" i="1"/>
  <c r="E1266" i="1"/>
  <c r="E1267" i="1"/>
  <c r="M1263" i="1"/>
  <c r="F1265" i="1"/>
  <c r="F1254" i="1"/>
  <c r="F1255" i="1"/>
  <c r="F1256" i="1"/>
  <c r="F1257" i="1"/>
  <c r="F1258" i="1"/>
  <c r="F1259" i="1"/>
  <c r="F1260" i="1"/>
  <c r="F1261" i="1"/>
  <c r="F1262" i="1"/>
  <c r="F1263" i="1"/>
  <c r="F1253" i="1"/>
  <c r="F1242" i="1"/>
  <c r="F1243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4" i="1"/>
  <c r="M1265" i="1"/>
  <c r="M1266" i="1"/>
  <c r="M1267" i="1"/>
  <c r="M1268" i="1"/>
  <c r="M1269" i="1"/>
  <c r="M1270" i="1"/>
  <c r="M1271" i="1"/>
  <c r="M1272" i="1"/>
  <c r="M1273" i="1"/>
  <c r="M1274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F1238" i="1"/>
  <c r="F1239" i="1"/>
  <c r="F1240" i="1"/>
  <c r="F1241" i="1"/>
  <c r="F1244" i="1"/>
  <c r="F1245" i="1"/>
  <c r="F1246" i="1"/>
  <c r="F1247" i="1"/>
  <c r="F1248" i="1"/>
  <c r="F1249" i="1"/>
  <c r="F1250" i="1"/>
  <c r="F1251" i="1"/>
  <c r="F1252" i="1"/>
  <c r="F1264" i="1"/>
  <c r="F1266" i="1"/>
  <c r="F1267" i="1"/>
  <c r="F1268" i="1"/>
  <c r="F1269" i="1"/>
  <c r="F1270" i="1"/>
  <c r="F1271" i="1"/>
  <c r="F1272" i="1"/>
  <c r="F1273" i="1"/>
  <c r="F1274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8" i="1"/>
  <c r="E1269" i="1"/>
  <c r="E1270" i="1"/>
  <c r="E1271" i="1"/>
  <c r="E1272" i="1"/>
  <c r="E1273" i="1"/>
  <c r="E1274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M1237" i="1"/>
  <c r="E1237" i="1"/>
  <c r="F1237" i="1"/>
  <c r="M1236" i="1"/>
  <c r="E1236" i="1"/>
  <c r="F1236" i="1"/>
  <c r="M1225" i="1"/>
  <c r="F1225" i="1"/>
  <c r="E1225" i="1"/>
  <c r="M1224" i="1"/>
  <c r="F1224" i="1"/>
  <c r="E1224" i="1"/>
  <c r="M1202" i="1"/>
  <c r="F1202" i="1"/>
  <c r="E1202" i="1"/>
  <c r="M1161" i="1"/>
  <c r="F1161" i="1"/>
  <c r="E1161" i="1"/>
  <c r="E1189" i="1"/>
  <c r="F1189" i="1"/>
  <c r="M1189" i="1"/>
  <c r="E1190" i="1"/>
  <c r="F1190" i="1"/>
  <c r="M1190" i="1"/>
  <c r="E1191" i="1"/>
  <c r="F1191" i="1"/>
  <c r="M1191" i="1"/>
  <c r="E1192" i="1"/>
  <c r="F1192" i="1"/>
  <c r="M1192" i="1"/>
  <c r="E1193" i="1"/>
  <c r="F1193" i="1"/>
  <c r="M1193" i="1"/>
  <c r="E1194" i="1"/>
  <c r="F1194" i="1"/>
  <c r="M1194" i="1"/>
  <c r="E1195" i="1"/>
  <c r="F1195" i="1"/>
  <c r="M1195" i="1"/>
  <c r="E1196" i="1"/>
  <c r="F1196" i="1"/>
  <c r="M1196" i="1"/>
  <c r="E1197" i="1"/>
  <c r="F1197" i="1"/>
  <c r="M1197" i="1"/>
  <c r="E1198" i="1"/>
  <c r="F1198" i="1"/>
  <c r="M1198" i="1"/>
  <c r="E1199" i="1"/>
  <c r="F1199" i="1"/>
  <c r="M1199" i="1"/>
  <c r="E1200" i="1"/>
  <c r="F1200" i="1"/>
  <c r="M1200" i="1"/>
  <c r="E1201" i="1"/>
  <c r="F1201" i="1"/>
  <c r="M1201" i="1"/>
  <c r="E1203" i="1"/>
  <c r="F1203" i="1"/>
  <c r="M1203" i="1"/>
  <c r="E1204" i="1"/>
  <c r="F1204" i="1"/>
  <c r="M1204" i="1"/>
  <c r="E1205" i="1"/>
  <c r="F1205" i="1"/>
  <c r="M1205" i="1"/>
  <c r="E1206" i="1"/>
  <c r="F1206" i="1"/>
  <c r="M1206" i="1"/>
  <c r="E1207" i="1"/>
  <c r="F1207" i="1"/>
  <c r="M1207" i="1"/>
  <c r="E1208" i="1"/>
  <c r="F1208" i="1"/>
  <c r="M1208" i="1"/>
  <c r="E1209" i="1"/>
  <c r="F1209" i="1"/>
  <c r="M1209" i="1"/>
  <c r="E1210" i="1"/>
  <c r="F1210" i="1"/>
  <c r="M1210" i="1"/>
  <c r="E1211" i="1"/>
  <c r="F1211" i="1"/>
  <c r="M1211" i="1"/>
  <c r="E1212" i="1"/>
  <c r="F1212" i="1"/>
  <c r="M1212" i="1"/>
  <c r="E1213" i="1"/>
  <c r="F1213" i="1"/>
  <c r="M1213" i="1"/>
  <c r="E1214" i="1"/>
  <c r="F1214" i="1"/>
  <c r="M1214" i="1"/>
  <c r="E1215" i="1"/>
  <c r="F1215" i="1"/>
  <c r="M1215" i="1"/>
  <c r="E1216" i="1"/>
  <c r="F1216" i="1"/>
  <c r="M1216" i="1"/>
  <c r="E1217" i="1"/>
  <c r="F1217" i="1"/>
  <c r="M1217" i="1"/>
  <c r="E1218" i="1"/>
  <c r="F1218" i="1"/>
  <c r="M1218" i="1"/>
  <c r="E1219" i="1"/>
  <c r="F1219" i="1"/>
  <c r="M1219" i="1"/>
  <c r="E1220" i="1"/>
  <c r="F1220" i="1"/>
  <c r="M1220" i="1"/>
  <c r="E1221" i="1"/>
  <c r="F1221" i="1"/>
  <c r="M1221" i="1"/>
  <c r="E1222" i="1"/>
  <c r="F1222" i="1"/>
  <c r="M1222" i="1"/>
  <c r="E1223" i="1"/>
  <c r="F1223" i="1"/>
  <c r="M1223" i="1"/>
  <c r="E1226" i="1"/>
  <c r="F1226" i="1"/>
  <c r="M1226" i="1"/>
  <c r="E1227" i="1"/>
  <c r="F1227" i="1"/>
  <c r="M1227" i="1"/>
  <c r="E1228" i="1"/>
  <c r="F1228" i="1"/>
  <c r="M1228" i="1"/>
  <c r="E1229" i="1"/>
  <c r="F1229" i="1"/>
  <c r="M1229" i="1"/>
  <c r="E1230" i="1"/>
  <c r="F1230" i="1"/>
  <c r="M1230" i="1"/>
  <c r="E1231" i="1"/>
  <c r="F1231" i="1"/>
  <c r="M1231" i="1"/>
  <c r="E1232" i="1"/>
  <c r="F1232" i="1"/>
  <c r="M1232" i="1"/>
  <c r="E1233" i="1"/>
  <c r="F1233" i="1"/>
  <c r="M1233" i="1"/>
  <c r="E1234" i="1"/>
  <c r="F1234" i="1"/>
  <c r="M1234" i="1"/>
  <c r="E1235" i="1"/>
  <c r="F1235" i="1"/>
  <c r="M1235" i="1"/>
  <c r="M1152" i="1"/>
  <c r="M1153" i="1"/>
  <c r="M1154" i="1"/>
  <c r="M1155" i="1"/>
  <c r="M1156" i="1"/>
  <c r="M1157" i="1"/>
  <c r="M1158" i="1"/>
  <c r="M1159" i="1"/>
  <c r="M1160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80" i="1"/>
  <c r="M1181" i="1"/>
  <c r="M1174" i="1"/>
  <c r="M1175" i="1"/>
  <c r="M1176" i="1"/>
  <c r="M1177" i="1"/>
  <c r="M1178" i="1"/>
  <c r="M1179" i="1"/>
  <c r="M1182" i="1"/>
  <c r="M1183" i="1"/>
  <c r="M1184" i="1"/>
  <c r="M1185" i="1"/>
  <c r="M1186" i="1"/>
  <c r="M1187" i="1"/>
  <c r="M1188" i="1"/>
  <c r="F1152" i="1"/>
  <c r="F1153" i="1"/>
  <c r="F1154" i="1"/>
  <c r="F1155" i="1"/>
  <c r="F1156" i="1"/>
  <c r="F1157" i="1"/>
  <c r="F1158" i="1"/>
  <c r="F1159" i="1"/>
  <c r="F1160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80" i="1"/>
  <c r="F1181" i="1"/>
  <c r="F1174" i="1"/>
  <c r="F1175" i="1"/>
  <c r="F1176" i="1"/>
  <c r="F1177" i="1"/>
  <c r="F1178" i="1"/>
  <c r="F1179" i="1"/>
  <c r="F1182" i="1"/>
  <c r="F1183" i="1"/>
  <c r="F1184" i="1"/>
  <c r="F1185" i="1"/>
  <c r="F1186" i="1"/>
  <c r="F1187" i="1"/>
  <c r="F1188" i="1"/>
  <c r="E1152" i="1"/>
  <c r="E1153" i="1"/>
  <c r="E1154" i="1"/>
  <c r="E1155" i="1"/>
  <c r="E1156" i="1"/>
  <c r="E1157" i="1"/>
  <c r="E1158" i="1"/>
  <c r="E1159" i="1"/>
  <c r="E1160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80" i="1"/>
  <c r="E1181" i="1"/>
  <c r="E1174" i="1"/>
  <c r="E1175" i="1"/>
  <c r="E1176" i="1"/>
  <c r="E1177" i="1"/>
  <c r="E1178" i="1"/>
  <c r="E1179" i="1"/>
  <c r="E1182" i="1"/>
  <c r="E1183" i="1"/>
  <c r="E1184" i="1"/>
  <c r="E1185" i="1"/>
  <c r="E1186" i="1"/>
  <c r="E1187" i="1"/>
  <c r="E1188" i="1"/>
  <c r="E1151" i="1"/>
  <c r="F1151" i="1"/>
  <c r="M1151" i="1"/>
  <c r="M1150" i="1"/>
  <c r="F1150" i="1"/>
  <c r="E1150" i="1"/>
  <c r="M1131" i="1"/>
  <c r="F1131" i="1"/>
  <c r="E1131" i="1"/>
  <c r="E1124" i="1"/>
  <c r="F1124" i="1"/>
  <c r="M1124" i="1"/>
  <c r="E1125" i="1"/>
  <c r="F1125" i="1"/>
  <c r="M1125" i="1"/>
  <c r="E1126" i="1"/>
  <c r="F1126" i="1"/>
  <c r="M1126" i="1"/>
  <c r="E1127" i="1"/>
  <c r="F1127" i="1"/>
  <c r="M1127" i="1"/>
  <c r="E1128" i="1"/>
  <c r="F1128" i="1"/>
  <c r="M1128" i="1"/>
  <c r="E1129" i="1"/>
  <c r="F1129" i="1"/>
  <c r="M1129" i="1"/>
  <c r="E1130" i="1"/>
  <c r="F1130" i="1"/>
  <c r="M1130" i="1"/>
  <c r="E1132" i="1"/>
  <c r="F1132" i="1"/>
  <c r="M1132" i="1"/>
  <c r="E1133" i="1"/>
  <c r="F1133" i="1"/>
  <c r="M1133" i="1"/>
  <c r="E1134" i="1"/>
  <c r="F1134" i="1"/>
  <c r="M1134" i="1"/>
  <c r="E1135" i="1"/>
  <c r="F1135" i="1"/>
  <c r="M1135" i="1"/>
  <c r="E1136" i="1"/>
  <c r="F1136" i="1"/>
  <c r="M1136" i="1"/>
  <c r="E1137" i="1"/>
  <c r="F1137" i="1"/>
  <c r="M1137" i="1"/>
  <c r="E1138" i="1"/>
  <c r="F1138" i="1"/>
  <c r="M1138" i="1"/>
  <c r="E1139" i="1"/>
  <c r="F1139" i="1"/>
  <c r="M1139" i="1"/>
  <c r="E1140" i="1"/>
  <c r="F1140" i="1"/>
  <c r="M1140" i="1"/>
  <c r="E1141" i="1"/>
  <c r="F1141" i="1"/>
  <c r="M1141" i="1"/>
  <c r="E1142" i="1"/>
  <c r="F1142" i="1"/>
  <c r="M1142" i="1"/>
  <c r="E1143" i="1"/>
  <c r="F1143" i="1"/>
  <c r="M1143" i="1"/>
  <c r="E1144" i="1"/>
  <c r="F1144" i="1"/>
  <c r="M1144" i="1"/>
  <c r="E1145" i="1"/>
  <c r="F1145" i="1"/>
  <c r="M1145" i="1"/>
  <c r="E1146" i="1"/>
  <c r="F1146" i="1"/>
  <c r="M1146" i="1"/>
  <c r="E1147" i="1"/>
  <c r="F1147" i="1"/>
  <c r="M1147" i="1"/>
  <c r="E1148" i="1"/>
  <c r="F1148" i="1"/>
  <c r="M1148" i="1"/>
  <c r="E1149" i="1"/>
  <c r="F1149" i="1"/>
  <c r="M1149" i="1"/>
  <c r="M1113" i="1"/>
  <c r="F1113" i="1"/>
  <c r="E1113" i="1"/>
  <c r="M1112" i="1"/>
  <c r="F1112" i="1"/>
  <c r="E1112" i="1"/>
  <c r="F1106" i="1"/>
  <c r="F1107" i="1"/>
  <c r="M1100" i="1"/>
  <c r="F1100" i="1"/>
  <c r="E1100" i="1"/>
  <c r="E1101" i="1"/>
  <c r="E1102" i="1"/>
  <c r="M1089" i="1"/>
  <c r="F1089" i="1"/>
  <c r="E1089" i="1"/>
  <c r="M1088" i="1"/>
  <c r="F1088" i="1"/>
  <c r="E1088" i="1"/>
  <c r="M1087" i="1"/>
  <c r="F1087" i="1"/>
  <c r="E1087" i="1"/>
  <c r="M1079" i="1"/>
  <c r="F1079" i="1"/>
  <c r="E1079" i="1"/>
  <c r="M1078" i="1"/>
  <c r="F1078" i="1"/>
  <c r="E1078" i="1"/>
  <c r="M1077" i="1"/>
  <c r="F1077" i="1"/>
  <c r="E1077" i="1"/>
  <c r="E1080" i="1"/>
  <c r="F1080" i="1"/>
  <c r="M1080" i="1"/>
  <c r="E1081" i="1"/>
  <c r="F1081" i="1"/>
  <c r="M1081" i="1"/>
  <c r="E1082" i="1"/>
  <c r="F1082" i="1"/>
  <c r="M1082" i="1"/>
  <c r="E1083" i="1"/>
  <c r="F1083" i="1"/>
  <c r="M1083" i="1"/>
  <c r="E1084" i="1"/>
  <c r="F1084" i="1"/>
  <c r="M1084" i="1"/>
  <c r="E1085" i="1"/>
  <c r="F1085" i="1"/>
  <c r="M1085" i="1"/>
  <c r="E1086" i="1"/>
  <c r="F1086" i="1"/>
  <c r="M1086" i="1"/>
  <c r="E1090" i="1"/>
  <c r="F1090" i="1"/>
  <c r="M1090" i="1"/>
  <c r="E1091" i="1"/>
  <c r="F1091" i="1"/>
  <c r="M1091" i="1"/>
  <c r="E1092" i="1"/>
  <c r="F1092" i="1"/>
  <c r="M1092" i="1"/>
  <c r="E1093" i="1"/>
  <c r="F1093" i="1"/>
  <c r="M1093" i="1"/>
  <c r="E1094" i="1"/>
  <c r="F1094" i="1"/>
  <c r="M1094" i="1"/>
  <c r="E1095" i="1"/>
  <c r="F1095" i="1"/>
  <c r="M1095" i="1"/>
  <c r="E1096" i="1"/>
  <c r="F1096" i="1"/>
  <c r="M1096" i="1"/>
  <c r="E1097" i="1"/>
  <c r="F1097" i="1"/>
  <c r="M1097" i="1"/>
  <c r="E1098" i="1"/>
  <c r="F1098" i="1"/>
  <c r="M1098" i="1"/>
  <c r="E1099" i="1"/>
  <c r="F1099" i="1"/>
  <c r="M1099" i="1"/>
  <c r="F1101" i="1"/>
  <c r="M1101" i="1"/>
  <c r="F1102" i="1"/>
  <c r="M1102" i="1"/>
  <c r="E1103" i="1"/>
  <c r="F1103" i="1"/>
  <c r="M1103" i="1"/>
  <c r="E1104" i="1"/>
  <c r="F1104" i="1"/>
  <c r="M1104" i="1"/>
  <c r="E1105" i="1"/>
  <c r="F1105" i="1"/>
  <c r="M1105" i="1"/>
  <c r="E1106" i="1"/>
  <c r="M1106" i="1"/>
  <c r="E1107" i="1"/>
  <c r="M1107" i="1"/>
  <c r="E1108" i="1"/>
  <c r="F1108" i="1"/>
  <c r="M1108" i="1"/>
  <c r="E1109" i="1"/>
  <c r="F1109" i="1"/>
  <c r="M1109" i="1"/>
  <c r="E1110" i="1"/>
  <c r="F1110" i="1"/>
  <c r="M1110" i="1"/>
  <c r="E1111" i="1"/>
  <c r="F1111" i="1"/>
  <c r="M1111" i="1"/>
  <c r="E1114" i="1"/>
  <c r="F1114" i="1"/>
  <c r="M1114" i="1"/>
  <c r="E1115" i="1"/>
  <c r="F1115" i="1"/>
  <c r="M1115" i="1"/>
  <c r="E1116" i="1"/>
  <c r="F1116" i="1"/>
  <c r="M1116" i="1"/>
  <c r="E1117" i="1"/>
  <c r="F1117" i="1"/>
  <c r="M1117" i="1"/>
  <c r="E1118" i="1"/>
  <c r="F1118" i="1"/>
  <c r="M1118" i="1"/>
  <c r="E1119" i="1"/>
  <c r="F1119" i="1"/>
  <c r="M1119" i="1"/>
  <c r="E1120" i="1"/>
  <c r="F1120" i="1"/>
  <c r="M1120" i="1"/>
  <c r="E1121" i="1"/>
  <c r="F1121" i="1"/>
  <c r="M1121" i="1"/>
  <c r="E1122" i="1"/>
  <c r="F1122" i="1"/>
  <c r="M1122" i="1"/>
  <c r="E1123" i="1"/>
  <c r="F1123" i="1"/>
  <c r="M1123" i="1"/>
  <c r="M1075" i="1"/>
  <c r="M1076" i="1"/>
  <c r="E1074" i="1"/>
  <c r="F1074" i="1"/>
  <c r="E1075" i="1"/>
  <c r="F1075" i="1"/>
  <c r="E1076" i="1"/>
  <c r="F1076" i="1"/>
  <c r="M1072" i="1"/>
  <c r="M1073" i="1"/>
  <c r="M1074" i="1"/>
  <c r="E1072" i="1"/>
  <c r="E1073" i="1"/>
  <c r="F1072" i="1"/>
  <c r="F1073" i="1"/>
  <c r="M1070" i="1"/>
  <c r="M1071" i="1"/>
  <c r="F1070" i="1"/>
  <c r="F1071" i="1"/>
  <c r="E1070" i="1"/>
  <c r="E1071" i="1"/>
  <c r="M1069" i="1"/>
  <c r="F1069" i="1"/>
  <c r="E1069" i="1"/>
  <c r="M1063" i="1"/>
  <c r="F1063" i="1"/>
  <c r="E1063" i="1"/>
  <c r="M1042" i="1"/>
  <c r="F1042" i="1"/>
  <c r="E1042" i="1"/>
  <c r="E1010" i="1"/>
  <c r="F1010" i="1"/>
  <c r="M1010" i="1"/>
  <c r="E1011" i="1"/>
  <c r="F1011" i="1"/>
  <c r="M1011" i="1"/>
  <c r="E1012" i="1"/>
  <c r="F1012" i="1"/>
  <c r="M1012" i="1"/>
  <c r="E1013" i="1"/>
  <c r="F1013" i="1"/>
  <c r="M1013" i="1"/>
  <c r="E1014" i="1"/>
  <c r="F1014" i="1"/>
  <c r="M1014" i="1"/>
  <c r="E1015" i="1"/>
  <c r="F1015" i="1"/>
  <c r="M1015" i="1"/>
  <c r="E1016" i="1"/>
  <c r="F1016" i="1"/>
  <c r="M1016" i="1"/>
  <c r="E1017" i="1"/>
  <c r="F1017" i="1"/>
  <c r="M1017" i="1"/>
  <c r="E1018" i="1"/>
  <c r="F1018" i="1"/>
  <c r="M1018" i="1"/>
  <c r="E1019" i="1"/>
  <c r="F1019" i="1"/>
  <c r="M1019" i="1"/>
  <c r="E1020" i="1"/>
  <c r="F1020" i="1"/>
  <c r="M1020" i="1"/>
  <c r="E1021" i="1"/>
  <c r="F1021" i="1"/>
  <c r="M1021" i="1"/>
  <c r="E1022" i="1"/>
  <c r="F1022" i="1"/>
  <c r="M1022" i="1"/>
  <c r="E1023" i="1"/>
  <c r="F1023" i="1"/>
  <c r="M1023" i="1"/>
  <c r="E1024" i="1"/>
  <c r="F1024" i="1"/>
  <c r="M1024" i="1"/>
  <c r="E1025" i="1"/>
  <c r="F1025" i="1"/>
  <c r="M1025" i="1"/>
  <c r="E1026" i="1"/>
  <c r="F1026" i="1"/>
  <c r="M1026" i="1"/>
  <c r="E1027" i="1"/>
  <c r="F1027" i="1"/>
  <c r="M1027" i="1"/>
  <c r="E1028" i="1"/>
  <c r="F1028" i="1"/>
  <c r="M1028" i="1"/>
  <c r="E1029" i="1"/>
  <c r="F1029" i="1"/>
  <c r="M1029" i="1"/>
  <c r="E1030" i="1"/>
  <c r="F1030" i="1"/>
  <c r="M1030" i="1"/>
  <c r="E1031" i="1"/>
  <c r="F1031" i="1"/>
  <c r="M1031" i="1"/>
  <c r="E1032" i="1"/>
  <c r="F1032" i="1"/>
  <c r="M1032" i="1"/>
  <c r="E1033" i="1"/>
  <c r="F1033" i="1"/>
  <c r="M1033" i="1"/>
  <c r="E1034" i="1"/>
  <c r="F1034" i="1"/>
  <c r="M1034" i="1"/>
  <c r="E1035" i="1"/>
  <c r="F1035" i="1"/>
  <c r="M1035" i="1"/>
  <c r="E1036" i="1"/>
  <c r="F1036" i="1"/>
  <c r="M1036" i="1"/>
  <c r="E1037" i="1"/>
  <c r="F1037" i="1"/>
  <c r="M1037" i="1"/>
  <c r="E1038" i="1"/>
  <c r="F1038" i="1"/>
  <c r="M1038" i="1"/>
  <c r="E1039" i="1"/>
  <c r="F1039" i="1"/>
  <c r="M1039" i="1"/>
  <c r="E1040" i="1"/>
  <c r="F1040" i="1"/>
  <c r="M1040" i="1"/>
  <c r="E1041" i="1"/>
  <c r="F1041" i="1"/>
  <c r="M1041" i="1"/>
  <c r="E1043" i="1"/>
  <c r="F1043" i="1"/>
  <c r="M1043" i="1"/>
  <c r="E1044" i="1"/>
  <c r="F1044" i="1"/>
  <c r="M1044" i="1"/>
  <c r="E1045" i="1"/>
  <c r="F1045" i="1"/>
  <c r="M1045" i="1"/>
  <c r="E1046" i="1"/>
  <c r="F1046" i="1"/>
  <c r="M1046" i="1"/>
  <c r="E1047" i="1"/>
  <c r="F1047" i="1"/>
  <c r="M1047" i="1"/>
  <c r="E1048" i="1"/>
  <c r="F1048" i="1"/>
  <c r="M1048" i="1"/>
  <c r="E1049" i="1"/>
  <c r="F1049" i="1"/>
  <c r="M1049" i="1"/>
  <c r="E1050" i="1"/>
  <c r="F1050" i="1"/>
  <c r="M1050" i="1"/>
  <c r="E1051" i="1"/>
  <c r="F1051" i="1"/>
  <c r="M1051" i="1"/>
  <c r="E1052" i="1"/>
  <c r="F1052" i="1"/>
  <c r="M1052" i="1"/>
  <c r="E1053" i="1"/>
  <c r="F1053" i="1"/>
  <c r="M1053" i="1"/>
  <c r="E1054" i="1"/>
  <c r="F1054" i="1"/>
  <c r="M1054" i="1"/>
  <c r="E1055" i="1"/>
  <c r="F1055" i="1"/>
  <c r="M1055" i="1"/>
  <c r="E1056" i="1"/>
  <c r="F1056" i="1"/>
  <c r="M1056" i="1"/>
  <c r="E1057" i="1"/>
  <c r="F1057" i="1"/>
  <c r="M1057" i="1"/>
  <c r="E1058" i="1"/>
  <c r="F1058" i="1"/>
  <c r="M1058" i="1"/>
  <c r="E1059" i="1"/>
  <c r="F1059" i="1"/>
  <c r="M1059" i="1"/>
  <c r="E1060" i="1"/>
  <c r="F1060" i="1"/>
  <c r="M1060" i="1"/>
  <c r="E1061" i="1"/>
  <c r="F1061" i="1"/>
  <c r="M1061" i="1"/>
  <c r="E1062" i="1"/>
  <c r="F1062" i="1"/>
  <c r="M1062" i="1"/>
  <c r="E1064" i="1"/>
  <c r="F1064" i="1"/>
  <c r="M1064" i="1"/>
  <c r="E1065" i="1"/>
  <c r="F1065" i="1"/>
  <c r="M1065" i="1"/>
  <c r="E1066" i="1"/>
  <c r="F1066" i="1"/>
  <c r="M1066" i="1"/>
  <c r="E1067" i="1"/>
  <c r="F1067" i="1"/>
  <c r="M1067" i="1"/>
  <c r="E1068" i="1"/>
  <c r="F1068" i="1"/>
  <c r="M1068" i="1"/>
  <c r="M995" i="1"/>
  <c r="F995" i="1"/>
  <c r="E995" i="1"/>
  <c r="M967" i="1"/>
  <c r="F967" i="1"/>
  <c r="E967" i="1"/>
  <c r="M966" i="1"/>
  <c r="F966" i="1"/>
  <c r="E966" i="1"/>
  <c r="E963" i="1"/>
  <c r="F963" i="1"/>
  <c r="M963" i="1"/>
  <c r="E964" i="1"/>
  <c r="F964" i="1"/>
  <c r="M964" i="1"/>
  <c r="E965" i="1"/>
  <c r="F965" i="1"/>
  <c r="M965" i="1"/>
  <c r="E968" i="1"/>
  <c r="F968" i="1"/>
  <c r="M968" i="1"/>
  <c r="E969" i="1"/>
  <c r="F969" i="1"/>
  <c r="M969" i="1"/>
  <c r="E970" i="1"/>
  <c r="F970" i="1"/>
  <c r="M970" i="1"/>
  <c r="E971" i="1"/>
  <c r="F971" i="1"/>
  <c r="M971" i="1"/>
  <c r="E972" i="1"/>
  <c r="F972" i="1"/>
  <c r="M972" i="1"/>
  <c r="E973" i="1"/>
  <c r="F973" i="1"/>
  <c r="M973" i="1"/>
  <c r="E974" i="1"/>
  <c r="F974" i="1"/>
  <c r="M974" i="1"/>
  <c r="E975" i="1"/>
  <c r="F975" i="1"/>
  <c r="M975" i="1"/>
  <c r="E976" i="1"/>
  <c r="F976" i="1"/>
  <c r="M976" i="1"/>
  <c r="E977" i="1"/>
  <c r="F977" i="1"/>
  <c r="M977" i="1"/>
  <c r="E978" i="1"/>
  <c r="F978" i="1"/>
  <c r="M978" i="1"/>
  <c r="E979" i="1"/>
  <c r="F979" i="1"/>
  <c r="M979" i="1"/>
  <c r="E980" i="1"/>
  <c r="F980" i="1"/>
  <c r="M980" i="1"/>
  <c r="E981" i="1"/>
  <c r="F981" i="1"/>
  <c r="M981" i="1"/>
  <c r="E982" i="1"/>
  <c r="F982" i="1"/>
  <c r="M982" i="1"/>
  <c r="E983" i="1"/>
  <c r="F983" i="1"/>
  <c r="M983" i="1"/>
  <c r="E984" i="1"/>
  <c r="F984" i="1"/>
  <c r="M984" i="1"/>
  <c r="E985" i="1"/>
  <c r="F985" i="1"/>
  <c r="M985" i="1"/>
  <c r="E986" i="1"/>
  <c r="F986" i="1"/>
  <c r="M986" i="1"/>
  <c r="E987" i="1"/>
  <c r="F987" i="1"/>
  <c r="M987" i="1"/>
  <c r="E988" i="1"/>
  <c r="F988" i="1"/>
  <c r="M988" i="1"/>
  <c r="E989" i="1"/>
  <c r="F989" i="1"/>
  <c r="M989" i="1"/>
  <c r="E990" i="1"/>
  <c r="F990" i="1"/>
  <c r="M990" i="1"/>
  <c r="E991" i="1"/>
  <c r="F991" i="1"/>
  <c r="M991" i="1"/>
  <c r="E992" i="1"/>
  <c r="F992" i="1"/>
  <c r="M992" i="1"/>
  <c r="E1002" i="1"/>
  <c r="F1002" i="1"/>
  <c r="M1002" i="1"/>
  <c r="E993" i="1"/>
  <c r="F993" i="1"/>
  <c r="M993" i="1"/>
  <c r="E994" i="1"/>
  <c r="F994" i="1"/>
  <c r="M994" i="1"/>
  <c r="E996" i="1"/>
  <c r="F996" i="1"/>
  <c r="M996" i="1"/>
  <c r="E997" i="1"/>
  <c r="F997" i="1"/>
  <c r="M997" i="1"/>
  <c r="E998" i="1"/>
  <c r="F998" i="1"/>
  <c r="M998" i="1"/>
  <c r="E999" i="1"/>
  <c r="F999" i="1"/>
  <c r="M999" i="1"/>
  <c r="E1000" i="1"/>
  <c r="F1000" i="1"/>
  <c r="M1000" i="1"/>
  <c r="E1001" i="1"/>
  <c r="F1001" i="1"/>
  <c r="M1001" i="1"/>
  <c r="E1003" i="1"/>
  <c r="F1003" i="1"/>
  <c r="M1003" i="1"/>
  <c r="E1004" i="1"/>
  <c r="F1004" i="1"/>
  <c r="M1004" i="1"/>
  <c r="E1005" i="1"/>
  <c r="F1005" i="1"/>
  <c r="M1005" i="1"/>
  <c r="E1006" i="1"/>
  <c r="F1006" i="1"/>
  <c r="M1006" i="1"/>
  <c r="E1007" i="1"/>
  <c r="F1007" i="1"/>
  <c r="M1007" i="1"/>
  <c r="E1008" i="1"/>
  <c r="F1008" i="1"/>
  <c r="M1008" i="1"/>
  <c r="E1009" i="1"/>
  <c r="F1009" i="1"/>
  <c r="M1009" i="1"/>
  <c r="M954" i="1"/>
  <c r="F954" i="1"/>
  <c r="E954" i="1"/>
  <c r="M953" i="1"/>
  <c r="F953" i="1"/>
  <c r="E953" i="1"/>
  <c r="E952" i="1"/>
  <c r="F952" i="1"/>
  <c r="M952" i="1"/>
  <c r="E955" i="1"/>
  <c r="F955" i="1"/>
  <c r="M955" i="1"/>
  <c r="E956" i="1"/>
  <c r="F956" i="1"/>
  <c r="M956" i="1"/>
  <c r="E957" i="1"/>
  <c r="F957" i="1"/>
  <c r="M957" i="1"/>
  <c r="E958" i="1"/>
  <c r="F958" i="1"/>
  <c r="M958" i="1"/>
  <c r="E959" i="1"/>
  <c r="F959" i="1"/>
  <c r="M959" i="1"/>
  <c r="E960" i="1"/>
  <c r="F960" i="1"/>
  <c r="M960" i="1"/>
  <c r="E961" i="1"/>
  <c r="F961" i="1"/>
  <c r="M961" i="1"/>
  <c r="E962" i="1"/>
  <c r="F962" i="1"/>
  <c r="M962" i="1"/>
  <c r="F946" i="1"/>
  <c r="E941" i="1"/>
  <c r="F941" i="1"/>
  <c r="M941" i="1"/>
  <c r="E942" i="1"/>
  <c r="F942" i="1"/>
  <c r="M942" i="1"/>
  <c r="E943" i="1"/>
  <c r="F943" i="1"/>
  <c r="M943" i="1"/>
  <c r="E944" i="1"/>
  <c r="F944" i="1"/>
  <c r="M944" i="1"/>
  <c r="E945" i="1"/>
  <c r="F945" i="1"/>
  <c r="M945" i="1"/>
  <c r="E946" i="1"/>
  <c r="M946" i="1"/>
  <c r="E947" i="1"/>
  <c r="F947" i="1"/>
  <c r="M947" i="1"/>
  <c r="E948" i="1"/>
  <c r="F948" i="1"/>
  <c r="M948" i="1"/>
  <c r="E949" i="1"/>
  <c r="F949" i="1"/>
  <c r="M949" i="1"/>
  <c r="E950" i="1"/>
  <c r="F950" i="1"/>
  <c r="M950" i="1"/>
  <c r="E951" i="1"/>
  <c r="F951" i="1"/>
  <c r="M951" i="1"/>
  <c r="M938" i="1"/>
  <c r="M939" i="1"/>
  <c r="M940" i="1"/>
  <c r="F938" i="1"/>
  <c r="F939" i="1"/>
  <c r="F940" i="1"/>
  <c r="E938" i="1"/>
  <c r="E939" i="1"/>
  <c r="E940" i="1"/>
  <c r="M936" i="1"/>
  <c r="M937" i="1"/>
  <c r="F936" i="1"/>
  <c r="F937" i="1"/>
  <c r="E936" i="1"/>
  <c r="E937" i="1"/>
  <c r="M935" i="1"/>
  <c r="E935" i="1"/>
  <c r="F935" i="1"/>
  <c r="M934" i="1"/>
  <c r="M932" i="1"/>
  <c r="M933" i="1"/>
  <c r="M931" i="1"/>
  <c r="M930" i="1"/>
  <c r="F930" i="1"/>
  <c r="F931" i="1"/>
  <c r="E930" i="1"/>
  <c r="E931" i="1"/>
  <c r="M922" i="1"/>
  <c r="F922" i="1"/>
  <c r="E922" i="1"/>
  <c r="E923" i="1"/>
  <c r="F923" i="1"/>
  <c r="M923" i="1"/>
  <c r="E924" i="1"/>
  <c r="F924" i="1"/>
  <c r="M924" i="1"/>
  <c r="E925" i="1"/>
  <c r="F925" i="1"/>
  <c r="M925" i="1"/>
  <c r="E926" i="1"/>
  <c r="F926" i="1"/>
  <c r="M926" i="1"/>
  <c r="E927" i="1"/>
  <c r="F927" i="1"/>
  <c r="M927" i="1"/>
  <c r="E928" i="1"/>
  <c r="F928" i="1"/>
  <c r="M928" i="1"/>
  <c r="E929" i="1"/>
  <c r="F929" i="1"/>
  <c r="M929" i="1"/>
  <c r="E932" i="1"/>
  <c r="F932" i="1"/>
  <c r="E933" i="1"/>
  <c r="F933" i="1"/>
  <c r="E934" i="1"/>
  <c r="F934" i="1"/>
  <c r="F906" i="1"/>
  <c r="F907" i="1"/>
  <c r="F908" i="1"/>
  <c r="F909" i="1"/>
  <c r="F910" i="1"/>
  <c r="F911" i="1"/>
  <c r="F905" i="1"/>
  <c r="M876" i="1"/>
  <c r="F876" i="1"/>
  <c r="E876" i="1"/>
  <c r="E869" i="1"/>
  <c r="M863" i="1"/>
  <c r="F863" i="1"/>
  <c r="E863" i="1"/>
  <c r="M921" i="1"/>
  <c r="F921" i="1"/>
  <c r="E921" i="1"/>
  <c r="M920" i="1"/>
  <c r="F920" i="1"/>
  <c r="E920" i="1"/>
  <c r="M919" i="1"/>
  <c r="F919" i="1"/>
  <c r="E919" i="1"/>
  <c r="M918" i="1"/>
  <c r="F918" i="1"/>
  <c r="E918" i="1"/>
  <c r="M917" i="1"/>
  <c r="F917" i="1"/>
  <c r="E917" i="1"/>
  <c r="M916" i="1"/>
  <c r="F916" i="1"/>
  <c r="E916" i="1"/>
  <c r="M915" i="1"/>
  <c r="F915" i="1"/>
  <c r="E915" i="1"/>
  <c r="M914" i="1"/>
  <c r="F914" i="1"/>
  <c r="E914" i="1"/>
  <c r="M913" i="1"/>
  <c r="F913" i="1"/>
  <c r="E913" i="1"/>
  <c r="M912" i="1"/>
  <c r="F912" i="1"/>
  <c r="E912" i="1"/>
  <c r="M911" i="1"/>
  <c r="E911" i="1"/>
  <c r="M910" i="1"/>
  <c r="E910" i="1"/>
  <c r="M909" i="1"/>
  <c r="E909" i="1"/>
  <c r="M908" i="1"/>
  <c r="E908" i="1"/>
  <c r="M907" i="1"/>
  <c r="E907" i="1"/>
  <c r="M906" i="1"/>
  <c r="E906" i="1"/>
  <c r="M905" i="1"/>
  <c r="E905" i="1"/>
  <c r="M904" i="1"/>
  <c r="F904" i="1"/>
  <c r="E904" i="1"/>
  <c r="M903" i="1"/>
  <c r="F903" i="1"/>
  <c r="E903" i="1"/>
  <c r="M902" i="1"/>
  <c r="F902" i="1"/>
  <c r="E902" i="1"/>
  <c r="M901" i="1"/>
  <c r="F901" i="1"/>
  <c r="E901" i="1"/>
  <c r="M900" i="1"/>
  <c r="F900" i="1"/>
  <c r="E900" i="1"/>
  <c r="M899" i="1"/>
  <c r="F899" i="1"/>
  <c r="E899" i="1"/>
  <c r="M898" i="1"/>
  <c r="F898" i="1"/>
  <c r="E898" i="1"/>
  <c r="M897" i="1"/>
  <c r="F897" i="1"/>
  <c r="E897" i="1"/>
  <c r="M896" i="1"/>
  <c r="F896" i="1"/>
  <c r="E896" i="1"/>
  <c r="M895" i="1"/>
  <c r="F895" i="1"/>
  <c r="E895" i="1"/>
  <c r="M894" i="1"/>
  <c r="F894" i="1"/>
  <c r="E894" i="1"/>
  <c r="M893" i="1"/>
  <c r="F893" i="1"/>
  <c r="E893" i="1"/>
  <c r="M892" i="1"/>
  <c r="F892" i="1"/>
  <c r="E892" i="1"/>
  <c r="M891" i="1"/>
  <c r="F891" i="1"/>
  <c r="E891" i="1"/>
  <c r="M890" i="1"/>
  <c r="F890" i="1"/>
  <c r="E89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E852" i="1"/>
  <c r="E853" i="1"/>
  <c r="E854" i="1"/>
  <c r="E855" i="1"/>
  <c r="E856" i="1"/>
  <c r="E857" i="1"/>
  <c r="E858" i="1"/>
  <c r="E859" i="1"/>
  <c r="E860" i="1"/>
  <c r="E861" i="1"/>
  <c r="E862" i="1"/>
  <c r="E864" i="1"/>
  <c r="E865" i="1"/>
  <c r="E866" i="1"/>
  <c r="E867" i="1"/>
  <c r="E868" i="1"/>
  <c r="E870" i="1"/>
  <c r="E871" i="1"/>
  <c r="E872" i="1"/>
  <c r="E873" i="1"/>
  <c r="E874" i="1"/>
  <c r="E875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51" i="1"/>
  <c r="M850" i="1"/>
  <c r="F850" i="1"/>
  <c r="E850" i="1"/>
  <c r="M849" i="1"/>
  <c r="F849" i="1"/>
  <c r="E849" i="1"/>
  <c r="E845" i="1"/>
  <c r="E846" i="1"/>
  <c r="E847" i="1"/>
  <c r="E848" i="1"/>
  <c r="E843" i="1"/>
  <c r="E844" i="1"/>
  <c r="E826" i="1"/>
  <c r="M822" i="1"/>
  <c r="F822" i="1"/>
  <c r="E822" i="1"/>
  <c r="M820" i="1"/>
  <c r="E817" i="1"/>
  <c r="F817" i="1"/>
  <c r="M817" i="1"/>
  <c r="E818" i="1"/>
  <c r="F818" i="1"/>
  <c r="M818" i="1"/>
  <c r="E819" i="1"/>
  <c r="F819" i="1"/>
  <c r="M819" i="1"/>
  <c r="E820" i="1"/>
  <c r="F820" i="1"/>
  <c r="E821" i="1"/>
  <c r="F821" i="1"/>
  <c r="M821" i="1"/>
  <c r="E823" i="1"/>
  <c r="F823" i="1"/>
  <c r="M823" i="1"/>
  <c r="E824" i="1"/>
  <c r="F824" i="1"/>
  <c r="M824" i="1"/>
  <c r="E825" i="1"/>
  <c r="F825" i="1"/>
  <c r="M825" i="1"/>
  <c r="F826" i="1"/>
  <c r="M826" i="1"/>
  <c r="E827" i="1"/>
  <c r="F827" i="1"/>
  <c r="M827" i="1"/>
  <c r="E828" i="1"/>
  <c r="F828" i="1"/>
  <c r="M828" i="1"/>
  <c r="E829" i="1"/>
  <c r="F829" i="1"/>
  <c r="M829" i="1"/>
  <c r="E830" i="1"/>
  <c r="F830" i="1"/>
  <c r="M830" i="1"/>
  <c r="E831" i="1"/>
  <c r="F831" i="1"/>
  <c r="M831" i="1"/>
  <c r="E832" i="1"/>
  <c r="F832" i="1"/>
  <c r="M832" i="1"/>
  <c r="E833" i="1"/>
  <c r="F833" i="1"/>
  <c r="M833" i="1"/>
  <c r="E834" i="1"/>
  <c r="F834" i="1"/>
  <c r="M834" i="1"/>
  <c r="E835" i="1"/>
  <c r="F835" i="1"/>
  <c r="M835" i="1"/>
  <c r="E836" i="1"/>
  <c r="F836" i="1"/>
  <c r="M836" i="1"/>
  <c r="E837" i="1"/>
  <c r="F837" i="1"/>
  <c r="M837" i="1"/>
  <c r="E838" i="1"/>
  <c r="F838" i="1"/>
  <c r="M838" i="1"/>
  <c r="E839" i="1"/>
  <c r="F839" i="1"/>
  <c r="M839" i="1"/>
  <c r="E840" i="1"/>
  <c r="F840" i="1"/>
  <c r="M840" i="1"/>
  <c r="E841" i="1"/>
  <c r="F841" i="1"/>
  <c r="M841" i="1"/>
  <c r="E842" i="1"/>
  <c r="F842" i="1"/>
  <c r="M842" i="1"/>
  <c r="F843" i="1"/>
  <c r="M843" i="1"/>
  <c r="F844" i="1"/>
  <c r="M844" i="1"/>
  <c r="F845" i="1"/>
  <c r="M845" i="1"/>
  <c r="F846" i="1"/>
  <c r="M846" i="1"/>
  <c r="F847" i="1"/>
  <c r="M847" i="1"/>
  <c r="F848" i="1"/>
  <c r="M848" i="1"/>
  <c r="M769" i="1"/>
  <c r="E775" i="1"/>
  <c r="F775" i="1"/>
  <c r="M775" i="1"/>
  <c r="E776" i="1"/>
  <c r="F776" i="1"/>
  <c r="M776" i="1"/>
  <c r="E777" i="1"/>
  <c r="F777" i="1"/>
  <c r="M777" i="1"/>
  <c r="E778" i="1"/>
  <c r="F778" i="1"/>
  <c r="M778" i="1"/>
  <c r="E779" i="1"/>
  <c r="F779" i="1"/>
  <c r="M779" i="1"/>
  <c r="E780" i="1"/>
  <c r="F780" i="1"/>
  <c r="M780" i="1"/>
  <c r="E781" i="1"/>
  <c r="F781" i="1"/>
  <c r="M781" i="1"/>
  <c r="E782" i="1"/>
  <c r="F782" i="1"/>
  <c r="M782" i="1"/>
  <c r="E783" i="1"/>
  <c r="F783" i="1"/>
  <c r="M783" i="1"/>
  <c r="E784" i="1"/>
  <c r="F784" i="1"/>
  <c r="M784" i="1"/>
  <c r="E785" i="1"/>
  <c r="F785" i="1"/>
  <c r="M785" i="1"/>
  <c r="E786" i="1"/>
  <c r="F786" i="1"/>
  <c r="M786" i="1"/>
  <c r="E787" i="1"/>
  <c r="F787" i="1"/>
  <c r="M787" i="1"/>
  <c r="E788" i="1"/>
  <c r="F788" i="1"/>
  <c r="M788" i="1"/>
  <c r="E789" i="1"/>
  <c r="F789" i="1"/>
  <c r="M789" i="1"/>
  <c r="E790" i="1"/>
  <c r="F790" i="1"/>
  <c r="M790" i="1"/>
  <c r="E791" i="1"/>
  <c r="F791" i="1"/>
  <c r="M791" i="1"/>
  <c r="E792" i="1"/>
  <c r="F792" i="1"/>
  <c r="M792" i="1"/>
  <c r="E793" i="1"/>
  <c r="F793" i="1"/>
  <c r="M793" i="1"/>
  <c r="E794" i="1"/>
  <c r="F794" i="1"/>
  <c r="M794" i="1"/>
  <c r="E795" i="1"/>
  <c r="F795" i="1"/>
  <c r="M795" i="1"/>
  <c r="E796" i="1"/>
  <c r="F796" i="1"/>
  <c r="M796" i="1"/>
  <c r="E797" i="1"/>
  <c r="F797" i="1"/>
  <c r="M797" i="1"/>
  <c r="E798" i="1"/>
  <c r="F798" i="1"/>
  <c r="M798" i="1"/>
  <c r="E799" i="1"/>
  <c r="F799" i="1"/>
  <c r="M799" i="1"/>
  <c r="E800" i="1"/>
  <c r="F800" i="1"/>
  <c r="M800" i="1"/>
  <c r="E801" i="1"/>
  <c r="F801" i="1"/>
  <c r="M801" i="1"/>
  <c r="E802" i="1"/>
  <c r="F802" i="1"/>
  <c r="M802" i="1"/>
  <c r="E803" i="1"/>
  <c r="F803" i="1"/>
  <c r="M803" i="1"/>
  <c r="E804" i="1"/>
  <c r="F804" i="1"/>
  <c r="M804" i="1"/>
  <c r="E805" i="1"/>
  <c r="F805" i="1"/>
  <c r="M805" i="1"/>
  <c r="E806" i="1"/>
  <c r="F806" i="1"/>
  <c r="M806" i="1"/>
  <c r="E807" i="1"/>
  <c r="F807" i="1"/>
  <c r="M807" i="1"/>
  <c r="E808" i="1"/>
  <c r="F808" i="1"/>
  <c r="M808" i="1"/>
  <c r="E809" i="1"/>
  <c r="F809" i="1"/>
  <c r="M809" i="1"/>
  <c r="E810" i="1"/>
  <c r="F810" i="1"/>
  <c r="M810" i="1"/>
  <c r="E811" i="1"/>
  <c r="F811" i="1"/>
  <c r="M811" i="1"/>
  <c r="E812" i="1"/>
  <c r="F812" i="1"/>
  <c r="M812" i="1"/>
  <c r="E813" i="1"/>
  <c r="F813" i="1"/>
  <c r="M813" i="1"/>
  <c r="E814" i="1"/>
  <c r="F814" i="1"/>
  <c r="M814" i="1"/>
  <c r="E815" i="1"/>
  <c r="F815" i="1"/>
  <c r="M815" i="1"/>
  <c r="E816" i="1"/>
  <c r="F816" i="1"/>
  <c r="M816" i="1"/>
  <c r="M663" i="1"/>
  <c r="F663" i="1"/>
  <c r="E663" i="1"/>
  <c r="M728" i="1"/>
  <c r="F728" i="1"/>
  <c r="E728" i="1"/>
  <c r="M727" i="1"/>
  <c r="F727" i="1"/>
  <c r="E727" i="1"/>
  <c r="E730" i="1"/>
  <c r="F730" i="1"/>
  <c r="M730" i="1"/>
  <c r="E731" i="1"/>
  <c r="F731" i="1"/>
  <c r="M731" i="1"/>
  <c r="E732" i="1"/>
  <c r="F732" i="1"/>
  <c r="M732" i="1"/>
  <c r="E733" i="1"/>
  <c r="F733" i="1"/>
  <c r="M733" i="1"/>
  <c r="E734" i="1"/>
  <c r="F734" i="1"/>
  <c r="M734" i="1"/>
  <c r="E735" i="1"/>
  <c r="F735" i="1"/>
  <c r="M735" i="1"/>
  <c r="E736" i="1"/>
  <c r="F736" i="1"/>
  <c r="M736" i="1"/>
  <c r="E737" i="1"/>
  <c r="F737" i="1"/>
  <c r="M737" i="1"/>
  <c r="E738" i="1"/>
  <c r="F738" i="1"/>
  <c r="M738" i="1"/>
  <c r="E739" i="1"/>
  <c r="F739" i="1"/>
  <c r="M739" i="1"/>
  <c r="E740" i="1"/>
  <c r="F740" i="1"/>
  <c r="M740" i="1"/>
  <c r="E741" i="1"/>
  <c r="F741" i="1"/>
  <c r="M741" i="1"/>
  <c r="E742" i="1"/>
  <c r="F742" i="1"/>
  <c r="M742" i="1"/>
  <c r="E743" i="1"/>
  <c r="F743" i="1"/>
  <c r="M743" i="1"/>
  <c r="E744" i="1"/>
  <c r="F744" i="1"/>
  <c r="M744" i="1"/>
  <c r="E745" i="1"/>
  <c r="F745" i="1"/>
  <c r="M745" i="1"/>
  <c r="E746" i="1"/>
  <c r="F746" i="1"/>
  <c r="M746" i="1"/>
  <c r="E747" i="1"/>
  <c r="F747" i="1"/>
  <c r="M747" i="1"/>
  <c r="E748" i="1"/>
  <c r="F748" i="1"/>
  <c r="M748" i="1"/>
  <c r="E749" i="1"/>
  <c r="F749" i="1"/>
  <c r="M749" i="1"/>
  <c r="E750" i="1"/>
  <c r="F750" i="1"/>
  <c r="M750" i="1"/>
  <c r="E751" i="1"/>
  <c r="F751" i="1"/>
  <c r="M751" i="1"/>
  <c r="E752" i="1"/>
  <c r="F752" i="1"/>
  <c r="M752" i="1"/>
  <c r="E753" i="1"/>
  <c r="F753" i="1"/>
  <c r="M753" i="1"/>
  <c r="E754" i="1"/>
  <c r="F754" i="1"/>
  <c r="M754" i="1"/>
  <c r="E755" i="1"/>
  <c r="F755" i="1"/>
  <c r="M755" i="1"/>
  <c r="E756" i="1"/>
  <c r="F756" i="1"/>
  <c r="M756" i="1"/>
  <c r="E757" i="1"/>
  <c r="F757" i="1"/>
  <c r="M757" i="1"/>
  <c r="E758" i="1"/>
  <c r="F758" i="1"/>
  <c r="M758" i="1"/>
  <c r="E759" i="1"/>
  <c r="F759" i="1"/>
  <c r="M759" i="1"/>
  <c r="E760" i="1"/>
  <c r="F760" i="1"/>
  <c r="M760" i="1"/>
  <c r="E761" i="1"/>
  <c r="F761" i="1"/>
  <c r="M761" i="1"/>
  <c r="E762" i="1"/>
  <c r="F762" i="1"/>
  <c r="M762" i="1"/>
  <c r="E763" i="1"/>
  <c r="F763" i="1"/>
  <c r="M763" i="1"/>
  <c r="E764" i="1"/>
  <c r="F764" i="1"/>
  <c r="M764" i="1"/>
  <c r="E765" i="1"/>
  <c r="F765" i="1"/>
  <c r="M765" i="1"/>
  <c r="E766" i="1"/>
  <c r="F766" i="1"/>
  <c r="M766" i="1"/>
  <c r="E767" i="1"/>
  <c r="F767" i="1"/>
  <c r="M767" i="1"/>
  <c r="E768" i="1"/>
  <c r="F768" i="1"/>
  <c r="M768" i="1"/>
  <c r="E769" i="1"/>
  <c r="F769" i="1"/>
  <c r="E770" i="1"/>
  <c r="F770" i="1"/>
  <c r="M770" i="1"/>
  <c r="E771" i="1"/>
  <c r="F771" i="1"/>
  <c r="M771" i="1"/>
  <c r="E772" i="1"/>
  <c r="F772" i="1"/>
  <c r="M772" i="1"/>
  <c r="E773" i="1"/>
  <c r="F773" i="1"/>
  <c r="M773" i="1"/>
  <c r="E774" i="1"/>
  <c r="F774" i="1"/>
  <c r="M774" i="1"/>
  <c r="M714" i="1"/>
  <c r="F714" i="1"/>
  <c r="E714" i="1"/>
  <c r="M713" i="1"/>
  <c r="F713" i="1"/>
  <c r="E713" i="1"/>
  <c r="M679" i="1"/>
  <c r="E667" i="1"/>
  <c r="F667" i="1"/>
  <c r="M667" i="1"/>
  <c r="E668" i="1"/>
  <c r="F668" i="1"/>
  <c r="M668" i="1"/>
  <c r="E669" i="1"/>
  <c r="F669" i="1"/>
  <c r="M669" i="1"/>
  <c r="E670" i="1"/>
  <c r="F670" i="1"/>
  <c r="M670" i="1"/>
  <c r="E671" i="1"/>
  <c r="F671" i="1"/>
  <c r="M671" i="1"/>
  <c r="E672" i="1"/>
  <c r="F672" i="1"/>
  <c r="M672" i="1"/>
  <c r="E673" i="1"/>
  <c r="F673" i="1"/>
  <c r="M673" i="1"/>
  <c r="E674" i="1"/>
  <c r="F674" i="1"/>
  <c r="M674" i="1"/>
  <c r="E675" i="1"/>
  <c r="F675" i="1"/>
  <c r="M675" i="1"/>
  <c r="E676" i="1"/>
  <c r="F676" i="1"/>
  <c r="M676" i="1"/>
  <c r="E677" i="1"/>
  <c r="F677" i="1"/>
  <c r="M677" i="1"/>
  <c r="E678" i="1"/>
  <c r="F678" i="1"/>
  <c r="M678" i="1"/>
  <c r="E679" i="1"/>
  <c r="F679" i="1"/>
  <c r="E680" i="1"/>
  <c r="F680" i="1"/>
  <c r="M680" i="1"/>
  <c r="E681" i="1"/>
  <c r="F681" i="1"/>
  <c r="M681" i="1"/>
  <c r="E682" i="1"/>
  <c r="F682" i="1"/>
  <c r="M682" i="1"/>
  <c r="E683" i="1"/>
  <c r="F683" i="1"/>
  <c r="M683" i="1"/>
  <c r="E684" i="1"/>
  <c r="F684" i="1"/>
  <c r="M684" i="1"/>
  <c r="E685" i="1"/>
  <c r="F685" i="1"/>
  <c r="M685" i="1"/>
  <c r="E686" i="1"/>
  <c r="F686" i="1"/>
  <c r="M686" i="1"/>
  <c r="E687" i="1"/>
  <c r="F687" i="1"/>
  <c r="M687" i="1"/>
  <c r="E688" i="1"/>
  <c r="F688" i="1"/>
  <c r="M688" i="1"/>
  <c r="E689" i="1"/>
  <c r="F689" i="1"/>
  <c r="M689" i="1"/>
  <c r="E690" i="1"/>
  <c r="F690" i="1"/>
  <c r="M690" i="1"/>
  <c r="E691" i="1"/>
  <c r="F691" i="1"/>
  <c r="M691" i="1"/>
  <c r="E692" i="1"/>
  <c r="F692" i="1"/>
  <c r="M692" i="1"/>
  <c r="E693" i="1"/>
  <c r="F693" i="1"/>
  <c r="M693" i="1"/>
  <c r="E694" i="1"/>
  <c r="F694" i="1"/>
  <c r="M694" i="1"/>
  <c r="E695" i="1"/>
  <c r="F695" i="1"/>
  <c r="M695" i="1"/>
  <c r="E696" i="1"/>
  <c r="F696" i="1"/>
  <c r="M696" i="1"/>
  <c r="E697" i="1"/>
  <c r="F697" i="1"/>
  <c r="M697" i="1"/>
  <c r="E698" i="1"/>
  <c r="F698" i="1"/>
  <c r="M698" i="1"/>
  <c r="E699" i="1"/>
  <c r="F699" i="1"/>
  <c r="M699" i="1"/>
  <c r="E700" i="1"/>
  <c r="F700" i="1"/>
  <c r="M700" i="1"/>
  <c r="E701" i="1"/>
  <c r="F701" i="1"/>
  <c r="M701" i="1"/>
  <c r="E702" i="1"/>
  <c r="F702" i="1"/>
  <c r="M702" i="1"/>
  <c r="E703" i="1"/>
  <c r="F703" i="1"/>
  <c r="M703" i="1"/>
  <c r="E704" i="1"/>
  <c r="F704" i="1"/>
  <c r="M704" i="1"/>
  <c r="E705" i="1"/>
  <c r="F705" i="1"/>
  <c r="M705" i="1"/>
  <c r="E706" i="1"/>
  <c r="F706" i="1"/>
  <c r="M706" i="1"/>
  <c r="E707" i="1"/>
  <c r="F707" i="1"/>
  <c r="M707" i="1"/>
  <c r="E708" i="1"/>
  <c r="F708" i="1"/>
  <c r="M708" i="1"/>
  <c r="E709" i="1"/>
  <c r="F709" i="1"/>
  <c r="M709" i="1"/>
  <c r="E710" i="1"/>
  <c r="F710" i="1"/>
  <c r="M710" i="1"/>
  <c r="E711" i="1"/>
  <c r="F711" i="1"/>
  <c r="M711" i="1"/>
  <c r="E712" i="1"/>
  <c r="F712" i="1"/>
  <c r="M712" i="1"/>
  <c r="E715" i="1"/>
  <c r="F715" i="1"/>
  <c r="M715" i="1"/>
  <c r="E716" i="1"/>
  <c r="F716" i="1"/>
  <c r="M716" i="1"/>
  <c r="E717" i="1"/>
  <c r="F717" i="1"/>
  <c r="M717" i="1"/>
  <c r="E718" i="1"/>
  <c r="F718" i="1"/>
  <c r="M718" i="1"/>
  <c r="E719" i="1"/>
  <c r="F719" i="1"/>
  <c r="M719" i="1"/>
  <c r="E720" i="1"/>
  <c r="F720" i="1"/>
  <c r="M720" i="1"/>
  <c r="E721" i="1"/>
  <c r="F721" i="1"/>
  <c r="M721" i="1"/>
  <c r="E722" i="1"/>
  <c r="F722" i="1"/>
  <c r="M722" i="1"/>
  <c r="E723" i="1"/>
  <c r="F723" i="1"/>
  <c r="M723" i="1"/>
  <c r="E724" i="1"/>
  <c r="F724" i="1"/>
  <c r="M724" i="1"/>
  <c r="E725" i="1"/>
  <c r="F725" i="1"/>
  <c r="M725" i="1"/>
  <c r="E726" i="1"/>
  <c r="F726" i="1"/>
  <c r="M726" i="1"/>
  <c r="E729" i="1"/>
  <c r="F729" i="1"/>
  <c r="M729" i="1"/>
  <c r="M662" i="1"/>
  <c r="F662" i="1"/>
  <c r="E662" i="1"/>
  <c r="M661" i="1"/>
  <c r="F661" i="1"/>
  <c r="E661" i="1"/>
  <c r="M660" i="1"/>
  <c r="F660" i="1"/>
  <c r="E660" i="1"/>
  <c r="M648" i="1"/>
  <c r="F648" i="1"/>
  <c r="E648" i="1"/>
  <c r="M647" i="1"/>
  <c r="F647" i="1"/>
  <c r="E647" i="1"/>
  <c r="E639" i="1"/>
  <c r="M631" i="1"/>
  <c r="F631" i="1"/>
  <c r="E631" i="1"/>
  <c r="E619" i="1"/>
  <c r="F619" i="1"/>
  <c r="M619" i="1"/>
  <c r="E620" i="1"/>
  <c r="F620" i="1"/>
  <c r="M620" i="1"/>
  <c r="E621" i="1"/>
  <c r="F621" i="1"/>
  <c r="M621" i="1"/>
  <c r="E622" i="1"/>
  <c r="F622" i="1"/>
  <c r="M622" i="1"/>
  <c r="E623" i="1"/>
  <c r="F623" i="1"/>
  <c r="M623" i="1"/>
  <c r="E624" i="1"/>
  <c r="F624" i="1"/>
  <c r="M624" i="1"/>
  <c r="E626" i="1"/>
  <c r="F626" i="1"/>
  <c r="M626" i="1"/>
  <c r="E627" i="1"/>
  <c r="F627" i="1"/>
  <c r="M627" i="1"/>
  <c r="E628" i="1"/>
  <c r="F628" i="1"/>
  <c r="M628" i="1"/>
  <c r="E629" i="1"/>
  <c r="F629" i="1"/>
  <c r="M629" i="1"/>
  <c r="E630" i="1"/>
  <c r="F630" i="1"/>
  <c r="M630" i="1"/>
  <c r="E632" i="1"/>
  <c r="F632" i="1"/>
  <c r="M632" i="1"/>
  <c r="E633" i="1"/>
  <c r="F633" i="1"/>
  <c r="M633" i="1"/>
  <c r="E634" i="1"/>
  <c r="F634" i="1"/>
  <c r="M634" i="1"/>
  <c r="E635" i="1"/>
  <c r="F635" i="1"/>
  <c r="M635" i="1"/>
  <c r="E636" i="1"/>
  <c r="F636" i="1"/>
  <c r="M636" i="1"/>
  <c r="E637" i="1"/>
  <c r="F637" i="1"/>
  <c r="M637" i="1"/>
  <c r="E638" i="1"/>
  <c r="F638" i="1"/>
  <c r="M638" i="1"/>
  <c r="F639" i="1"/>
  <c r="M639" i="1"/>
  <c r="E640" i="1"/>
  <c r="F640" i="1"/>
  <c r="M640" i="1"/>
  <c r="E641" i="1"/>
  <c r="F641" i="1"/>
  <c r="M641" i="1"/>
  <c r="E642" i="1"/>
  <c r="F642" i="1"/>
  <c r="M642" i="1"/>
  <c r="E643" i="1"/>
  <c r="F643" i="1"/>
  <c r="M643" i="1"/>
  <c r="E644" i="1"/>
  <c r="F644" i="1"/>
  <c r="M644" i="1"/>
  <c r="E645" i="1"/>
  <c r="F645" i="1"/>
  <c r="M645" i="1"/>
  <c r="E646" i="1"/>
  <c r="F646" i="1"/>
  <c r="M646" i="1"/>
  <c r="E649" i="1"/>
  <c r="F649" i="1"/>
  <c r="M649" i="1"/>
  <c r="E650" i="1"/>
  <c r="F650" i="1"/>
  <c r="M650" i="1"/>
  <c r="E651" i="1"/>
  <c r="F651" i="1"/>
  <c r="M651" i="1"/>
  <c r="E652" i="1"/>
  <c r="F652" i="1"/>
  <c r="M652" i="1"/>
  <c r="E653" i="1"/>
  <c r="F653" i="1"/>
  <c r="M653" i="1"/>
  <c r="E654" i="1"/>
  <c r="F654" i="1"/>
  <c r="M654" i="1"/>
  <c r="E655" i="1"/>
  <c r="F655" i="1"/>
  <c r="M655" i="1"/>
  <c r="E656" i="1"/>
  <c r="F656" i="1"/>
  <c r="M656" i="1"/>
  <c r="E657" i="1"/>
  <c r="F657" i="1"/>
  <c r="M657" i="1"/>
  <c r="E658" i="1"/>
  <c r="F658" i="1"/>
  <c r="M658" i="1"/>
  <c r="E659" i="1"/>
  <c r="F659" i="1"/>
  <c r="M659" i="1"/>
  <c r="E664" i="1"/>
  <c r="F664" i="1"/>
  <c r="M664" i="1"/>
  <c r="E665" i="1"/>
  <c r="F665" i="1"/>
  <c r="M665" i="1"/>
  <c r="E666" i="1"/>
  <c r="F666" i="1"/>
  <c r="M666" i="1"/>
  <c r="F616" i="1"/>
  <c r="F617" i="1"/>
  <c r="F625" i="1"/>
  <c r="F618" i="1"/>
  <c r="E616" i="1"/>
  <c r="E617" i="1"/>
  <c r="E625" i="1"/>
  <c r="E618" i="1"/>
  <c r="M614" i="1"/>
  <c r="M615" i="1"/>
  <c r="M616" i="1"/>
  <c r="M617" i="1"/>
  <c r="M625" i="1"/>
  <c r="M618" i="1"/>
  <c r="E614" i="1"/>
  <c r="F614" i="1"/>
  <c r="E615" i="1"/>
  <c r="F615" i="1"/>
  <c r="M613" i="1"/>
  <c r="E613" i="1"/>
  <c r="F613" i="1"/>
  <c r="M611" i="1"/>
  <c r="M612" i="1"/>
  <c r="E612" i="1"/>
  <c r="F612" i="1"/>
  <c r="F611" i="1"/>
  <c r="E611" i="1"/>
  <c r="M593" i="1"/>
  <c r="F593" i="1"/>
  <c r="E593" i="1"/>
  <c r="M557" i="1"/>
  <c r="F557" i="1"/>
  <c r="E557" i="1"/>
  <c r="M556" i="1"/>
  <c r="F556" i="1"/>
  <c r="E556" i="1"/>
  <c r="E547" i="1"/>
  <c r="E546" i="1"/>
  <c r="E545" i="1"/>
  <c r="E554" i="1"/>
  <c r="F554" i="1"/>
  <c r="M554" i="1"/>
  <c r="E555" i="1"/>
  <c r="F555" i="1"/>
  <c r="M555" i="1"/>
  <c r="E558" i="1"/>
  <c r="F558" i="1"/>
  <c r="M558" i="1"/>
  <c r="E559" i="1"/>
  <c r="F559" i="1"/>
  <c r="M559" i="1"/>
  <c r="E560" i="1"/>
  <c r="F560" i="1"/>
  <c r="M560" i="1"/>
  <c r="E561" i="1"/>
  <c r="F561" i="1"/>
  <c r="M561" i="1"/>
  <c r="E562" i="1"/>
  <c r="F562" i="1"/>
  <c r="M562" i="1"/>
  <c r="E563" i="1"/>
  <c r="F563" i="1"/>
  <c r="M563" i="1"/>
  <c r="E564" i="1"/>
  <c r="F564" i="1"/>
  <c r="M564" i="1"/>
  <c r="E565" i="1"/>
  <c r="F565" i="1"/>
  <c r="M565" i="1"/>
  <c r="E566" i="1"/>
  <c r="F566" i="1"/>
  <c r="M566" i="1"/>
  <c r="E567" i="1"/>
  <c r="F567" i="1"/>
  <c r="M567" i="1"/>
  <c r="E568" i="1"/>
  <c r="F568" i="1"/>
  <c r="M568" i="1"/>
  <c r="E569" i="1"/>
  <c r="F569" i="1"/>
  <c r="M569" i="1"/>
  <c r="E570" i="1"/>
  <c r="F570" i="1"/>
  <c r="M570" i="1"/>
  <c r="E571" i="1"/>
  <c r="F571" i="1"/>
  <c r="M571" i="1"/>
  <c r="E572" i="1"/>
  <c r="F572" i="1"/>
  <c r="M572" i="1"/>
  <c r="E573" i="1"/>
  <c r="F573" i="1"/>
  <c r="M573" i="1"/>
  <c r="E574" i="1"/>
  <c r="F574" i="1"/>
  <c r="M574" i="1"/>
  <c r="E575" i="1"/>
  <c r="F575" i="1"/>
  <c r="M575" i="1"/>
  <c r="E576" i="1"/>
  <c r="F576" i="1"/>
  <c r="M576" i="1"/>
  <c r="E577" i="1"/>
  <c r="F577" i="1"/>
  <c r="M577" i="1"/>
  <c r="E578" i="1"/>
  <c r="F578" i="1"/>
  <c r="M578" i="1"/>
  <c r="E579" i="1"/>
  <c r="F579" i="1"/>
  <c r="M579" i="1"/>
  <c r="E580" i="1"/>
  <c r="F580" i="1"/>
  <c r="M580" i="1"/>
  <c r="E581" i="1"/>
  <c r="F581" i="1"/>
  <c r="M581" i="1"/>
  <c r="E582" i="1"/>
  <c r="F582" i="1"/>
  <c r="M582" i="1"/>
  <c r="E583" i="1"/>
  <c r="F583" i="1"/>
  <c r="M583" i="1"/>
  <c r="E584" i="1"/>
  <c r="F584" i="1"/>
  <c r="M584" i="1"/>
  <c r="E585" i="1"/>
  <c r="F585" i="1"/>
  <c r="M585" i="1"/>
  <c r="E586" i="1"/>
  <c r="F586" i="1"/>
  <c r="M586" i="1"/>
  <c r="E587" i="1"/>
  <c r="F587" i="1"/>
  <c r="M587" i="1"/>
  <c r="E588" i="1"/>
  <c r="F588" i="1"/>
  <c r="M588" i="1"/>
  <c r="E589" i="1"/>
  <c r="F589" i="1"/>
  <c r="M589" i="1"/>
  <c r="E590" i="1"/>
  <c r="F590" i="1"/>
  <c r="M590" i="1"/>
  <c r="E591" i="1"/>
  <c r="F591" i="1"/>
  <c r="M591" i="1"/>
  <c r="E592" i="1"/>
  <c r="F592" i="1"/>
  <c r="M592" i="1"/>
  <c r="E594" i="1"/>
  <c r="F594" i="1"/>
  <c r="M594" i="1"/>
  <c r="E595" i="1"/>
  <c r="F595" i="1"/>
  <c r="M595" i="1"/>
  <c r="E596" i="1"/>
  <c r="F596" i="1"/>
  <c r="M596" i="1"/>
  <c r="E597" i="1"/>
  <c r="F597" i="1"/>
  <c r="M597" i="1"/>
  <c r="E598" i="1"/>
  <c r="F598" i="1"/>
  <c r="M598" i="1"/>
  <c r="E599" i="1"/>
  <c r="F599" i="1"/>
  <c r="M599" i="1"/>
  <c r="E600" i="1"/>
  <c r="F600" i="1"/>
  <c r="M600" i="1"/>
  <c r="E601" i="1"/>
  <c r="F601" i="1"/>
  <c r="M601" i="1"/>
  <c r="E602" i="1"/>
  <c r="F602" i="1"/>
  <c r="M602" i="1"/>
  <c r="E603" i="1"/>
  <c r="F603" i="1"/>
  <c r="M603" i="1"/>
  <c r="E604" i="1"/>
  <c r="F604" i="1"/>
  <c r="M604" i="1"/>
  <c r="E605" i="1"/>
  <c r="F605" i="1"/>
  <c r="M605" i="1"/>
  <c r="E606" i="1"/>
  <c r="F606" i="1"/>
  <c r="M606" i="1"/>
  <c r="E607" i="1"/>
  <c r="F607" i="1"/>
  <c r="M607" i="1"/>
  <c r="E608" i="1"/>
  <c r="F608" i="1"/>
  <c r="M608" i="1"/>
  <c r="E609" i="1"/>
  <c r="F609" i="1"/>
  <c r="M609" i="1"/>
  <c r="E610" i="1"/>
  <c r="F610" i="1"/>
  <c r="M610" i="1"/>
  <c r="F522" i="1"/>
  <c r="F523" i="1"/>
  <c r="F524" i="1"/>
  <c r="F525" i="1"/>
  <c r="F526" i="1"/>
  <c r="F527" i="1"/>
  <c r="F521" i="1"/>
  <c r="M519" i="1"/>
  <c r="E519" i="1"/>
  <c r="M512" i="1"/>
  <c r="M511" i="1"/>
  <c r="F511" i="1"/>
  <c r="E511" i="1"/>
  <c r="M510" i="1"/>
  <c r="F510" i="1"/>
  <c r="E510" i="1"/>
  <c r="E493" i="1"/>
  <c r="F493" i="1"/>
  <c r="M493" i="1"/>
  <c r="E494" i="1"/>
  <c r="F494" i="1"/>
  <c r="M494" i="1"/>
  <c r="E495" i="1"/>
  <c r="F495" i="1"/>
  <c r="M495" i="1"/>
  <c r="E496" i="1"/>
  <c r="F496" i="1"/>
  <c r="M496" i="1"/>
  <c r="E497" i="1"/>
  <c r="F497" i="1"/>
  <c r="M497" i="1"/>
  <c r="E498" i="1"/>
  <c r="F498" i="1"/>
  <c r="M498" i="1"/>
  <c r="E499" i="1"/>
  <c r="F499" i="1"/>
  <c r="M499" i="1"/>
  <c r="E500" i="1"/>
  <c r="F500" i="1"/>
  <c r="M500" i="1"/>
  <c r="E501" i="1"/>
  <c r="F501" i="1"/>
  <c r="M501" i="1"/>
  <c r="E502" i="1"/>
  <c r="F502" i="1"/>
  <c r="M502" i="1"/>
  <c r="E503" i="1"/>
  <c r="F503" i="1"/>
  <c r="M503" i="1"/>
  <c r="E504" i="1"/>
  <c r="F504" i="1"/>
  <c r="M504" i="1"/>
  <c r="E505" i="1"/>
  <c r="F505" i="1"/>
  <c r="M505" i="1"/>
  <c r="E506" i="1"/>
  <c r="F506" i="1"/>
  <c r="M506" i="1"/>
  <c r="E507" i="1"/>
  <c r="F507" i="1"/>
  <c r="M507" i="1"/>
  <c r="E508" i="1"/>
  <c r="F508" i="1"/>
  <c r="M508" i="1"/>
  <c r="E509" i="1"/>
  <c r="F509" i="1"/>
  <c r="M509" i="1"/>
  <c r="E512" i="1"/>
  <c r="F512" i="1"/>
  <c r="E513" i="1"/>
  <c r="F513" i="1"/>
  <c r="M513" i="1"/>
  <c r="E514" i="1"/>
  <c r="F514" i="1"/>
  <c r="M514" i="1"/>
  <c r="E515" i="1"/>
  <c r="F515" i="1"/>
  <c r="M515" i="1"/>
  <c r="E516" i="1"/>
  <c r="F516" i="1"/>
  <c r="M516" i="1"/>
  <c r="E517" i="1"/>
  <c r="F517" i="1"/>
  <c r="M517" i="1"/>
  <c r="E518" i="1"/>
  <c r="F518" i="1"/>
  <c r="M518" i="1"/>
  <c r="F519" i="1"/>
  <c r="E520" i="1"/>
  <c r="F520" i="1"/>
  <c r="M520" i="1"/>
  <c r="E521" i="1"/>
  <c r="M521" i="1"/>
  <c r="E522" i="1"/>
  <c r="M522" i="1"/>
  <c r="E523" i="1"/>
  <c r="M523" i="1"/>
  <c r="E524" i="1"/>
  <c r="M524" i="1"/>
  <c r="E525" i="1"/>
  <c r="M525" i="1"/>
  <c r="E526" i="1"/>
  <c r="M526" i="1"/>
  <c r="E527" i="1"/>
  <c r="M527" i="1"/>
  <c r="E528" i="1"/>
  <c r="F528" i="1"/>
  <c r="M528" i="1"/>
  <c r="E529" i="1"/>
  <c r="F529" i="1"/>
  <c r="M529" i="1"/>
  <c r="E530" i="1"/>
  <c r="F530" i="1"/>
  <c r="M530" i="1"/>
  <c r="E531" i="1"/>
  <c r="F531" i="1"/>
  <c r="M531" i="1"/>
  <c r="E532" i="1"/>
  <c r="F532" i="1"/>
  <c r="M532" i="1"/>
  <c r="E533" i="1"/>
  <c r="F533" i="1"/>
  <c r="M533" i="1"/>
  <c r="E534" i="1"/>
  <c r="F534" i="1"/>
  <c r="M534" i="1"/>
  <c r="E535" i="1"/>
  <c r="F535" i="1"/>
  <c r="M535" i="1"/>
  <c r="E536" i="1"/>
  <c r="F536" i="1"/>
  <c r="M536" i="1"/>
  <c r="E537" i="1"/>
  <c r="F537" i="1"/>
  <c r="M537" i="1"/>
  <c r="E538" i="1"/>
  <c r="F538" i="1"/>
  <c r="M538" i="1"/>
  <c r="E539" i="1"/>
  <c r="F539" i="1"/>
  <c r="M539" i="1"/>
  <c r="E540" i="1"/>
  <c r="F540" i="1"/>
  <c r="M540" i="1"/>
  <c r="E541" i="1"/>
  <c r="F541" i="1"/>
  <c r="M541" i="1"/>
  <c r="E542" i="1"/>
  <c r="F542" i="1"/>
  <c r="M542" i="1"/>
  <c r="E543" i="1"/>
  <c r="F543" i="1"/>
  <c r="M543" i="1"/>
  <c r="E544" i="1"/>
  <c r="F544" i="1"/>
  <c r="M544" i="1"/>
  <c r="F545" i="1"/>
  <c r="M545" i="1"/>
  <c r="F546" i="1"/>
  <c r="M546" i="1"/>
  <c r="F547" i="1"/>
  <c r="M547" i="1"/>
  <c r="E548" i="1"/>
  <c r="F548" i="1"/>
  <c r="M548" i="1"/>
  <c r="E549" i="1"/>
  <c r="F549" i="1"/>
  <c r="M549" i="1"/>
  <c r="E550" i="1"/>
  <c r="F550" i="1"/>
  <c r="M550" i="1"/>
  <c r="E551" i="1"/>
  <c r="F551" i="1"/>
  <c r="M551" i="1"/>
  <c r="E552" i="1"/>
  <c r="F552" i="1"/>
  <c r="M552" i="1"/>
  <c r="E553" i="1"/>
  <c r="F553" i="1"/>
  <c r="M553" i="1"/>
  <c r="E488" i="1"/>
  <c r="F488" i="1"/>
  <c r="M488" i="1"/>
  <c r="E489" i="1"/>
  <c r="F489" i="1"/>
  <c r="M489" i="1"/>
  <c r="E490" i="1"/>
  <c r="F490" i="1"/>
  <c r="M490" i="1"/>
  <c r="E491" i="1"/>
  <c r="F491" i="1"/>
  <c r="M491" i="1"/>
  <c r="E492" i="1"/>
  <c r="F492" i="1"/>
  <c r="M492" i="1"/>
  <c r="M478" i="1"/>
  <c r="F478" i="1"/>
  <c r="E478" i="1"/>
  <c r="M473" i="1"/>
  <c r="F473" i="1"/>
  <c r="E473" i="1"/>
  <c r="M463" i="1"/>
  <c r="F463" i="1"/>
  <c r="E463" i="1"/>
  <c r="F456" i="1"/>
  <c r="E456" i="1"/>
  <c r="M454" i="1"/>
  <c r="F454" i="1"/>
  <c r="E454" i="1"/>
  <c r="M443" i="1"/>
  <c r="M444" i="1"/>
  <c r="E441" i="1"/>
  <c r="F441" i="1"/>
  <c r="M441" i="1"/>
  <c r="E442" i="1"/>
  <c r="F442" i="1"/>
  <c r="M442" i="1"/>
  <c r="E443" i="1"/>
  <c r="F443" i="1"/>
  <c r="E444" i="1"/>
  <c r="F444" i="1"/>
  <c r="E445" i="1"/>
  <c r="F445" i="1"/>
  <c r="M445" i="1"/>
  <c r="E446" i="1"/>
  <c r="F446" i="1"/>
  <c r="M446" i="1"/>
  <c r="E447" i="1"/>
  <c r="F447" i="1"/>
  <c r="M447" i="1"/>
  <c r="E448" i="1"/>
  <c r="F448" i="1"/>
  <c r="M448" i="1"/>
  <c r="E449" i="1"/>
  <c r="F449" i="1"/>
  <c r="M449" i="1"/>
  <c r="E450" i="1"/>
  <c r="F450" i="1"/>
  <c r="M450" i="1"/>
  <c r="E451" i="1"/>
  <c r="F451" i="1"/>
  <c r="M451" i="1"/>
  <c r="E452" i="1"/>
  <c r="F452" i="1"/>
  <c r="M452" i="1"/>
  <c r="E453" i="1"/>
  <c r="F453" i="1"/>
  <c r="M453" i="1"/>
  <c r="E455" i="1"/>
  <c r="F455" i="1"/>
  <c r="M455" i="1"/>
  <c r="M456" i="1"/>
  <c r="E457" i="1"/>
  <c r="F457" i="1"/>
  <c r="M457" i="1"/>
  <c r="E458" i="1"/>
  <c r="F458" i="1"/>
  <c r="M458" i="1"/>
  <c r="E459" i="1"/>
  <c r="F459" i="1"/>
  <c r="M459" i="1"/>
  <c r="E460" i="1"/>
  <c r="F460" i="1"/>
  <c r="M460" i="1"/>
  <c r="E461" i="1"/>
  <c r="F461" i="1"/>
  <c r="M461" i="1"/>
  <c r="E462" i="1"/>
  <c r="F462" i="1"/>
  <c r="M462" i="1"/>
  <c r="E464" i="1"/>
  <c r="F464" i="1"/>
  <c r="M464" i="1"/>
  <c r="E465" i="1"/>
  <c r="F465" i="1"/>
  <c r="M465" i="1"/>
  <c r="E466" i="1"/>
  <c r="F466" i="1"/>
  <c r="M466" i="1"/>
  <c r="E467" i="1"/>
  <c r="F467" i="1"/>
  <c r="M467" i="1"/>
  <c r="E468" i="1"/>
  <c r="F468" i="1"/>
  <c r="M468" i="1"/>
  <c r="E469" i="1"/>
  <c r="F469" i="1"/>
  <c r="M469" i="1"/>
  <c r="E470" i="1"/>
  <c r="F470" i="1"/>
  <c r="M470" i="1"/>
  <c r="E471" i="1"/>
  <c r="F471" i="1"/>
  <c r="M471" i="1"/>
  <c r="E472" i="1"/>
  <c r="F472" i="1"/>
  <c r="M472" i="1"/>
  <c r="E474" i="1"/>
  <c r="F474" i="1"/>
  <c r="M474" i="1"/>
  <c r="E475" i="1"/>
  <c r="F475" i="1"/>
  <c r="M475" i="1"/>
  <c r="E476" i="1"/>
  <c r="F476" i="1"/>
  <c r="M476" i="1"/>
  <c r="E477" i="1"/>
  <c r="F477" i="1"/>
  <c r="M477" i="1"/>
  <c r="E479" i="1"/>
  <c r="F479" i="1"/>
  <c r="M479" i="1"/>
  <c r="E480" i="1"/>
  <c r="F480" i="1"/>
  <c r="M480" i="1"/>
  <c r="E481" i="1"/>
  <c r="F481" i="1"/>
  <c r="M481" i="1"/>
  <c r="E482" i="1"/>
  <c r="F482" i="1"/>
  <c r="M482" i="1"/>
  <c r="E483" i="1"/>
  <c r="F483" i="1"/>
  <c r="M483" i="1"/>
  <c r="E484" i="1"/>
  <c r="F484" i="1"/>
  <c r="M484" i="1"/>
  <c r="E485" i="1"/>
  <c r="F485" i="1"/>
  <c r="M485" i="1"/>
  <c r="E486" i="1"/>
  <c r="F486" i="1"/>
  <c r="M486" i="1"/>
  <c r="E487" i="1"/>
  <c r="F487" i="1"/>
  <c r="M487" i="1"/>
  <c r="M426" i="1"/>
  <c r="F426" i="1"/>
  <c r="E426" i="1"/>
  <c r="M425" i="1"/>
  <c r="F425" i="1"/>
  <c r="E425" i="1"/>
  <c r="M424" i="1"/>
  <c r="F424" i="1"/>
  <c r="E424" i="1"/>
  <c r="M415" i="1"/>
  <c r="F415" i="1"/>
  <c r="E415" i="1"/>
  <c r="E413" i="1"/>
  <c r="F413" i="1"/>
  <c r="M413" i="1"/>
  <c r="E414" i="1"/>
  <c r="F414" i="1"/>
  <c r="M414" i="1"/>
  <c r="E416" i="1"/>
  <c r="F416" i="1"/>
  <c r="M416" i="1"/>
  <c r="E417" i="1"/>
  <c r="F417" i="1"/>
  <c r="M417" i="1"/>
  <c r="E418" i="1"/>
  <c r="F418" i="1"/>
  <c r="M418" i="1"/>
  <c r="E419" i="1"/>
  <c r="F419" i="1"/>
  <c r="M419" i="1"/>
  <c r="E420" i="1"/>
  <c r="F420" i="1"/>
  <c r="M420" i="1"/>
  <c r="E421" i="1"/>
  <c r="F421" i="1"/>
  <c r="M421" i="1"/>
  <c r="E422" i="1"/>
  <c r="F422" i="1"/>
  <c r="M422" i="1"/>
  <c r="E423" i="1"/>
  <c r="F423" i="1"/>
  <c r="M423" i="1"/>
  <c r="E427" i="1"/>
  <c r="F427" i="1"/>
  <c r="M427" i="1"/>
  <c r="E428" i="1"/>
  <c r="F428" i="1"/>
  <c r="M428" i="1"/>
  <c r="E429" i="1"/>
  <c r="F429" i="1"/>
  <c r="M429" i="1"/>
  <c r="E430" i="1"/>
  <c r="F430" i="1"/>
  <c r="M430" i="1"/>
  <c r="E431" i="1"/>
  <c r="F431" i="1"/>
  <c r="M431" i="1"/>
  <c r="E432" i="1"/>
  <c r="F432" i="1"/>
  <c r="M432" i="1"/>
  <c r="E433" i="1"/>
  <c r="F433" i="1"/>
  <c r="M433" i="1"/>
  <c r="E434" i="1"/>
  <c r="F434" i="1"/>
  <c r="M434" i="1"/>
  <c r="E435" i="1"/>
  <c r="F435" i="1"/>
  <c r="M435" i="1"/>
  <c r="E436" i="1"/>
  <c r="F436" i="1"/>
  <c r="M436" i="1"/>
  <c r="E437" i="1"/>
  <c r="F437" i="1"/>
  <c r="M437" i="1"/>
  <c r="E438" i="1"/>
  <c r="F438" i="1"/>
  <c r="M438" i="1"/>
  <c r="E439" i="1"/>
  <c r="F439" i="1"/>
  <c r="M439" i="1"/>
  <c r="E440" i="1"/>
  <c r="F440" i="1"/>
  <c r="M440" i="1"/>
  <c r="M397" i="1"/>
  <c r="E397" i="1"/>
  <c r="F397" i="1"/>
  <c r="E391" i="1"/>
  <c r="M391" i="1"/>
  <c r="M383" i="1"/>
  <c r="M382" i="1"/>
  <c r="F382" i="1"/>
  <c r="E382" i="1"/>
  <c r="M365" i="1"/>
  <c r="E365" i="1"/>
  <c r="F365" i="1"/>
  <c r="M362" i="1"/>
  <c r="E362" i="1"/>
  <c r="F362" i="1"/>
  <c r="M361" i="1"/>
  <c r="F361" i="1"/>
  <c r="E361" i="1"/>
  <c r="E360" i="1"/>
  <c r="E359" i="1"/>
  <c r="M356" i="1"/>
  <c r="F356" i="1"/>
  <c r="E356" i="1"/>
  <c r="M355" i="1"/>
  <c r="F355" i="1"/>
  <c r="E355" i="1"/>
  <c r="E370" i="1"/>
  <c r="F370" i="1"/>
  <c r="M370" i="1"/>
  <c r="E371" i="1"/>
  <c r="F371" i="1"/>
  <c r="M371" i="1"/>
  <c r="E372" i="1"/>
  <c r="F372" i="1"/>
  <c r="M372" i="1"/>
  <c r="E373" i="1"/>
  <c r="F373" i="1"/>
  <c r="M373" i="1"/>
  <c r="E374" i="1"/>
  <c r="F374" i="1"/>
  <c r="M374" i="1"/>
  <c r="E375" i="1"/>
  <c r="F375" i="1"/>
  <c r="M375" i="1"/>
  <c r="E376" i="1"/>
  <c r="F376" i="1"/>
  <c r="M376" i="1"/>
  <c r="E377" i="1"/>
  <c r="F377" i="1"/>
  <c r="M377" i="1"/>
  <c r="E378" i="1"/>
  <c r="F378" i="1"/>
  <c r="M378" i="1"/>
  <c r="E379" i="1"/>
  <c r="F379" i="1"/>
  <c r="M379" i="1"/>
  <c r="E380" i="1"/>
  <c r="F380" i="1"/>
  <c r="M380" i="1"/>
  <c r="E381" i="1"/>
  <c r="F381" i="1"/>
  <c r="M381" i="1"/>
  <c r="E383" i="1"/>
  <c r="F383" i="1"/>
  <c r="E384" i="1"/>
  <c r="F384" i="1"/>
  <c r="M384" i="1"/>
  <c r="E385" i="1"/>
  <c r="F385" i="1"/>
  <c r="M385" i="1"/>
  <c r="E386" i="1"/>
  <c r="F386" i="1"/>
  <c r="M386" i="1"/>
  <c r="E387" i="1"/>
  <c r="F387" i="1"/>
  <c r="M387" i="1"/>
  <c r="E388" i="1"/>
  <c r="F388" i="1"/>
  <c r="M388" i="1"/>
  <c r="E389" i="1"/>
  <c r="F389" i="1"/>
  <c r="M389" i="1"/>
  <c r="E390" i="1"/>
  <c r="F390" i="1"/>
  <c r="M390" i="1"/>
  <c r="F391" i="1"/>
  <c r="E392" i="1"/>
  <c r="F392" i="1"/>
  <c r="M392" i="1"/>
  <c r="E393" i="1"/>
  <c r="F393" i="1"/>
  <c r="M393" i="1"/>
  <c r="E394" i="1"/>
  <c r="F394" i="1"/>
  <c r="M394" i="1"/>
  <c r="E395" i="1"/>
  <c r="F395" i="1"/>
  <c r="M395" i="1"/>
  <c r="E396" i="1"/>
  <c r="F396" i="1"/>
  <c r="M396" i="1"/>
  <c r="E398" i="1"/>
  <c r="F398" i="1"/>
  <c r="M398" i="1"/>
  <c r="E399" i="1"/>
  <c r="F399" i="1"/>
  <c r="M399" i="1"/>
  <c r="E400" i="1"/>
  <c r="F400" i="1"/>
  <c r="M400" i="1"/>
  <c r="E401" i="1"/>
  <c r="F401" i="1"/>
  <c r="M401" i="1"/>
  <c r="E402" i="1"/>
  <c r="F402" i="1"/>
  <c r="M402" i="1"/>
  <c r="E403" i="1"/>
  <c r="F403" i="1"/>
  <c r="M403" i="1"/>
  <c r="E404" i="1"/>
  <c r="F404" i="1"/>
  <c r="M404" i="1"/>
  <c r="E405" i="1"/>
  <c r="F405" i="1"/>
  <c r="M405" i="1"/>
  <c r="E406" i="1"/>
  <c r="F406" i="1"/>
  <c r="M406" i="1"/>
  <c r="E407" i="1"/>
  <c r="F407" i="1"/>
  <c r="M407" i="1"/>
  <c r="E408" i="1"/>
  <c r="F408" i="1"/>
  <c r="M408" i="1"/>
  <c r="E409" i="1"/>
  <c r="F409" i="1"/>
  <c r="M409" i="1"/>
  <c r="E410" i="1"/>
  <c r="F410" i="1"/>
  <c r="M410" i="1"/>
  <c r="E411" i="1"/>
  <c r="F411" i="1"/>
  <c r="M411" i="1"/>
  <c r="E412" i="1"/>
  <c r="F412" i="1"/>
  <c r="M412" i="1"/>
  <c r="M332" i="1"/>
  <c r="F332" i="1"/>
  <c r="E332" i="1"/>
  <c r="M331" i="1"/>
  <c r="F331" i="1"/>
  <c r="E331" i="1"/>
  <c r="M322" i="1"/>
  <c r="F322" i="1"/>
  <c r="E322" i="1"/>
  <c r="M321" i="1"/>
  <c r="F321" i="1"/>
  <c r="E321" i="1"/>
  <c r="M320" i="1"/>
  <c r="F320" i="1"/>
  <c r="E320" i="1"/>
  <c r="M311" i="1"/>
  <c r="F311" i="1"/>
  <c r="E311" i="1"/>
  <c r="M310" i="1"/>
  <c r="F310" i="1"/>
  <c r="E310" i="1"/>
  <c r="E301" i="1"/>
  <c r="F301" i="1"/>
  <c r="M301" i="1"/>
  <c r="E302" i="1"/>
  <c r="F302" i="1"/>
  <c r="M302" i="1"/>
  <c r="E303" i="1"/>
  <c r="F303" i="1"/>
  <c r="M303" i="1"/>
  <c r="E304" i="1"/>
  <c r="F304" i="1"/>
  <c r="M304" i="1"/>
  <c r="E305" i="1"/>
  <c r="F305" i="1"/>
  <c r="M305" i="1"/>
  <c r="E306" i="1"/>
  <c r="F306" i="1"/>
  <c r="M306" i="1"/>
  <c r="E307" i="1"/>
  <c r="F307" i="1"/>
  <c r="M307" i="1"/>
  <c r="E308" i="1"/>
  <c r="F308" i="1"/>
  <c r="M308" i="1"/>
  <c r="E309" i="1"/>
  <c r="F309" i="1"/>
  <c r="M309" i="1"/>
  <c r="E312" i="1"/>
  <c r="F312" i="1"/>
  <c r="M312" i="1"/>
  <c r="E313" i="1"/>
  <c r="F313" i="1"/>
  <c r="M313" i="1"/>
  <c r="E314" i="1"/>
  <c r="F314" i="1"/>
  <c r="M314" i="1"/>
  <c r="E315" i="1"/>
  <c r="F315" i="1"/>
  <c r="M315" i="1"/>
  <c r="E316" i="1"/>
  <c r="F316" i="1"/>
  <c r="M316" i="1"/>
  <c r="E317" i="1"/>
  <c r="F317" i="1"/>
  <c r="M317" i="1"/>
  <c r="E318" i="1"/>
  <c r="F318" i="1"/>
  <c r="M318" i="1"/>
  <c r="E319" i="1"/>
  <c r="F319" i="1"/>
  <c r="M319" i="1"/>
  <c r="E323" i="1"/>
  <c r="F323" i="1"/>
  <c r="M323" i="1"/>
  <c r="E324" i="1"/>
  <c r="F324" i="1"/>
  <c r="M324" i="1"/>
  <c r="E325" i="1"/>
  <c r="F325" i="1"/>
  <c r="M325" i="1"/>
  <c r="E326" i="1"/>
  <c r="F326" i="1"/>
  <c r="M326" i="1"/>
  <c r="E327" i="1"/>
  <c r="F327" i="1"/>
  <c r="M327" i="1"/>
  <c r="E328" i="1"/>
  <c r="F328" i="1"/>
  <c r="M328" i="1"/>
  <c r="E329" i="1"/>
  <c r="F329" i="1"/>
  <c r="M329" i="1"/>
  <c r="E330" i="1"/>
  <c r="F330" i="1"/>
  <c r="M330" i="1"/>
  <c r="E333" i="1"/>
  <c r="F333" i="1"/>
  <c r="M333" i="1"/>
  <c r="E334" i="1"/>
  <c r="F334" i="1"/>
  <c r="M334" i="1"/>
  <c r="E335" i="1"/>
  <c r="F335" i="1"/>
  <c r="M335" i="1"/>
  <c r="E336" i="1"/>
  <c r="F336" i="1"/>
  <c r="M336" i="1"/>
  <c r="E337" i="1"/>
  <c r="F337" i="1"/>
  <c r="M337" i="1"/>
  <c r="E338" i="1"/>
  <c r="F338" i="1"/>
  <c r="M338" i="1"/>
  <c r="E339" i="1"/>
  <c r="F339" i="1"/>
  <c r="M339" i="1"/>
  <c r="E340" i="1"/>
  <c r="F340" i="1"/>
  <c r="M340" i="1"/>
  <c r="E341" i="1"/>
  <c r="F341" i="1"/>
  <c r="M341" i="1"/>
  <c r="E342" i="1"/>
  <c r="F342" i="1"/>
  <c r="M342" i="1"/>
  <c r="E343" i="1"/>
  <c r="F343" i="1"/>
  <c r="M343" i="1"/>
  <c r="E344" i="1"/>
  <c r="F344" i="1"/>
  <c r="M344" i="1"/>
  <c r="E345" i="1"/>
  <c r="F345" i="1"/>
  <c r="M345" i="1"/>
  <c r="E346" i="1"/>
  <c r="F346" i="1"/>
  <c r="M346" i="1"/>
  <c r="E347" i="1"/>
  <c r="F347" i="1"/>
  <c r="M347" i="1"/>
  <c r="E348" i="1"/>
  <c r="F348" i="1"/>
  <c r="M348" i="1"/>
  <c r="E349" i="1"/>
  <c r="F349" i="1"/>
  <c r="M349" i="1"/>
  <c r="E350" i="1"/>
  <c r="F350" i="1"/>
  <c r="M350" i="1"/>
  <c r="E351" i="1"/>
  <c r="F351" i="1"/>
  <c r="M351" i="1"/>
  <c r="E352" i="1"/>
  <c r="F352" i="1"/>
  <c r="M352" i="1"/>
  <c r="E353" i="1"/>
  <c r="F353" i="1"/>
  <c r="M353" i="1"/>
  <c r="E354" i="1"/>
  <c r="F354" i="1"/>
  <c r="M354" i="1"/>
  <c r="E357" i="1"/>
  <c r="F357" i="1"/>
  <c r="M357" i="1"/>
  <c r="E358" i="1"/>
  <c r="F358" i="1"/>
  <c r="M358" i="1"/>
  <c r="F359" i="1"/>
  <c r="M359" i="1"/>
  <c r="F360" i="1"/>
  <c r="M360" i="1"/>
  <c r="E363" i="1"/>
  <c r="F363" i="1"/>
  <c r="M363" i="1"/>
  <c r="E364" i="1"/>
  <c r="F364" i="1"/>
  <c r="M364" i="1"/>
  <c r="E366" i="1"/>
  <c r="F366" i="1"/>
  <c r="M366" i="1"/>
  <c r="E367" i="1"/>
  <c r="F367" i="1"/>
  <c r="M367" i="1"/>
  <c r="E368" i="1"/>
  <c r="F368" i="1"/>
  <c r="M368" i="1"/>
  <c r="E369" i="1"/>
  <c r="F369" i="1"/>
  <c r="M369" i="1"/>
  <c r="M262" i="1"/>
  <c r="M258" i="1"/>
  <c r="F258" i="1"/>
  <c r="E258" i="1"/>
  <c r="E243" i="1"/>
  <c r="F243" i="1"/>
  <c r="M243" i="1"/>
  <c r="E244" i="1"/>
  <c r="F244" i="1"/>
  <c r="M244" i="1"/>
  <c r="E245" i="1"/>
  <c r="F245" i="1"/>
  <c r="M245" i="1"/>
  <c r="E246" i="1"/>
  <c r="F246" i="1"/>
  <c r="M246" i="1"/>
  <c r="E247" i="1"/>
  <c r="F247" i="1"/>
  <c r="M247" i="1"/>
  <c r="E248" i="1"/>
  <c r="F248" i="1"/>
  <c r="M248" i="1"/>
  <c r="E249" i="1"/>
  <c r="F249" i="1"/>
  <c r="M249" i="1"/>
  <c r="E250" i="1"/>
  <c r="F250" i="1"/>
  <c r="M250" i="1"/>
  <c r="E251" i="1"/>
  <c r="F251" i="1"/>
  <c r="M251" i="1"/>
  <c r="E252" i="1"/>
  <c r="F252" i="1"/>
  <c r="M252" i="1"/>
  <c r="E253" i="1"/>
  <c r="F253" i="1"/>
  <c r="M253" i="1"/>
  <c r="E254" i="1"/>
  <c r="F254" i="1"/>
  <c r="M254" i="1"/>
  <c r="E255" i="1"/>
  <c r="F255" i="1"/>
  <c r="M255" i="1"/>
  <c r="E256" i="1"/>
  <c r="F256" i="1"/>
  <c r="M256" i="1"/>
  <c r="E257" i="1"/>
  <c r="F257" i="1"/>
  <c r="M257" i="1"/>
  <c r="E259" i="1"/>
  <c r="F259" i="1"/>
  <c r="M259" i="1"/>
  <c r="E260" i="1"/>
  <c r="F260" i="1"/>
  <c r="M260" i="1"/>
  <c r="E261" i="1"/>
  <c r="F261" i="1"/>
  <c r="M261" i="1"/>
  <c r="E262" i="1"/>
  <c r="F262" i="1"/>
  <c r="E263" i="1"/>
  <c r="F263" i="1"/>
  <c r="M263" i="1"/>
  <c r="E264" i="1"/>
  <c r="F264" i="1"/>
  <c r="M264" i="1"/>
  <c r="E265" i="1"/>
  <c r="F265" i="1"/>
  <c r="M265" i="1"/>
  <c r="E266" i="1"/>
  <c r="F266" i="1"/>
  <c r="M266" i="1"/>
  <c r="E267" i="1"/>
  <c r="F267" i="1"/>
  <c r="M267" i="1"/>
  <c r="E268" i="1"/>
  <c r="F268" i="1"/>
  <c r="M268" i="1"/>
  <c r="E269" i="1"/>
  <c r="F269" i="1"/>
  <c r="M269" i="1"/>
  <c r="E270" i="1"/>
  <c r="F270" i="1"/>
  <c r="M270" i="1"/>
  <c r="E271" i="1"/>
  <c r="F271" i="1"/>
  <c r="M271" i="1"/>
  <c r="E272" i="1"/>
  <c r="F272" i="1"/>
  <c r="M272" i="1"/>
  <c r="E273" i="1"/>
  <c r="F273" i="1"/>
  <c r="M273" i="1"/>
  <c r="E274" i="1"/>
  <c r="F274" i="1"/>
  <c r="M274" i="1"/>
  <c r="E275" i="1"/>
  <c r="F275" i="1"/>
  <c r="M275" i="1"/>
  <c r="E276" i="1"/>
  <c r="F276" i="1"/>
  <c r="M276" i="1"/>
  <c r="E277" i="1"/>
  <c r="F277" i="1"/>
  <c r="M277" i="1"/>
  <c r="E278" i="1"/>
  <c r="F278" i="1"/>
  <c r="M278" i="1"/>
  <c r="E279" i="1"/>
  <c r="F279" i="1"/>
  <c r="M279" i="1"/>
  <c r="E280" i="1"/>
  <c r="F280" i="1"/>
  <c r="M280" i="1"/>
  <c r="E281" i="1"/>
  <c r="F281" i="1"/>
  <c r="M281" i="1"/>
  <c r="E282" i="1"/>
  <c r="F282" i="1"/>
  <c r="M282" i="1"/>
  <c r="E283" i="1"/>
  <c r="F283" i="1"/>
  <c r="M283" i="1"/>
  <c r="E284" i="1"/>
  <c r="F284" i="1"/>
  <c r="M284" i="1"/>
  <c r="E285" i="1"/>
  <c r="F285" i="1"/>
  <c r="M285" i="1"/>
  <c r="E286" i="1"/>
  <c r="F286" i="1"/>
  <c r="M286" i="1"/>
  <c r="E287" i="1"/>
  <c r="F287" i="1"/>
  <c r="M287" i="1"/>
  <c r="E288" i="1"/>
  <c r="F288" i="1"/>
  <c r="M288" i="1"/>
  <c r="E289" i="1"/>
  <c r="F289" i="1"/>
  <c r="M289" i="1"/>
  <c r="E290" i="1"/>
  <c r="F290" i="1"/>
  <c r="M290" i="1"/>
  <c r="E291" i="1"/>
  <c r="F291" i="1"/>
  <c r="M291" i="1"/>
  <c r="E292" i="1"/>
  <c r="F292" i="1"/>
  <c r="M292" i="1"/>
  <c r="E293" i="1"/>
  <c r="F293" i="1"/>
  <c r="M293" i="1"/>
  <c r="E294" i="1"/>
  <c r="F294" i="1"/>
  <c r="M294" i="1"/>
  <c r="E295" i="1"/>
  <c r="F295" i="1"/>
  <c r="M295" i="1"/>
  <c r="E296" i="1"/>
  <c r="F296" i="1"/>
  <c r="M296" i="1"/>
  <c r="E297" i="1"/>
  <c r="F297" i="1"/>
  <c r="M297" i="1"/>
  <c r="E298" i="1"/>
  <c r="F298" i="1"/>
  <c r="M298" i="1"/>
  <c r="E299" i="1"/>
  <c r="F299" i="1"/>
  <c r="M299" i="1"/>
  <c r="E300" i="1"/>
  <c r="F300" i="1"/>
  <c r="M300" i="1"/>
  <c r="M227" i="1"/>
  <c r="F227" i="1"/>
  <c r="E227" i="1"/>
  <c r="M226" i="1"/>
  <c r="F226" i="1"/>
  <c r="E226" i="1"/>
  <c r="M222" i="1"/>
  <c r="E222" i="1"/>
  <c r="F222" i="1"/>
  <c r="M218" i="1"/>
  <c r="F218" i="1"/>
  <c r="E218" i="1"/>
  <c r="M203" i="1"/>
  <c r="F203" i="1"/>
  <c r="E203" i="1"/>
  <c r="E208" i="1"/>
  <c r="F208" i="1"/>
  <c r="M208" i="1"/>
  <c r="E209" i="1"/>
  <c r="F209" i="1"/>
  <c r="M209" i="1"/>
  <c r="E210" i="1"/>
  <c r="F210" i="1"/>
  <c r="M210" i="1"/>
  <c r="E211" i="1"/>
  <c r="F211" i="1"/>
  <c r="M211" i="1"/>
  <c r="E212" i="1"/>
  <c r="F212" i="1"/>
  <c r="M212" i="1"/>
  <c r="E213" i="1"/>
  <c r="F213" i="1"/>
  <c r="M213" i="1"/>
  <c r="E214" i="1"/>
  <c r="F214" i="1"/>
  <c r="M214" i="1"/>
  <c r="E215" i="1"/>
  <c r="F215" i="1"/>
  <c r="M215" i="1"/>
  <c r="E216" i="1"/>
  <c r="F216" i="1"/>
  <c r="M216" i="1"/>
  <c r="E217" i="1"/>
  <c r="F217" i="1"/>
  <c r="M217" i="1"/>
  <c r="E219" i="1"/>
  <c r="F219" i="1"/>
  <c r="M219" i="1"/>
  <c r="E220" i="1"/>
  <c r="F220" i="1"/>
  <c r="M220" i="1"/>
  <c r="E221" i="1"/>
  <c r="F221" i="1"/>
  <c r="M221" i="1"/>
  <c r="E223" i="1"/>
  <c r="F223" i="1"/>
  <c r="M223" i="1"/>
  <c r="E224" i="1"/>
  <c r="F224" i="1"/>
  <c r="M224" i="1"/>
  <c r="E225" i="1"/>
  <c r="F225" i="1"/>
  <c r="M225" i="1"/>
  <c r="E228" i="1"/>
  <c r="F228" i="1"/>
  <c r="M228" i="1"/>
  <c r="E229" i="1"/>
  <c r="F229" i="1"/>
  <c r="M229" i="1"/>
  <c r="E230" i="1"/>
  <c r="F230" i="1"/>
  <c r="M230" i="1"/>
  <c r="E231" i="1"/>
  <c r="F231" i="1"/>
  <c r="M231" i="1"/>
  <c r="E232" i="1"/>
  <c r="F232" i="1"/>
  <c r="M232" i="1"/>
  <c r="E233" i="1"/>
  <c r="F233" i="1"/>
  <c r="M233" i="1"/>
  <c r="E234" i="1"/>
  <c r="F234" i="1"/>
  <c r="M234" i="1"/>
  <c r="E235" i="1"/>
  <c r="F235" i="1"/>
  <c r="M235" i="1"/>
  <c r="E236" i="1"/>
  <c r="F236" i="1"/>
  <c r="M236" i="1"/>
  <c r="E237" i="1"/>
  <c r="F237" i="1"/>
  <c r="M237" i="1"/>
  <c r="E238" i="1"/>
  <c r="F238" i="1"/>
  <c r="M238" i="1"/>
  <c r="E239" i="1"/>
  <c r="F239" i="1"/>
  <c r="M239" i="1"/>
  <c r="E240" i="1"/>
  <c r="F240" i="1"/>
  <c r="M240" i="1"/>
  <c r="E241" i="1"/>
  <c r="F241" i="1"/>
  <c r="M241" i="1"/>
  <c r="E242" i="1"/>
  <c r="F242" i="1"/>
  <c r="M242" i="1"/>
  <c r="E172" i="1"/>
  <c r="F172" i="1"/>
  <c r="M172" i="1"/>
  <c r="E173" i="1"/>
  <c r="F173" i="1"/>
  <c r="M173" i="1"/>
  <c r="E174" i="1"/>
  <c r="F174" i="1"/>
  <c r="M174" i="1"/>
  <c r="E175" i="1"/>
  <c r="F175" i="1"/>
  <c r="M175" i="1"/>
  <c r="E176" i="1"/>
  <c r="F176" i="1"/>
  <c r="M176" i="1"/>
  <c r="E177" i="1"/>
  <c r="F177" i="1"/>
  <c r="M177" i="1"/>
  <c r="E178" i="1"/>
  <c r="F178" i="1"/>
  <c r="M178" i="1"/>
  <c r="E179" i="1"/>
  <c r="F179" i="1"/>
  <c r="M179" i="1"/>
  <c r="E180" i="1"/>
  <c r="F180" i="1"/>
  <c r="M180" i="1"/>
  <c r="E181" i="1"/>
  <c r="F181" i="1"/>
  <c r="M181" i="1"/>
  <c r="E182" i="1"/>
  <c r="F182" i="1"/>
  <c r="M182" i="1"/>
  <c r="E183" i="1"/>
  <c r="F183" i="1"/>
  <c r="M183" i="1"/>
  <c r="E184" i="1"/>
  <c r="F184" i="1"/>
  <c r="M184" i="1"/>
  <c r="E185" i="1"/>
  <c r="F185" i="1"/>
  <c r="M185" i="1"/>
  <c r="E186" i="1"/>
  <c r="F186" i="1"/>
  <c r="M186" i="1"/>
  <c r="E187" i="1"/>
  <c r="F187" i="1"/>
  <c r="M187" i="1"/>
  <c r="E188" i="1"/>
  <c r="F188" i="1"/>
  <c r="M188" i="1"/>
  <c r="E189" i="1"/>
  <c r="F189" i="1"/>
  <c r="M189" i="1"/>
  <c r="E190" i="1"/>
  <c r="F190" i="1"/>
  <c r="M190" i="1"/>
  <c r="E191" i="1"/>
  <c r="F191" i="1"/>
  <c r="M191" i="1"/>
  <c r="E192" i="1"/>
  <c r="F192" i="1"/>
  <c r="M192" i="1"/>
  <c r="E193" i="1"/>
  <c r="F193" i="1"/>
  <c r="M193" i="1"/>
  <c r="E194" i="1"/>
  <c r="F194" i="1"/>
  <c r="M194" i="1"/>
  <c r="E195" i="1"/>
  <c r="F195" i="1"/>
  <c r="M195" i="1"/>
  <c r="E196" i="1"/>
  <c r="F196" i="1"/>
  <c r="M196" i="1"/>
  <c r="E197" i="1"/>
  <c r="F197" i="1"/>
  <c r="M197" i="1"/>
  <c r="E198" i="1"/>
  <c r="F198" i="1"/>
  <c r="M198" i="1"/>
  <c r="E199" i="1"/>
  <c r="F199" i="1"/>
  <c r="M199" i="1"/>
  <c r="E200" i="1"/>
  <c r="F200" i="1"/>
  <c r="M200" i="1"/>
  <c r="E201" i="1"/>
  <c r="F201" i="1"/>
  <c r="M201" i="1"/>
  <c r="E202" i="1"/>
  <c r="F202" i="1"/>
  <c r="M202" i="1"/>
  <c r="E204" i="1"/>
  <c r="F204" i="1"/>
  <c r="M204" i="1"/>
  <c r="E205" i="1"/>
  <c r="F205" i="1"/>
  <c r="M205" i="1"/>
  <c r="E206" i="1"/>
  <c r="F206" i="1"/>
  <c r="M206" i="1"/>
  <c r="E207" i="1"/>
  <c r="F207" i="1"/>
  <c r="M207" i="1"/>
  <c r="M162" i="1"/>
  <c r="F162" i="1"/>
  <c r="E162" i="1"/>
  <c r="M161" i="1"/>
  <c r="F161" i="1"/>
  <c r="E161" i="1"/>
  <c r="M160" i="1"/>
  <c r="F160" i="1"/>
  <c r="E160" i="1"/>
  <c r="M159" i="1"/>
  <c r="F159" i="1"/>
  <c r="E159" i="1"/>
  <c r="M158" i="1"/>
  <c r="F158" i="1"/>
  <c r="E158" i="1"/>
  <c r="M144" i="1"/>
  <c r="M145" i="1"/>
  <c r="M146" i="1"/>
  <c r="M147" i="1"/>
  <c r="M148" i="1"/>
  <c r="M137" i="1"/>
  <c r="M133" i="1"/>
  <c r="F133" i="1"/>
  <c r="E133" i="1"/>
  <c r="M132" i="1"/>
  <c r="F132" i="1"/>
  <c r="E132" i="1"/>
  <c r="M131" i="1"/>
  <c r="F131" i="1"/>
  <c r="E131" i="1"/>
  <c r="M124" i="1"/>
  <c r="M125" i="1"/>
  <c r="F124" i="1"/>
  <c r="F125" i="1"/>
  <c r="F126" i="1"/>
  <c r="E124" i="1"/>
  <c r="E118" i="1"/>
  <c r="E121" i="1"/>
  <c r="F121" i="1"/>
  <c r="M121" i="1"/>
  <c r="E122" i="1"/>
  <c r="F122" i="1"/>
  <c r="M122" i="1"/>
  <c r="E123" i="1"/>
  <c r="F123" i="1"/>
  <c r="M123" i="1"/>
  <c r="F118" i="1"/>
  <c r="M118" i="1"/>
  <c r="E125" i="1"/>
  <c r="E126" i="1"/>
  <c r="M126" i="1"/>
  <c r="E127" i="1"/>
  <c r="F127" i="1"/>
  <c r="M127" i="1"/>
  <c r="E128" i="1"/>
  <c r="F128" i="1"/>
  <c r="M128" i="1"/>
  <c r="E129" i="1"/>
  <c r="F129" i="1"/>
  <c r="M129" i="1"/>
  <c r="E130" i="1"/>
  <c r="F130" i="1"/>
  <c r="M130" i="1"/>
  <c r="E134" i="1"/>
  <c r="F134" i="1"/>
  <c r="M134" i="1"/>
  <c r="E135" i="1"/>
  <c r="F135" i="1"/>
  <c r="M135" i="1"/>
  <c r="E136" i="1"/>
  <c r="F136" i="1"/>
  <c r="M136" i="1"/>
  <c r="E137" i="1"/>
  <c r="F137" i="1"/>
  <c r="E138" i="1"/>
  <c r="F138" i="1"/>
  <c r="M138" i="1"/>
  <c r="E139" i="1"/>
  <c r="F139" i="1"/>
  <c r="M139" i="1"/>
  <c r="E140" i="1"/>
  <c r="F140" i="1"/>
  <c r="M140" i="1"/>
  <c r="E141" i="1"/>
  <c r="F141" i="1"/>
  <c r="M141" i="1"/>
  <c r="E142" i="1"/>
  <c r="F142" i="1"/>
  <c r="M142" i="1"/>
  <c r="E143" i="1"/>
  <c r="F143" i="1"/>
  <c r="M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M149" i="1"/>
  <c r="E150" i="1"/>
  <c r="F150" i="1"/>
  <c r="M150" i="1"/>
  <c r="E151" i="1"/>
  <c r="F151" i="1"/>
  <c r="M151" i="1"/>
  <c r="E152" i="1"/>
  <c r="F152" i="1"/>
  <c r="M152" i="1"/>
  <c r="E153" i="1"/>
  <c r="F153" i="1"/>
  <c r="M153" i="1"/>
  <c r="E154" i="1"/>
  <c r="F154" i="1"/>
  <c r="M154" i="1"/>
  <c r="E155" i="1"/>
  <c r="F155" i="1"/>
  <c r="M155" i="1"/>
  <c r="E156" i="1"/>
  <c r="F156" i="1"/>
  <c r="M156" i="1"/>
  <c r="E157" i="1"/>
  <c r="F157" i="1"/>
  <c r="M157" i="1"/>
  <c r="E163" i="1"/>
  <c r="F163" i="1"/>
  <c r="M163" i="1"/>
  <c r="E164" i="1"/>
  <c r="F164" i="1"/>
  <c r="M164" i="1"/>
  <c r="E165" i="1"/>
  <c r="F165" i="1"/>
  <c r="M165" i="1"/>
  <c r="E166" i="1"/>
  <c r="F166" i="1"/>
  <c r="M166" i="1"/>
  <c r="E167" i="1"/>
  <c r="F167" i="1"/>
  <c r="M167" i="1"/>
  <c r="E168" i="1"/>
  <c r="F168" i="1"/>
  <c r="M168" i="1"/>
  <c r="E169" i="1"/>
  <c r="F169" i="1"/>
  <c r="M169" i="1"/>
  <c r="E170" i="1"/>
  <c r="F170" i="1"/>
  <c r="M170" i="1"/>
  <c r="E171" i="1"/>
  <c r="F171" i="1"/>
  <c r="M171" i="1"/>
  <c r="M106" i="1"/>
  <c r="F106" i="1"/>
  <c r="E106" i="1"/>
  <c r="M98" i="1"/>
  <c r="F98" i="1"/>
  <c r="E98" i="1"/>
  <c r="M97" i="1"/>
  <c r="F97" i="1"/>
  <c r="E97" i="1"/>
  <c r="M92" i="1"/>
  <c r="F92" i="1"/>
  <c r="E92" i="1"/>
  <c r="M87" i="1"/>
  <c r="M88" i="1"/>
  <c r="M89" i="1"/>
  <c r="M90" i="1"/>
  <c r="M91" i="1"/>
  <c r="M93" i="1"/>
  <c r="M94" i="1"/>
  <c r="M95" i="1"/>
  <c r="M96" i="1"/>
  <c r="M99" i="1"/>
  <c r="M100" i="1"/>
  <c r="M101" i="1"/>
  <c r="M102" i="1"/>
  <c r="M103" i="1"/>
  <c r="M104" i="1"/>
  <c r="M105" i="1"/>
  <c r="M107" i="1"/>
  <c r="M108" i="1"/>
  <c r="M109" i="1"/>
  <c r="M110" i="1"/>
  <c r="M111" i="1"/>
  <c r="M112" i="1"/>
  <c r="M113" i="1"/>
  <c r="M114" i="1"/>
  <c r="M115" i="1"/>
  <c r="M116" i="1"/>
  <c r="M86" i="1"/>
  <c r="F86" i="1"/>
  <c r="E86" i="1"/>
  <c r="F84" i="1"/>
  <c r="F85" i="1"/>
  <c r="F87" i="1"/>
  <c r="F88" i="1"/>
  <c r="F89" i="1"/>
  <c r="F90" i="1"/>
  <c r="F91" i="1"/>
  <c r="F93" i="1"/>
  <c r="F94" i="1"/>
  <c r="F95" i="1"/>
  <c r="F96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E84" i="1"/>
  <c r="E85" i="1"/>
  <c r="M84" i="1"/>
  <c r="E93" i="1"/>
  <c r="E94" i="1"/>
  <c r="E95" i="1"/>
  <c r="E96" i="1"/>
  <c r="E99" i="1"/>
  <c r="E100" i="1"/>
  <c r="E101" i="1"/>
  <c r="E102" i="1"/>
  <c r="E103" i="1"/>
  <c r="E104" i="1"/>
  <c r="E105" i="1"/>
  <c r="E107" i="1"/>
  <c r="E108" i="1"/>
  <c r="E109" i="1"/>
  <c r="E110" i="1"/>
  <c r="E111" i="1"/>
  <c r="E112" i="1"/>
  <c r="E113" i="1"/>
  <c r="E114" i="1"/>
  <c r="E115" i="1"/>
  <c r="E116" i="1"/>
  <c r="E117" i="1"/>
  <c r="M117" i="1"/>
  <c r="E119" i="1"/>
  <c r="M119" i="1"/>
  <c r="E120" i="1"/>
  <c r="M120" i="1"/>
  <c r="F79" i="1"/>
  <c r="F80" i="1"/>
  <c r="F81" i="1"/>
  <c r="F82" i="1"/>
  <c r="F83" i="1"/>
  <c r="E87" i="1"/>
  <c r="E88" i="1"/>
  <c r="E89" i="1"/>
  <c r="E90" i="1"/>
  <c r="E91" i="1"/>
  <c r="F78" i="1"/>
  <c r="E79" i="1"/>
  <c r="E80" i="1"/>
  <c r="E81" i="1"/>
  <c r="E82" i="1"/>
  <c r="E83" i="1"/>
  <c r="E78" i="1"/>
  <c r="M76" i="1"/>
  <c r="F76" i="1"/>
  <c r="E76" i="1"/>
  <c r="M75" i="1"/>
  <c r="F75" i="1"/>
  <c r="E75" i="1"/>
  <c r="M73" i="1"/>
  <c r="M71" i="1"/>
  <c r="M72" i="1"/>
  <c r="M74" i="1"/>
  <c r="M77" i="1"/>
  <c r="M78" i="1"/>
  <c r="M79" i="1"/>
  <c r="M80" i="1"/>
  <c r="M81" i="1"/>
  <c r="M82" i="1"/>
  <c r="M83" i="1"/>
  <c r="M85" i="1"/>
  <c r="M25" i="1"/>
  <c r="M70" i="1"/>
  <c r="F70" i="1"/>
  <c r="E70" i="1"/>
  <c r="M69" i="1"/>
  <c r="F69" i="1"/>
  <c r="E69" i="1"/>
  <c r="M68" i="1"/>
  <c r="F68" i="1"/>
  <c r="F71" i="1"/>
  <c r="F72" i="1"/>
  <c r="F73" i="1"/>
  <c r="F74" i="1"/>
  <c r="F77" i="1"/>
  <c r="E68" i="1"/>
  <c r="E71" i="1"/>
  <c r="E72" i="1"/>
  <c r="E73" i="1"/>
  <c r="E74" i="1"/>
  <c r="E77" i="1"/>
  <c r="M67" i="1"/>
  <c r="F67" i="1"/>
  <c r="E67" i="1"/>
  <c r="M64" i="1"/>
  <c r="M65" i="1"/>
  <c r="M66" i="1"/>
  <c r="F63" i="1"/>
  <c r="F64" i="1"/>
  <c r="F65" i="1"/>
  <c r="F66" i="1"/>
  <c r="E64" i="1"/>
  <c r="E65" i="1"/>
  <c r="E66" i="1"/>
  <c r="M61" i="1"/>
  <c r="M62" i="1"/>
  <c r="M63" i="1"/>
  <c r="M60" i="1"/>
  <c r="F60" i="1"/>
  <c r="F61" i="1"/>
  <c r="F62" i="1"/>
  <c r="E60" i="1"/>
  <c r="E61" i="1"/>
  <c r="E62" i="1"/>
  <c r="E63" i="1"/>
  <c r="M59" i="1"/>
  <c r="F59" i="1"/>
  <c r="E59" i="1"/>
  <c r="M58" i="1"/>
  <c r="F58" i="1"/>
  <c r="E58" i="1"/>
  <c r="M57" i="1"/>
  <c r="F57" i="1"/>
  <c r="E57" i="1"/>
  <c r="M53" i="1"/>
  <c r="M54" i="1"/>
  <c r="M55" i="1"/>
  <c r="M56" i="1"/>
  <c r="F53" i="1"/>
  <c r="F54" i="1"/>
  <c r="F55" i="1"/>
  <c r="F56" i="1"/>
  <c r="E53" i="1"/>
  <c r="E54" i="1"/>
  <c r="E55" i="1"/>
  <c r="E56" i="1"/>
  <c r="M52" i="1"/>
  <c r="F52" i="1"/>
  <c r="E52" i="1"/>
  <c r="E49" i="1"/>
  <c r="M51" i="1"/>
  <c r="M50" i="1"/>
  <c r="M49" i="1"/>
  <c r="M48" i="1"/>
  <c r="M47" i="1"/>
  <c r="M46" i="1"/>
  <c r="E46" i="1"/>
  <c r="F46" i="1"/>
  <c r="E47" i="1"/>
  <c r="F47" i="1"/>
  <c r="E48" i="1"/>
  <c r="F48" i="1"/>
  <c r="F49" i="1"/>
  <c r="E50" i="1"/>
  <c r="F50" i="1"/>
  <c r="E51" i="1"/>
  <c r="F51" i="1"/>
  <c r="M44" i="1"/>
  <c r="F44" i="1"/>
  <c r="E44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M22" i="1"/>
  <c r="E22" i="1"/>
  <c r="F22" i="1"/>
  <c r="M20" i="1"/>
  <c r="M21" i="1"/>
  <c r="F20" i="1"/>
  <c r="F21" i="1"/>
  <c r="E20" i="1"/>
  <c r="E21" i="1"/>
  <c r="F19" i="1"/>
  <c r="E19" i="1"/>
  <c r="F17" i="1"/>
  <c r="M10" i="1"/>
  <c r="M11" i="1"/>
  <c r="M12" i="1"/>
  <c r="M13" i="1"/>
  <c r="M14" i="1"/>
  <c r="M15" i="1"/>
  <c r="M16" i="1"/>
  <c r="M17" i="1"/>
  <c r="M18" i="1"/>
  <c r="M19" i="1"/>
  <c r="F13" i="1"/>
  <c r="F14" i="1"/>
  <c r="F15" i="1"/>
  <c r="F16" i="1"/>
  <c r="F18" i="1"/>
  <c r="E13" i="1"/>
  <c r="E14" i="1"/>
  <c r="E15" i="1"/>
  <c r="E16" i="1"/>
  <c r="E17" i="1"/>
  <c r="E18" i="1"/>
  <c r="M8" i="1"/>
  <c r="M9" i="1"/>
  <c r="M7" i="1"/>
  <c r="F8" i="1"/>
  <c r="F9" i="1"/>
  <c r="F10" i="1"/>
  <c r="F11" i="1"/>
  <c r="F12" i="1"/>
  <c r="E8" i="1"/>
  <c r="E9" i="1"/>
  <c r="E10" i="1"/>
  <c r="E11" i="1"/>
  <c r="E12" i="1"/>
  <c r="F7" i="1" l="1"/>
  <c r="E7" i="1"/>
</calcChain>
</file>

<file path=xl/sharedStrings.xml><?xml version="1.0" encoding="utf-8"?>
<sst xmlns="http://schemas.openxmlformats.org/spreadsheetml/2006/main" count="7891" uniqueCount="2093">
  <si>
    <t xml:space="preserve"> Odbor financovania programov | Sekcia riadenia Programu Slovensko </t>
  </si>
  <si>
    <t>Prehľad uhradených platieb za Program Slovensko 2021-2027</t>
  </si>
  <si>
    <t xml:space="preserve">*PP - platobný príkaz </t>
  </si>
  <si>
    <t xml:space="preserve">Kód ŽoP </t>
  </si>
  <si>
    <t>Prijímateľ</t>
  </si>
  <si>
    <t>Kód prvku v RIS</t>
  </si>
  <si>
    <t>Poskytovateľ (RO/SO)</t>
  </si>
  <si>
    <t xml:space="preserve">Typ platby </t>
  </si>
  <si>
    <t>Kód zdroja EÚ</t>
  </si>
  <si>
    <t>Suma  EÚ</t>
  </si>
  <si>
    <t>Kód zdroja ŠR</t>
  </si>
  <si>
    <t>Suma ŠR</t>
  </si>
  <si>
    <t>Kód zdroja Pro-rata</t>
  </si>
  <si>
    <t>Suma  Pro-rata</t>
  </si>
  <si>
    <t>Spolu</t>
  </si>
  <si>
    <t>Dátum úhrady</t>
  </si>
  <si>
    <t>*Forma platby</t>
  </si>
  <si>
    <t>401406DJB2100401</t>
  </si>
  <si>
    <t xml:space="preserve">Obec Kameňany </t>
  </si>
  <si>
    <t>0DV0M03</t>
  </si>
  <si>
    <t>3BB1</t>
  </si>
  <si>
    <t>3BB2</t>
  </si>
  <si>
    <t>PP</t>
  </si>
  <si>
    <t>401406DIX9100601</t>
  </si>
  <si>
    <t xml:space="preserve">Mesto Trebišov </t>
  </si>
  <si>
    <t>401202FGX9300101</t>
  </si>
  <si>
    <t>Mesto Komárno</t>
  </si>
  <si>
    <t>0DV0M01</t>
  </si>
  <si>
    <t>3BA1</t>
  </si>
  <si>
    <t>3BA2</t>
  </si>
  <si>
    <t>401406DIW5502101</t>
  </si>
  <si>
    <t>Mesto Humenné</t>
  </si>
  <si>
    <t xml:space="preserve">401406DIT9501101 </t>
  </si>
  <si>
    <t xml:space="preserve">Obec Širkovce </t>
  </si>
  <si>
    <t>401402B523300201</t>
  </si>
  <si>
    <t xml:space="preserve">Mesto Hriňová </t>
  </si>
  <si>
    <t>401406DIY3100501</t>
  </si>
  <si>
    <t>Obec Toporec</t>
  </si>
  <si>
    <t>401406DLB1501901</t>
  </si>
  <si>
    <t>Obec Rokycany</t>
  </si>
  <si>
    <t>401801DXQ6100201</t>
  </si>
  <si>
    <t>Banskobystrický samosprávny kraj</t>
  </si>
  <si>
    <t>3BE1</t>
  </si>
  <si>
    <t>3BE2</t>
  </si>
  <si>
    <t>401202FQB3300301</t>
  </si>
  <si>
    <t>Obec Družstevná pri Hornáde</t>
  </si>
  <si>
    <t>401701A880502301</t>
  </si>
  <si>
    <t>Ministerstvo investícií, regionálneho rozvoja a informatizácie Slovenskej republiky</t>
  </si>
  <si>
    <t>1BA3</t>
  </si>
  <si>
    <t>ELÚR</t>
  </si>
  <si>
    <t>401703F972100101</t>
  </si>
  <si>
    <t>Ministerstvo zdravotníctva Slovenskej republiky</t>
  </si>
  <si>
    <t>1BB3</t>
  </si>
  <si>
    <t>401301C994300301</t>
  </si>
  <si>
    <t xml:space="preserve">Obec Bartošovce </t>
  </si>
  <si>
    <t>401101C883100101</t>
  </si>
  <si>
    <t>Mesto Giraltovce</t>
  </si>
  <si>
    <t>401406DJG1502101</t>
  </si>
  <si>
    <t>Obec Šumiac</t>
  </si>
  <si>
    <t>401801A853100101</t>
  </si>
  <si>
    <t>Súkromná stredná odborná škola ekonomická KOŠICKÁ AKADÉMIA</t>
  </si>
  <si>
    <t>401405B637100201</t>
  </si>
  <si>
    <t>Ministerstvo kultúry Slovenskej republiky</t>
  </si>
  <si>
    <t>401701A880502401</t>
  </si>
  <si>
    <t>401201FCV4300201</t>
  </si>
  <si>
    <t xml:space="preserve">Obec Neded </t>
  </si>
  <si>
    <t>0DV0M0B</t>
  </si>
  <si>
    <t>1BA1</t>
  </si>
  <si>
    <t>1BA2</t>
  </si>
  <si>
    <t>401101FJL9100101</t>
  </si>
  <si>
    <t>Pôdohospodárska platobná agentúra</t>
  </si>
  <si>
    <t xml:space="preserve">401202C981300201 </t>
  </si>
  <si>
    <t>Slovenská poľnohospodárska univerzita v Nitre</t>
  </si>
  <si>
    <t xml:space="preserve">401501B253300501 </t>
  </si>
  <si>
    <t>Mesto Holíč</t>
  </si>
  <si>
    <t xml:space="preserve">401406DKD1501101 </t>
  </si>
  <si>
    <t>Obec Fričovce</t>
  </si>
  <si>
    <t>401701F568500101</t>
  </si>
  <si>
    <t>Ministerstvo vnútra Slovenskej republiky</t>
  </si>
  <si>
    <t>401101B731100201</t>
  </si>
  <si>
    <t>Ministerstvo dopravy Slovenskej republiky</t>
  </si>
  <si>
    <t>401406DJK3502301</t>
  </si>
  <si>
    <t>Obec Holumnica</t>
  </si>
  <si>
    <t>401101FKK6100201</t>
  </si>
  <si>
    <t>Mesto Piešťany</t>
  </si>
  <si>
    <t>401406DLI1502201</t>
  </si>
  <si>
    <t xml:space="preserve">
Obec Arnutovce</t>
  </si>
  <si>
    <t>401301FNV7100201</t>
  </si>
  <si>
    <t>Obec Tuhár</t>
  </si>
  <si>
    <t>401402A394500101</t>
  </si>
  <si>
    <t>Obec Podolie</t>
  </si>
  <si>
    <t>401201FFS6300301</t>
  </si>
  <si>
    <t>Obec Ipeľský Sokolec</t>
  </si>
  <si>
    <t>401501F505100101</t>
  </si>
  <si>
    <t>Obec Žirany</t>
  </si>
  <si>
    <t>401406DJJ3500901</t>
  </si>
  <si>
    <t>Mesto Zvolen</t>
  </si>
  <si>
    <t>401406DKG3100301</t>
  </si>
  <si>
    <t xml:space="preserve">Obec Lastovce </t>
  </si>
  <si>
    <t>401406DLB1502001</t>
  </si>
  <si>
    <t>401406DJF4502301</t>
  </si>
  <si>
    <t>Obec Veľká Ida</t>
  </si>
  <si>
    <t>401701A099500502</t>
  </si>
  <si>
    <t>401406DLL4501101</t>
  </si>
  <si>
    <t xml:space="preserve">Obec Kechnec </t>
  </si>
  <si>
    <t>401406DJU4502201</t>
  </si>
  <si>
    <t>Obec Blažice</t>
  </si>
  <si>
    <t>401406DLW3502201</t>
  </si>
  <si>
    <t>Obec Kurov</t>
  </si>
  <si>
    <t>401406DKW5502201</t>
  </si>
  <si>
    <t>Obec Olejníkov</t>
  </si>
  <si>
    <t>401701C282100401</t>
  </si>
  <si>
    <t>Slovenská inovačná a energetická agentúra</t>
  </si>
  <si>
    <t>401406DLC9501001</t>
  </si>
  <si>
    <t xml:space="preserve">Obec Nová Bašta </t>
  </si>
  <si>
    <t>401406DKH4100401</t>
  </si>
  <si>
    <t>Obec Plešivec</t>
  </si>
  <si>
    <t>401703F874100401</t>
  </si>
  <si>
    <t xml:space="preserve">Ministerstvo práce, sociálnych vecí a rodiny Slovenskej republiky </t>
  </si>
  <si>
    <t>401406DJN8501701</t>
  </si>
  <si>
    <t>Obec Vojany</t>
  </si>
  <si>
    <t>401301B461100101</t>
  </si>
  <si>
    <t>Obec Mužla</t>
  </si>
  <si>
    <t>401406DJG7502401</t>
  </si>
  <si>
    <t>Obec Vyšná Olšava</t>
  </si>
  <si>
    <t>401101FIU2100101</t>
  </si>
  <si>
    <t xml:space="preserve">Mesto Michalovce </t>
  </si>
  <si>
    <t>401201FFF3300401</t>
  </si>
  <si>
    <t>Obec Papradno</t>
  </si>
  <si>
    <t>401201DZH2300201</t>
  </si>
  <si>
    <t>Mesto Prešov</t>
  </si>
  <si>
    <t>401406DJH1100601</t>
  </si>
  <si>
    <t>Obec Nálepkovo</t>
  </si>
  <si>
    <t>401202FGX9300201</t>
  </si>
  <si>
    <t>401406DKW6500401</t>
  </si>
  <si>
    <t>Obec Lovinobaňa</t>
  </si>
  <si>
    <t>401201FFH5300501</t>
  </si>
  <si>
    <t>Obec Galovany</t>
  </si>
  <si>
    <t>401201FDC4300401</t>
  </si>
  <si>
    <t>Obec Preseľany</t>
  </si>
  <si>
    <t>401202B987300101</t>
  </si>
  <si>
    <t>Obec Turík</t>
  </si>
  <si>
    <t>401406DJX1502101</t>
  </si>
  <si>
    <t>Mesto Sečovce</t>
  </si>
  <si>
    <t>401701F568500201</t>
  </si>
  <si>
    <t>401703F447500101</t>
  </si>
  <si>
    <t>Úrad vlády Slovenskej republiky</t>
  </si>
  <si>
    <t>401701F693500801</t>
  </si>
  <si>
    <t>401701B983100201</t>
  </si>
  <si>
    <t>Ministerstvo životného prostredia Slovenskej republiky</t>
  </si>
  <si>
    <t>401501C447300101</t>
  </si>
  <si>
    <t>Trenčiansky samosprávny kraj</t>
  </si>
  <si>
    <t>401402C122500101</t>
  </si>
  <si>
    <t>Základná škola Lúčna Vranov nad Topľou</t>
  </si>
  <si>
    <t>401101B706500201</t>
  </si>
  <si>
    <t>Hlavné mesto Slovenskej republiky Bratislava</t>
  </si>
  <si>
    <t>401202A035300301</t>
  </si>
  <si>
    <t>Trnavský samosprávny kraj</t>
  </si>
  <si>
    <t>401406DJV1500801</t>
  </si>
  <si>
    <t>Obec Helcmanovce</t>
  </si>
  <si>
    <t>401301C199300201</t>
  </si>
  <si>
    <t>Obec Holčíkovce</t>
  </si>
  <si>
    <t>401406DJI1500901</t>
  </si>
  <si>
    <t>Mesto Poprad</t>
  </si>
  <si>
    <t>401406DUU5502201</t>
  </si>
  <si>
    <t>Obec Včelince</t>
  </si>
  <si>
    <t>401406DJK7502301</t>
  </si>
  <si>
    <t>Obec Kostoľany nad Hornádom</t>
  </si>
  <si>
    <t>401701A116502201</t>
  </si>
  <si>
    <t>401201DYF2300301</t>
  </si>
  <si>
    <t>Obec Šiatorská Bukovinka</t>
  </si>
  <si>
    <t>401406DKP9500601</t>
  </si>
  <si>
    <t xml:space="preserve">Obec Hlinné </t>
  </si>
  <si>
    <t>401406DKW6500501</t>
  </si>
  <si>
    <t xml:space="preserve">Obec Lovinobaňa </t>
  </si>
  <si>
    <t>401406DIX5502101</t>
  </si>
  <si>
    <t xml:space="preserve">Obec Abranovce </t>
  </si>
  <si>
    <t>401701A880502501</t>
  </si>
  <si>
    <t>Ministerstvo investícií, regionálneho rozvoja a informatizácie Slovenskej republiky (partner: Banskobystrický samosprávny kraj)</t>
  </si>
  <si>
    <t>401701F827500501</t>
  </si>
  <si>
    <t>Ministerstvo práce, sociálnych vecí a rodiny Slovenskej republiky</t>
  </si>
  <si>
    <t>401701C951300401</t>
  </si>
  <si>
    <t>DataCentrum</t>
  </si>
  <si>
    <t>401406DKL7501301</t>
  </si>
  <si>
    <t>401406DKB5100501</t>
  </si>
  <si>
    <t>Obec Veľké Dravce</t>
  </si>
  <si>
    <t>401402D591300401</t>
  </si>
  <si>
    <t>Súkromná hotelová akadémia</t>
  </si>
  <si>
    <t>401201FDC9300401</t>
  </si>
  <si>
    <t>Mesto Kysucké Nové Mesto</t>
  </si>
  <si>
    <t>401406DLY6100401</t>
  </si>
  <si>
    <t>Obec Štrkovec</t>
  </si>
  <si>
    <t>401406DKN6100401</t>
  </si>
  <si>
    <t>Obec Číž</t>
  </si>
  <si>
    <t>401501C537300101</t>
  </si>
  <si>
    <t>Obec Lieskovec</t>
  </si>
  <si>
    <t>401406DMR7100701</t>
  </si>
  <si>
    <t>Obec Cabaj - Čápor</t>
  </si>
  <si>
    <t>401406DJJ9501701</t>
  </si>
  <si>
    <t xml:space="preserve">Mesto Krompachy </t>
  </si>
  <si>
    <t>401201A416500201</t>
  </si>
  <si>
    <t>Mestská časť Bratislava-Petržalka</t>
  </si>
  <si>
    <t>401201FGG3300301</t>
  </si>
  <si>
    <t>Obec Látky</t>
  </si>
  <si>
    <t>401201DXC9300101</t>
  </si>
  <si>
    <t>Mesto Medzilaborce</t>
  </si>
  <si>
    <t>401406DIV8100501</t>
  </si>
  <si>
    <t>Obec Vítkovce</t>
  </si>
  <si>
    <t>401406DLA5501701</t>
  </si>
  <si>
    <t>Mesto Vrútky</t>
  </si>
  <si>
    <t>401201FFX6300501</t>
  </si>
  <si>
    <t>Obec Kráľová pri Senci</t>
  </si>
  <si>
    <t>401402B458500101</t>
  </si>
  <si>
    <t xml:space="preserve">Mestská časť Bratislava- Nové Mesto </t>
  </si>
  <si>
    <t>401501B530300201</t>
  </si>
  <si>
    <t>Mesto Bánovce nad Bebravou</t>
  </si>
  <si>
    <t>401101DYK7500301</t>
  </si>
  <si>
    <t>Úrad pre verejné obstarávanie</t>
  </si>
  <si>
    <t>401703F447500201</t>
  </si>
  <si>
    <t>401501C339500101</t>
  </si>
  <si>
    <t>Mesto Trenčín</t>
  </si>
  <si>
    <t>401202A649500101</t>
  </si>
  <si>
    <t xml:space="preserve">Obec Čečehov </t>
  </si>
  <si>
    <t>401701FHA5500501</t>
  </si>
  <si>
    <t>401406DJD6100401</t>
  </si>
  <si>
    <t xml:space="preserve">Obec Hrčeľ </t>
  </si>
  <si>
    <t>401406A520100101</t>
  </si>
  <si>
    <t>Obec Šarišské Jastrabie</t>
  </si>
  <si>
    <t>401202B047500101</t>
  </si>
  <si>
    <t>Obec Banské</t>
  </si>
  <si>
    <t>401406DJG3100401</t>
  </si>
  <si>
    <t>Mesto Stará Ľubovňa</t>
  </si>
  <si>
    <t>401202B981300201</t>
  </si>
  <si>
    <t>401406DJT2501701</t>
  </si>
  <si>
    <t>Obec Bačkov</t>
  </si>
  <si>
    <t xml:space="preserve">401406DKI1100401 </t>
  </si>
  <si>
    <t>Mesto Levoča</t>
  </si>
  <si>
    <t>401406DJJ7502101</t>
  </si>
  <si>
    <t>Obec Batizovce</t>
  </si>
  <si>
    <t>401402B647300201</t>
  </si>
  <si>
    <t>Obec Dolná Mariková</t>
  </si>
  <si>
    <t>401701A880502601</t>
  </si>
  <si>
    <t xml:space="preserve">Prešovský samosprávny kraj </t>
  </si>
  <si>
    <t>401406DMW7501901</t>
  </si>
  <si>
    <t>Obec Kolbovce</t>
  </si>
  <si>
    <t>401406A789100101</t>
  </si>
  <si>
    <t>Obec Drňa</t>
  </si>
  <si>
    <t>401406DLF9500801</t>
  </si>
  <si>
    <t>Obec Ožďany</t>
  </si>
  <si>
    <t>401406DKS2100601</t>
  </si>
  <si>
    <t>Obec Šimonovce</t>
  </si>
  <si>
    <t>401406DLB7500901</t>
  </si>
  <si>
    <t>Obec Rudňany</t>
  </si>
  <si>
    <t>401402C939300301</t>
  </si>
  <si>
    <t>Mesto Martin</t>
  </si>
  <si>
    <t>401406DLL6502201</t>
  </si>
  <si>
    <t>Obec Gerlachov</t>
  </si>
  <si>
    <t>401406DJN2502201</t>
  </si>
  <si>
    <t>Mesto Veľké Kapušany</t>
  </si>
  <si>
    <t>401406DJY8502201</t>
  </si>
  <si>
    <t xml:space="preserve">Obec Raslavice </t>
  </si>
  <si>
    <t>401406DJN8501801</t>
  </si>
  <si>
    <t>401406DKR1501301</t>
  </si>
  <si>
    <t>Obec Jesenské</t>
  </si>
  <si>
    <t>401406A768100101</t>
  </si>
  <si>
    <t>Obec Abovce</t>
  </si>
  <si>
    <t>401201FBF6300301</t>
  </si>
  <si>
    <t>Obec Mošovce</t>
  </si>
  <si>
    <t>401406DKF9500901</t>
  </si>
  <si>
    <t>Obec Sirník</t>
  </si>
  <si>
    <t>401406DJK8502301</t>
  </si>
  <si>
    <t>Obec Pečovská Nová Ves</t>
  </si>
  <si>
    <t>401406DLQ8100301</t>
  </si>
  <si>
    <t>Mesto Modrý Kameň</t>
  </si>
  <si>
    <t>401406DKA1502401</t>
  </si>
  <si>
    <t>Obec Dlhé Stráže</t>
  </si>
  <si>
    <t>401701A116502301</t>
  </si>
  <si>
    <t>401701D804500101</t>
  </si>
  <si>
    <t>Mesto Nitra</t>
  </si>
  <si>
    <t>401406DKT3500901</t>
  </si>
  <si>
    <t>Mesto Rimavská Sobota</t>
  </si>
  <si>
    <t>401201DYB4300201</t>
  </si>
  <si>
    <t>Obec Klenovec</t>
  </si>
  <si>
    <t>401406DKP2501901</t>
  </si>
  <si>
    <t xml:space="preserve">Obec Iňačovce </t>
  </si>
  <si>
    <t>401406DNZ1100401</t>
  </si>
  <si>
    <t xml:space="preserve">Obec Chanava </t>
  </si>
  <si>
    <t>401406DLC2501701</t>
  </si>
  <si>
    <t>Obec Rožkovany</t>
  </si>
  <si>
    <t>401406DLD6100301</t>
  </si>
  <si>
    <t>Obec Závadka nad Hronom</t>
  </si>
  <si>
    <t>401101G302100101</t>
  </si>
  <si>
    <t>Obec Ptičie</t>
  </si>
  <si>
    <t>401402C939300201</t>
  </si>
  <si>
    <t>401406DIU8502301</t>
  </si>
  <si>
    <t>401406DLL1501801</t>
  </si>
  <si>
    <t xml:space="preserve">Obec Spišský Hrhov </t>
  </si>
  <si>
    <t>401406DJC9501601</t>
  </si>
  <si>
    <t>Obec Novosad</t>
  </si>
  <si>
    <t>401101FHV3500101</t>
  </si>
  <si>
    <t>Ústredný kontrolný a skúšobný ústav poľnohospodársky v Bratislave</t>
  </si>
  <si>
    <t>401406DIW5502201</t>
  </si>
  <si>
    <t>401202B200300201</t>
  </si>
  <si>
    <t>401406DJR4502201</t>
  </si>
  <si>
    <t>Obec Rimavské Janovce</t>
  </si>
  <si>
    <t>401202B200500101</t>
  </si>
  <si>
    <t>401201FDU9300101</t>
  </si>
  <si>
    <t>Obec Duplín</t>
  </si>
  <si>
    <t>401406DIV7100601</t>
  </si>
  <si>
    <t xml:space="preserve">Obec Podhorany </t>
  </si>
  <si>
    <t xml:space="preserve">401201DXP8300701 </t>
  </si>
  <si>
    <t>Obec Kurimka</t>
  </si>
  <si>
    <t xml:space="preserve">401406DKZ5502101 </t>
  </si>
  <si>
    <t>Obec Lučivná</t>
  </si>
  <si>
    <t>401406DKM3500801</t>
  </si>
  <si>
    <t>Obec Lenartovce</t>
  </si>
  <si>
    <t>401202B200300101</t>
  </si>
  <si>
    <t>401406DJS7501701</t>
  </si>
  <si>
    <t xml:space="preserve">Obec Zborov </t>
  </si>
  <si>
    <t>401406FNJ5100301</t>
  </si>
  <si>
    <t>Obec Chmeľov</t>
  </si>
  <si>
    <t>401402B647300301</t>
  </si>
  <si>
    <t>401402A847300201</t>
  </si>
  <si>
    <t>Obec Moravany nad Váhom</t>
  </si>
  <si>
    <t>401406DJH9100201</t>
  </si>
  <si>
    <t>Obec Huncovce</t>
  </si>
  <si>
    <t>401406DJZ2100501</t>
  </si>
  <si>
    <t>Mesto Detva</t>
  </si>
  <si>
    <t>401202B200300301</t>
  </si>
  <si>
    <t>401402B606500101</t>
  </si>
  <si>
    <t>Obec Ľubeľa</t>
  </si>
  <si>
    <t>401406DIW6100401</t>
  </si>
  <si>
    <t xml:space="preserve">Obec Soľ </t>
  </si>
  <si>
    <t>401202B200300401</t>
  </si>
  <si>
    <t>401406DLY8502201</t>
  </si>
  <si>
    <t>Obec Slovenská Volová</t>
  </si>
  <si>
    <t>401101FMP5300101</t>
  </si>
  <si>
    <t>Mesto Liptovský Mikuláš</t>
  </si>
  <si>
    <t xml:space="preserve">401201DYN9300201 </t>
  </si>
  <si>
    <t>Obec Bátorove Kosihy</t>
  </si>
  <si>
    <t xml:space="preserve">401201FDL6300301 </t>
  </si>
  <si>
    <t>Obec Ďanová</t>
  </si>
  <si>
    <t>401406DKK2100301</t>
  </si>
  <si>
    <t>Obec Sačurov</t>
  </si>
  <si>
    <t>401701A880502701</t>
  </si>
  <si>
    <t xml:space="preserve">Nitriansky samosprávny kraj </t>
  </si>
  <si>
    <t>401406DKN9100501</t>
  </si>
  <si>
    <t>Obec Chrámec</t>
  </si>
  <si>
    <t xml:space="preserve">401406DJN6100501 </t>
  </si>
  <si>
    <t>Obec Bačkovík</t>
  </si>
  <si>
    <t>401201FCY3500401</t>
  </si>
  <si>
    <t xml:space="preserve">Hlavné mesto Slovenskej republiky Bratislava </t>
  </si>
  <si>
    <t>401201D480500101</t>
  </si>
  <si>
    <t>Obec Malinovo</t>
  </si>
  <si>
    <t>401201B949300201</t>
  </si>
  <si>
    <t>Obec Kostolná pri Dunaji</t>
  </si>
  <si>
    <t>401101A937100101</t>
  </si>
  <si>
    <t>401402B427300201</t>
  </si>
  <si>
    <t>Základná škola Mihálya Tompu s VJM - Tompa Mihály Alapiskola</t>
  </si>
  <si>
    <t>401406C058100301</t>
  </si>
  <si>
    <t>Obec Žíp</t>
  </si>
  <si>
    <t>401406DKV8501501</t>
  </si>
  <si>
    <t>Obec Chrasť nad Hornádom</t>
  </si>
  <si>
    <t>401406DJB5501701</t>
  </si>
  <si>
    <t>Mesto Rožňava</t>
  </si>
  <si>
    <t>401406DJV3502301</t>
  </si>
  <si>
    <t>Obec Mučín</t>
  </si>
  <si>
    <t>401406DMH1500701</t>
  </si>
  <si>
    <t>Mesto Čierna nad Tisou</t>
  </si>
  <si>
    <t>401406DKR9502301</t>
  </si>
  <si>
    <t>Obec Vtáčkovce</t>
  </si>
  <si>
    <t>401701F693500901</t>
  </si>
  <si>
    <t>401406DJI4500801</t>
  </si>
  <si>
    <t>Obec Jelka</t>
  </si>
  <si>
    <t>401301DSL3300301</t>
  </si>
  <si>
    <t>Prešovský samosprávny kraj</t>
  </si>
  <si>
    <t>401406DJZ3501101</t>
  </si>
  <si>
    <t>Obec Hodejov</t>
  </si>
  <si>
    <t>401406DJB9501201</t>
  </si>
  <si>
    <t>401402B271300101</t>
  </si>
  <si>
    <t xml:space="preserve">Mesto Prešov </t>
  </si>
  <si>
    <t>401406DLI7501001</t>
  </si>
  <si>
    <t>Obec Kokava nad Rimavicou</t>
  </si>
  <si>
    <t>401402B537100101</t>
  </si>
  <si>
    <t>Obec Tešedíkovo</t>
  </si>
  <si>
    <t>401406B027100101</t>
  </si>
  <si>
    <t>Obec Vydrník</t>
  </si>
  <si>
    <t>401406DKQ1500801</t>
  </si>
  <si>
    <t>Mesto Veľký Šariš</t>
  </si>
  <si>
    <t>401406DLF6500701</t>
  </si>
  <si>
    <t>401406DKK1100501</t>
  </si>
  <si>
    <t>Obec Husiná</t>
  </si>
  <si>
    <t>401501B360100201</t>
  </si>
  <si>
    <t>Obec Heľpa</t>
  </si>
  <si>
    <t>401501B293500201</t>
  </si>
  <si>
    <t>401406C063100201</t>
  </si>
  <si>
    <t>Obec Bôrka</t>
  </si>
  <si>
    <t>401406DVL2502101</t>
  </si>
  <si>
    <t>Obec Nižná Olšava</t>
  </si>
  <si>
    <t>401406DJP6501201</t>
  </si>
  <si>
    <t>401203B453500101</t>
  </si>
  <si>
    <t>Obec Dolná Streda</t>
  </si>
  <si>
    <t>401406DIT5501201</t>
  </si>
  <si>
    <t>Mesto Jelšava</t>
  </si>
  <si>
    <t xml:space="preserve">401406DLT4501301 </t>
  </si>
  <si>
    <t>Obec Markušovce</t>
  </si>
  <si>
    <t xml:space="preserve">401406DKP4100301 </t>
  </si>
  <si>
    <t>Obec Moravany</t>
  </si>
  <si>
    <t xml:space="preserve">401406DJK3502401 </t>
  </si>
  <si>
    <t>401201C581300101</t>
  </si>
  <si>
    <t xml:space="preserve">Obec Záhorská Ves </t>
  </si>
  <si>
    <t>401406DLI1502301</t>
  </si>
  <si>
    <t>Obec Arnutovce</t>
  </si>
  <si>
    <t>401406DJN7500701</t>
  </si>
  <si>
    <t xml:space="preserve">Mesto Partizánske </t>
  </si>
  <si>
    <t>401406B081100101</t>
  </si>
  <si>
    <t>Obec Lenartov</t>
  </si>
  <si>
    <t>401402B592100101</t>
  </si>
  <si>
    <t>Základná škola s materskou školou s vyučovacím jazykom maďarským - Alapiskola és Óvoda</t>
  </si>
  <si>
    <t>401406DVB1100401</t>
  </si>
  <si>
    <t>Obec Šarišská Poruba</t>
  </si>
  <si>
    <t>401406A725100101</t>
  </si>
  <si>
    <t>Obec Cakov</t>
  </si>
  <si>
    <t>401701A123500201</t>
  </si>
  <si>
    <t>Mesto Banská Bystrica</t>
  </si>
  <si>
    <t>401201A012300301</t>
  </si>
  <si>
    <t>Obec Dunajská Lužná</t>
  </si>
  <si>
    <t>401402B585300301</t>
  </si>
  <si>
    <t>401402B622300101</t>
  </si>
  <si>
    <t>Obec Pliešovce</t>
  </si>
  <si>
    <t>401406DJT9502301</t>
  </si>
  <si>
    <t>Obec Ľubica</t>
  </si>
  <si>
    <t>401406DJL450160</t>
  </si>
  <si>
    <t>Obec Parchovany</t>
  </si>
  <si>
    <t>401201FIX3500501</t>
  </si>
  <si>
    <t>Ústav molekulárnej biológie SAV</t>
  </si>
  <si>
    <t>401701F693501001</t>
  </si>
  <si>
    <t>401701F446500401</t>
  </si>
  <si>
    <t xml:space="preserve">Ministerstvo financií Slovenskej republiky </t>
  </si>
  <si>
    <t>401402C525300101</t>
  </si>
  <si>
    <t>Obec Radošovce</t>
  </si>
  <si>
    <t>401406DLW3502301</t>
  </si>
  <si>
    <t>401406DKV9502701</t>
  </si>
  <si>
    <t>Obec Krivany</t>
  </si>
  <si>
    <t>401406DJK1100301</t>
  </si>
  <si>
    <t>Obec Sirk</t>
  </si>
  <si>
    <t>401406DKN2100501</t>
  </si>
  <si>
    <t xml:space="preserve">401406DJS6501201 </t>
  </si>
  <si>
    <t>Obec Prakovce</t>
  </si>
  <si>
    <t xml:space="preserve">401406DMG1501001 </t>
  </si>
  <si>
    <t>Obec Žakarovce</t>
  </si>
  <si>
    <t xml:space="preserve">401406DKU9502201  </t>
  </si>
  <si>
    <t>Obec Betlanovce</t>
  </si>
  <si>
    <t>401406DJI6501901</t>
  </si>
  <si>
    <t>Obec Málinec</t>
  </si>
  <si>
    <t>401406DJG1502201</t>
  </si>
  <si>
    <t>401405A137100301</t>
  </si>
  <si>
    <t>0DV0M02</t>
  </si>
  <si>
    <t>401701C951300501</t>
  </si>
  <si>
    <t>401406DIW4100501</t>
  </si>
  <si>
    <t>Obec Bystrany</t>
  </si>
  <si>
    <t>401201F248500101</t>
  </si>
  <si>
    <t>Obec Závod</t>
  </si>
  <si>
    <t>401402B450500101</t>
  </si>
  <si>
    <t>401201B949300301</t>
  </si>
  <si>
    <t>401406DUU5502301</t>
  </si>
  <si>
    <t xml:space="preserve">401406DJI2501801 </t>
  </si>
  <si>
    <t>Obec Košická Polianka</t>
  </si>
  <si>
    <t>401501C489300101</t>
  </si>
  <si>
    <t>Obec Malý Lapáš</t>
  </si>
  <si>
    <t>401701A116502401</t>
  </si>
  <si>
    <t>401406DKC5501001</t>
  </si>
  <si>
    <t>Obec Hermanovce</t>
  </si>
  <si>
    <t>401301B246300101</t>
  </si>
  <si>
    <t>Mesto Svit</t>
  </si>
  <si>
    <t>401406DLT6500601</t>
  </si>
  <si>
    <t>Obec Valaská</t>
  </si>
  <si>
    <t>401406DKW5502301</t>
  </si>
  <si>
    <t>401406DLC9501101</t>
  </si>
  <si>
    <t>Obec Nová Bašta</t>
  </si>
  <si>
    <t>401402B450300101</t>
  </si>
  <si>
    <t>401501C116300101</t>
  </si>
  <si>
    <t>Galéria mesta Bratislavy</t>
  </si>
  <si>
    <t>401406A770100101</t>
  </si>
  <si>
    <t>Obec Tomášovce</t>
  </si>
  <si>
    <t>401202A869300201</t>
  </si>
  <si>
    <t>Obec Kuzmice</t>
  </si>
  <si>
    <t>401201DXL5300201</t>
  </si>
  <si>
    <t>Obec Mlynica</t>
  </si>
  <si>
    <t>401402B213500201</t>
  </si>
  <si>
    <t>Obec Budča</t>
  </si>
  <si>
    <t>401406DNH3100401</t>
  </si>
  <si>
    <t>Obec Kapišová</t>
  </si>
  <si>
    <t>401201B918300201</t>
  </si>
  <si>
    <t>Obec Tureň</t>
  </si>
  <si>
    <t>401406A417500101</t>
  </si>
  <si>
    <t>Obec Skrabské</t>
  </si>
  <si>
    <t>401402C187300301</t>
  </si>
  <si>
    <t>Základná škola, Kvačany 227</t>
  </si>
  <si>
    <t>401701A271500701</t>
  </si>
  <si>
    <t>401406DJA1500801</t>
  </si>
  <si>
    <t>Obec Biskupice</t>
  </si>
  <si>
    <t>401202FGX9300301</t>
  </si>
  <si>
    <t>401501C970500101</t>
  </si>
  <si>
    <t>Obec Nižná Hutka</t>
  </si>
  <si>
    <t>401101DWS9500401</t>
  </si>
  <si>
    <t>401301C436300101</t>
  </si>
  <si>
    <t xml:space="preserve">Obec Hažín </t>
  </si>
  <si>
    <t>401101A937100201</t>
  </si>
  <si>
    <t>401202C981300301</t>
  </si>
  <si>
    <t>401501C970300101</t>
  </si>
  <si>
    <t>401202FIV4300101</t>
  </si>
  <si>
    <t xml:space="preserve">
Mesto Humenné</t>
  </si>
  <si>
    <t>401202FIV4500101</t>
  </si>
  <si>
    <t>401406FNL9100101</t>
  </si>
  <si>
    <t>Obec Ostrovany</t>
  </si>
  <si>
    <t>401301B222300301</t>
  </si>
  <si>
    <t>401501D447500201</t>
  </si>
  <si>
    <t>Obec Ľubotice</t>
  </si>
  <si>
    <t>401301B222300101</t>
  </si>
  <si>
    <t>401703F008500101</t>
  </si>
  <si>
    <t>Ministerstvo školstva, výskumu, vývoja a mládeže Slovenskej republiky</t>
  </si>
  <si>
    <t>401301B222300201</t>
  </si>
  <si>
    <t>401501D447500101</t>
  </si>
  <si>
    <t>401402C761500101</t>
  </si>
  <si>
    <t>Obec Dlhé Pole</t>
  </si>
  <si>
    <t>401406DLT7502101</t>
  </si>
  <si>
    <t>Obec Liptovská Teplička</t>
  </si>
  <si>
    <t>401301B222300401</t>
  </si>
  <si>
    <t>401406DJK7502401</t>
  </si>
  <si>
    <t>401201DYN1300201</t>
  </si>
  <si>
    <t>401501DXA1301501</t>
  </si>
  <si>
    <t>401406DLC2501801</t>
  </si>
  <si>
    <t>401101FKK6500101</t>
  </si>
  <si>
    <t>401202A063300201</t>
  </si>
  <si>
    <t>Mesto Košice</t>
  </si>
  <si>
    <t>401406DLV9501101</t>
  </si>
  <si>
    <t>Obec Polomka</t>
  </si>
  <si>
    <t>401201FIX3300301</t>
  </si>
  <si>
    <t>Ústav molekulárnej biológie Slovenskej akadémie vied, verejná výskumná inštitúcia</t>
  </si>
  <si>
    <t>401406DJS2500901</t>
  </si>
  <si>
    <t>Obec Žalobín</t>
  </si>
  <si>
    <t>401406DKP2502001</t>
  </si>
  <si>
    <t>Obec Iňačovce</t>
  </si>
  <si>
    <t>401406DKS4100501</t>
  </si>
  <si>
    <t>Obec Tachty</t>
  </si>
  <si>
    <t>401406DJA8502201</t>
  </si>
  <si>
    <t>Obec Hrabušice</t>
  </si>
  <si>
    <t>401201FFS8300401</t>
  </si>
  <si>
    <t>401201DXZ8300101</t>
  </si>
  <si>
    <t>Obec Dolná Mičiná</t>
  </si>
  <si>
    <t>401406DMH6100601</t>
  </si>
  <si>
    <t>Obec Blatné Remety</t>
  </si>
  <si>
    <t>401201FFQ6300501</t>
  </si>
  <si>
    <t>Obec Nižná Kamenica</t>
  </si>
  <si>
    <t>401201FFY3300201</t>
  </si>
  <si>
    <t>Obec Farná</t>
  </si>
  <si>
    <t>401501C614300301</t>
  </si>
  <si>
    <t>401406DMD2501201</t>
  </si>
  <si>
    <t>Obec Bukovce</t>
  </si>
  <si>
    <t>401201FDV1300201</t>
  </si>
  <si>
    <t>Obec Veľké Kršteňany</t>
  </si>
  <si>
    <t>401701D924500201</t>
  </si>
  <si>
    <t xml:space="preserve">Trenčiansky samosprávny kraj </t>
  </si>
  <si>
    <t>401406DJD7100401</t>
  </si>
  <si>
    <t>Obec Bežovce</t>
  </si>
  <si>
    <t>401801C670500101</t>
  </si>
  <si>
    <t>Obec Skačany</t>
  </si>
  <si>
    <t>401406DPU9100601</t>
  </si>
  <si>
    <t>401402B617300201</t>
  </si>
  <si>
    <t>401101B482100201</t>
  </si>
  <si>
    <t xml:space="preserve">
InoVia</t>
  </si>
  <si>
    <t>401101C852100101</t>
  </si>
  <si>
    <t>Ministerstvo hospodárstva Slovenskej republiky</t>
  </si>
  <si>
    <t>401406DIW8100401</t>
  </si>
  <si>
    <t>Obec Bušince</t>
  </si>
  <si>
    <t>401201D972500101</t>
  </si>
  <si>
    <t xml:space="preserve">Obec Silická Jablonica </t>
  </si>
  <si>
    <t>401801FFB3100201</t>
  </si>
  <si>
    <t>401402B961300301</t>
  </si>
  <si>
    <t>Základná škola Starozagorská 8, Košice</t>
  </si>
  <si>
    <t>401406DLD8500901</t>
  </si>
  <si>
    <t>Obec Gemerská Poloma</t>
  </si>
  <si>
    <t>401701F446500301</t>
  </si>
  <si>
    <t>Ministerstvo financií SR</t>
  </si>
  <si>
    <t>401406DJH4100401</t>
  </si>
  <si>
    <t xml:space="preserve">Obec Kuzmice </t>
  </si>
  <si>
    <t>401701D519500301</t>
  </si>
  <si>
    <t>401406DKM4100601</t>
  </si>
  <si>
    <t>Mesto Poltár</t>
  </si>
  <si>
    <t>401406DLS9100501</t>
  </si>
  <si>
    <t xml:space="preserve">Mesto Lipany </t>
  </si>
  <si>
    <t>401402B467100101</t>
  </si>
  <si>
    <t>Obec Číčov</t>
  </si>
  <si>
    <t>401406DKP9500701</t>
  </si>
  <si>
    <t>Obec Hlinné</t>
  </si>
  <si>
    <t>401801DYF8100301</t>
  </si>
  <si>
    <t>401406DJB6501001</t>
  </si>
  <si>
    <t>Obec Lascov</t>
  </si>
  <si>
    <t>401406DIU5502001</t>
  </si>
  <si>
    <t>Mesto Michalovce</t>
  </si>
  <si>
    <t>401402B840300101</t>
  </si>
  <si>
    <t>Obec Dlhé nad Cirochou</t>
  </si>
  <si>
    <t>401406DKI1100501</t>
  </si>
  <si>
    <t>401406B910100401</t>
  </si>
  <si>
    <t>Obec Švedlár</t>
  </si>
  <si>
    <t>401201FNN2300101</t>
  </si>
  <si>
    <t>401201D293300101</t>
  </si>
  <si>
    <t>Obec Panické Dravce</t>
  </si>
  <si>
    <t>401701F537500201</t>
  </si>
  <si>
    <t xml:space="preserve">401501D213300101 </t>
  </si>
  <si>
    <t>Obec Lipovec</t>
  </si>
  <si>
    <t>401801DYF8100201</t>
  </si>
  <si>
    <t>401301B872300201</t>
  </si>
  <si>
    <t>Obec Valaská Dubová</t>
  </si>
  <si>
    <t>401406DKD9500801</t>
  </si>
  <si>
    <t>Obec Štítnik</t>
  </si>
  <si>
    <t>401406DIX3501201</t>
  </si>
  <si>
    <t>Mesto Svidník</t>
  </si>
  <si>
    <t>401201FDN3300201</t>
  </si>
  <si>
    <t xml:space="preserve">Obec Častkovce </t>
  </si>
  <si>
    <t>401402C730300101</t>
  </si>
  <si>
    <t>401501D521100101</t>
  </si>
  <si>
    <t>Obec Zbehy</t>
  </si>
  <si>
    <t>401406DJG7502501</t>
  </si>
  <si>
    <t xml:space="preserve">Obec Vyšná Olšava </t>
  </si>
  <si>
    <t>401406DIX5502201</t>
  </si>
  <si>
    <t>Obec Abranovce</t>
  </si>
  <si>
    <t>401201FDN3500201</t>
  </si>
  <si>
    <t>Obec Častkovce</t>
  </si>
  <si>
    <t>401801DPU5500301</t>
  </si>
  <si>
    <t>401402FPJ1300201</t>
  </si>
  <si>
    <t>401201DZZ4300501</t>
  </si>
  <si>
    <t>Obec Dulova Ves</t>
  </si>
  <si>
    <t>401201DYI3300801</t>
  </si>
  <si>
    <t>Stredná odborná škola technická, Partizánska 1, Michalovce</t>
  </si>
  <si>
    <t>401406DKS8100501</t>
  </si>
  <si>
    <t>Obec Uzovská Panica</t>
  </si>
  <si>
    <t>401406DJW1500901</t>
  </si>
  <si>
    <t>Mesto Gelnica</t>
  </si>
  <si>
    <t>401406B059300101</t>
  </si>
  <si>
    <t xml:space="preserve">Obec Gemerská Hôrka </t>
  </si>
  <si>
    <t>401501C799300101</t>
  </si>
  <si>
    <t>Mesto Snina</t>
  </si>
  <si>
    <t>401501D522500101</t>
  </si>
  <si>
    <t>Žilinský samosprávny kraj</t>
  </si>
  <si>
    <t>401406DKA6502001</t>
  </si>
  <si>
    <t>Mesto Spišské Vlachy</t>
  </si>
  <si>
    <t>401101FLU1500501</t>
  </si>
  <si>
    <t>Úrad pre dohľad nad zdravotnou starostlivosťou</t>
  </si>
  <si>
    <t>401406DJP1100401</t>
  </si>
  <si>
    <t>Mesto Moldava nad Bodvou</t>
  </si>
  <si>
    <t>401402B928300301</t>
  </si>
  <si>
    <t>401501C338300201</t>
  </si>
  <si>
    <t>401406DIX6500801</t>
  </si>
  <si>
    <t>Obec Rapovce</t>
  </si>
  <si>
    <t>401201FFT3300201</t>
  </si>
  <si>
    <t>Obec Rudina</t>
  </si>
  <si>
    <t>401406DLM4100501</t>
  </si>
  <si>
    <t>Obec Zacharovce</t>
  </si>
  <si>
    <t>401501B522300101</t>
  </si>
  <si>
    <t>Mesto Nová Baňa</t>
  </si>
  <si>
    <t>401202A017500101</t>
  </si>
  <si>
    <t>401201DYI3300701</t>
  </si>
  <si>
    <t xml:space="preserve">Stredná odborná škola technická, Partizánska 1, Michalovce </t>
  </si>
  <si>
    <t>401501C239300401</t>
  </si>
  <si>
    <t>Obec Trenčianske Stankovce</t>
  </si>
  <si>
    <t>401406DJL6100401</t>
  </si>
  <si>
    <t xml:space="preserve">Obec Čičava </t>
  </si>
  <si>
    <t xml:space="preserve">401501C799500101 </t>
  </si>
  <si>
    <t>401201FDC2500101</t>
  </si>
  <si>
    <t>Mesto Strážske</t>
  </si>
  <si>
    <t>401402B373300101</t>
  </si>
  <si>
    <t>Obec Svätý Anton</t>
  </si>
  <si>
    <t>401402B635300301</t>
  </si>
  <si>
    <t>Obec Čerhov</t>
  </si>
  <si>
    <t>401201FDA5300601</t>
  </si>
  <si>
    <t xml:space="preserve">Obec Lednické Rovne </t>
  </si>
  <si>
    <t>401501B258500101</t>
  </si>
  <si>
    <t>CPR Trenčín</t>
  </si>
  <si>
    <t>401402B635300401</t>
  </si>
  <si>
    <t>401501C171300101</t>
  </si>
  <si>
    <t>Obec Malženice</t>
  </si>
  <si>
    <t>401701D804500201</t>
  </si>
  <si>
    <t xml:space="preserve"> Mesto Nitra</t>
  </si>
  <si>
    <t>401406C049100401</t>
  </si>
  <si>
    <t>Obec Nižný Tvarožec</t>
  </si>
  <si>
    <t>401402B635300501</t>
  </si>
  <si>
    <t>401301DSU2300101</t>
  </si>
  <si>
    <t>Nitriansky samosprávny kraj</t>
  </si>
  <si>
    <t>401406DJW3100401</t>
  </si>
  <si>
    <t>Obec Kecerovce</t>
  </si>
  <si>
    <t>401402B458500201</t>
  </si>
  <si>
    <t>Mestská časť Bratislava- Nové Mesto</t>
  </si>
  <si>
    <t>401201DXC9300201</t>
  </si>
  <si>
    <t>401402B672300101</t>
  </si>
  <si>
    <t>401406DLI3500601</t>
  </si>
  <si>
    <t xml:space="preserve">Obec Pohronská Polhora </t>
  </si>
  <si>
    <t xml:space="preserve">401201FFW2300301
</t>
  </si>
  <si>
    <t>Obec Brvnište</t>
  </si>
  <si>
    <t>401406DKR5501101</t>
  </si>
  <si>
    <t>Obec Slovenská Ves</t>
  </si>
  <si>
    <t>401405G560100101</t>
  </si>
  <si>
    <t xml:space="preserve">	3BB1</t>
  </si>
  <si>
    <t>401406DLT5100501</t>
  </si>
  <si>
    <t>Obec Vrbnica</t>
  </si>
  <si>
    <t>401301F375300101</t>
  </si>
  <si>
    <t>Obec Čebovce</t>
  </si>
  <si>
    <t>401501B241100301</t>
  </si>
  <si>
    <t>401201FFQ8300201</t>
  </si>
  <si>
    <t>Obec Keť</t>
  </si>
  <si>
    <t>401406DKD3501301</t>
  </si>
  <si>
    <t xml:space="preserve"> Obec Rejdová</t>
  </si>
  <si>
    <t>401402B147300101</t>
  </si>
  <si>
    <t>401201FGF7300101</t>
  </si>
  <si>
    <t>Obec Plášťovce</t>
  </si>
  <si>
    <t>401201DXF6100801</t>
  </si>
  <si>
    <t>401406DUL4501701</t>
  </si>
  <si>
    <t xml:space="preserve">Obec Zvolenská Slatina </t>
  </si>
  <si>
    <t>401406DKD3501401</t>
  </si>
  <si>
    <t>Obec Rejdová</t>
  </si>
  <si>
    <t>401406DJC2100401</t>
  </si>
  <si>
    <t>Obec Ložín</t>
  </si>
  <si>
    <t>401501B312500201</t>
  </si>
  <si>
    <t>401406DIT4100301</t>
  </si>
  <si>
    <t>Obec Vojka</t>
  </si>
  <si>
    <t>401406DLD3100401</t>
  </si>
  <si>
    <t>Obec Martinová</t>
  </si>
  <si>
    <t>401406DJF4502401</t>
  </si>
  <si>
    <t>401406DKH7100401</t>
  </si>
  <si>
    <t xml:space="preserve">Mesto Revúca </t>
  </si>
  <si>
    <t>401406DKD7501201</t>
  </si>
  <si>
    <t>Obec Buzica</t>
  </si>
  <si>
    <t>401406B927100301</t>
  </si>
  <si>
    <t>Obec Pašková</t>
  </si>
  <si>
    <t>401201FCS5300301</t>
  </si>
  <si>
    <t>Obec Vyšná Sitnica</t>
  </si>
  <si>
    <t>401406DLB8100401</t>
  </si>
  <si>
    <t>Obec Holiša</t>
  </si>
  <si>
    <t xml:space="preserve">401406DLT3500801
</t>
  </si>
  <si>
    <t>Obec Nižný Žipov</t>
  </si>
  <si>
    <t xml:space="preserve">401801DUR3100301 </t>
  </si>
  <si>
    <t xml:space="preserve">401201FFN3300201 </t>
  </si>
  <si>
    <t>Obec Búč</t>
  </si>
  <si>
    <t>401402C315300401</t>
  </si>
  <si>
    <t>Mestská časť Bratislava - Podunajské Biskupice</t>
  </si>
  <si>
    <t>401406A698300101</t>
  </si>
  <si>
    <t xml:space="preserve">Obec Pečovská Nová Ves </t>
  </si>
  <si>
    <t>401201FCV4300301</t>
  </si>
  <si>
    <t>Obec Neded</t>
  </si>
  <si>
    <t>401406DJL1100501</t>
  </si>
  <si>
    <t>Obec Palín</t>
  </si>
  <si>
    <t>401406DJC7502201</t>
  </si>
  <si>
    <t>Obec Michaľany</t>
  </si>
  <si>
    <t>401202A499300101</t>
  </si>
  <si>
    <t>Obec Ruská Nová Ves</t>
  </si>
  <si>
    <t>401406DLI5100401</t>
  </si>
  <si>
    <t>Mesto Dobšiná</t>
  </si>
  <si>
    <t>401406DJC7502301</t>
  </si>
  <si>
    <t>401202A374300101</t>
  </si>
  <si>
    <t>Mestská časť Košice-Západ</t>
  </si>
  <si>
    <t>401406DJX1502201</t>
  </si>
  <si>
    <t>401405G560100201</t>
  </si>
  <si>
    <t>401201FIX3300401</t>
  </si>
  <si>
    <t>Ústav molekulárnej biológie Slovenskej akadémie vied</t>
  </si>
  <si>
    <t>401406DLM5500901</t>
  </si>
  <si>
    <t>Obec Licince</t>
  </si>
  <si>
    <t>401701FPA7500202</t>
  </si>
  <si>
    <t>401501F735100101</t>
  </si>
  <si>
    <t>Obec Bruty</t>
  </si>
  <si>
    <t>401201A513300301</t>
  </si>
  <si>
    <t>Obec Tomášov</t>
  </si>
  <si>
    <t>401406DIW9100401</t>
  </si>
  <si>
    <t>Mesto Stropkov</t>
  </si>
  <si>
    <t>401201DZU2300401</t>
  </si>
  <si>
    <t>Obec Malé Kršteňany</t>
  </si>
  <si>
    <t>401402A318300101</t>
  </si>
  <si>
    <t>401406DLI9100501</t>
  </si>
  <si>
    <t>Obec Krásnohorské Podhradie</t>
  </si>
  <si>
    <t>401101A846100401</t>
  </si>
  <si>
    <t>Inovačné centrum Košického kraja Košice Region Innovation Center</t>
  </si>
  <si>
    <t>401406DKR7100501</t>
  </si>
  <si>
    <t>Obec Kráľ</t>
  </si>
  <si>
    <t>401201FDY3300101</t>
  </si>
  <si>
    <t xml:space="preserve">Obec Hrochoť </t>
  </si>
  <si>
    <t>401801B988300101</t>
  </si>
  <si>
    <t>Obec Lehota pod Vtáčnikom</t>
  </si>
  <si>
    <t>401201FCX9300301</t>
  </si>
  <si>
    <t>Obec Lukačovce</t>
  </si>
  <si>
    <t>401406DKH5100501</t>
  </si>
  <si>
    <t>Obec Kyjov</t>
  </si>
  <si>
    <t>401406DKT2500801</t>
  </si>
  <si>
    <t>Obec Obid</t>
  </si>
  <si>
    <t>401406DJX1502301</t>
  </si>
  <si>
    <t>401202A452500101</t>
  </si>
  <si>
    <t>Obec Chmiňany</t>
  </si>
  <si>
    <t>401701C282500101</t>
  </si>
  <si>
    <t>401201A513300101</t>
  </si>
  <si>
    <t>401201FIP8300101</t>
  </si>
  <si>
    <t>Metropolitný inštitút Bratislavy</t>
  </si>
  <si>
    <t>401406A771100101</t>
  </si>
  <si>
    <t xml:space="preserve">Obec Hostišovce </t>
  </si>
  <si>
    <t>401406DMA6100801</t>
  </si>
  <si>
    <t>Obec Breznica</t>
  </si>
  <si>
    <t>401201G408500101</t>
  </si>
  <si>
    <t>Obec Lúčka</t>
  </si>
  <si>
    <t>401201FCQ3300401</t>
  </si>
  <si>
    <t>Gymnázium J. Francisciho- Rimavského, Levoča</t>
  </si>
  <si>
    <t>401201A012300401</t>
  </si>
  <si>
    <t>401501C238300101</t>
  </si>
  <si>
    <t>401301B468300301</t>
  </si>
  <si>
    <t>401202B057300101</t>
  </si>
  <si>
    <t>Obec Gemerská Hôrka</t>
  </si>
  <si>
    <t>401406B195100101</t>
  </si>
  <si>
    <t>Obec Richnava</t>
  </si>
  <si>
    <t>401406DJM2100501</t>
  </si>
  <si>
    <t>Mesto Hanušovce nad Topľou</t>
  </si>
  <si>
    <t>401501C116300201</t>
  </si>
  <si>
    <t>401101C883500101</t>
  </si>
  <si>
    <t>401202A617300301</t>
  </si>
  <si>
    <t>Obec Kamenín</t>
  </si>
  <si>
    <t>401201DZZ4300601</t>
  </si>
  <si>
    <t>401406B120100101</t>
  </si>
  <si>
    <t>401406DJD3500901</t>
  </si>
  <si>
    <t xml:space="preserve">Obec Veľký Horeš </t>
  </si>
  <si>
    <t>401701D097500101</t>
  </si>
  <si>
    <t>Ministerstvo dopravy SR</t>
  </si>
  <si>
    <t>401406A722100101</t>
  </si>
  <si>
    <t>401701G480500301</t>
  </si>
  <si>
    <t>401201FCN7300301</t>
  </si>
  <si>
    <t>Obec Stakčín</t>
  </si>
  <si>
    <t>401501C614300401</t>
  </si>
  <si>
    <t>401406DKF4100401</t>
  </si>
  <si>
    <t>Obec Šindliar</t>
  </si>
  <si>
    <t>401101FPX3500101</t>
  </si>
  <si>
    <t>Prešovská univerzita v Prešove</t>
  </si>
  <si>
    <t>401301B904300101</t>
  </si>
  <si>
    <t>Obec Sľažany</t>
  </si>
  <si>
    <t>401201DZI1500101</t>
  </si>
  <si>
    <t>401406DLC6500501</t>
  </si>
  <si>
    <t>Obec Veľká Lomnica</t>
  </si>
  <si>
    <t>401406DMB9100401</t>
  </si>
  <si>
    <t>Obec Hrušov</t>
  </si>
  <si>
    <t>401406DIT2100301</t>
  </si>
  <si>
    <t>Mesto Kráľovský Chlmec</t>
  </si>
  <si>
    <t>401301C293300201</t>
  </si>
  <si>
    <t xml:space="preserve">Obec Starina </t>
  </si>
  <si>
    <t>401406DKN4100501</t>
  </si>
  <si>
    <t>Obec Krajná Bystrá</t>
  </si>
  <si>
    <t>401301A995300101</t>
  </si>
  <si>
    <t>401701D519500401</t>
  </si>
  <si>
    <t>401201DXL5500101</t>
  </si>
  <si>
    <t>401406DJT9502401</t>
  </si>
  <si>
    <t xml:space="preserve">Obec Ľubica </t>
  </si>
  <si>
    <t xml:space="preserve">401406DJG6501201 </t>
  </si>
  <si>
    <t>Obec Čakanovce</t>
  </si>
  <si>
    <t>401201DXU5300401</t>
  </si>
  <si>
    <t>Obec Hronská Breznica</t>
  </si>
  <si>
    <t>401406DKB3100601</t>
  </si>
  <si>
    <t>Mesto Lučenec</t>
  </si>
  <si>
    <t>401801DRZ5100101</t>
  </si>
  <si>
    <t xml:space="preserve">Košický samosprávny kraj </t>
  </si>
  <si>
    <t>401801DQS1100501</t>
  </si>
  <si>
    <t>Stredná odborná škola automobilová, Košice</t>
  </si>
  <si>
    <t>401801DQS1100401</t>
  </si>
  <si>
    <t>Stredná odborná škola automobilová, Moldavská cesta 2, Košice</t>
  </si>
  <si>
    <t>401201FFT9300201</t>
  </si>
  <si>
    <t>Obec Tovarníky</t>
  </si>
  <si>
    <t>401101B626100201</t>
  </si>
  <si>
    <t xml:space="preserve">	3BA1</t>
  </si>
  <si>
    <t>401406DLQ7500601</t>
  </si>
  <si>
    <t>Mesto Žiar nad Hronom</t>
  </si>
  <si>
    <t>401406DKZ5502201</t>
  </si>
  <si>
    <t>401201A186300301</t>
  </si>
  <si>
    <t>Psychiatrická nemocnica Profesora Matulaya Kremnica</t>
  </si>
  <si>
    <t>401406A075300101</t>
  </si>
  <si>
    <t xml:space="preserve">Obec Vyšný Mirošov </t>
  </si>
  <si>
    <t>401402B154300101</t>
  </si>
  <si>
    <t xml:space="preserve">Obec Trakovice </t>
  </si>
  <si>
    <t>401801DSF7300201</t>
  </si>
  <si>
    <t>401201FCY3300301</t>
  </si>
  <si>
    <t>401301A510100101</t>
  </si>
  <si>
    <t>Obec Šarišská Trstená</t>
  </si>
  <si>
    <t>401406DJC9501701</t>
  </si>
  <si>
    <t>401201FFH6500101</t>
  </si>
  <si>
    <t xml:space="preserve">obec Uhliská </t>
  </si>
  <si>
    <t>401101C117100201</t>
  </si>
  <si>
    <t>401801FHJ4500301</t>
  </si>
  <si>
    <t>401201FGB9500101</t>
  </si>
  <si>
    <t>Stredná odborná škola</t>
  </si>
  <si>
    <t>401406DIU6500901</t>
  </si>
  <si>
    <t xml:space="preserve">401201DXF5500101 </t>
  </si>
  <si>
    <t>Obec Slovenské Pravno</t>
  </si>
  <si>
    <t xml:space="preserve">401406DLB1502101 </t>
  </si>
  <si>
    <t>401406DJC8100401</t>
  </si>
  <si>
    <t>Obec Kačanov</t>
  </si>
  <si>
    <t>401406DLB1502201</t>
  </si>
  <si>
    <t>401402B622300201</t>
  </si>
  <si>
    <t>401701D010500601</t>
  </si>
  <si>
    <t>Mesto Trnava</t>
  </si>
  <si>
    <t>401801DQS1100301</t>
  </si>
  <si>
    <t xml:space="preserve">401701D804500301 </t>
  </si>
  <si>
    <t xml:space="preserve">Mesto Nitra </t>
  </si>
  <si>
    <t xml:space="preserve">401406DKN5100501 </t>
  </si>
  <si>
    <t>Obec Bátka</t>
  </si>
  <si>
    <t>401406DMW7502001</t>
  </si>
  <si>
    <t>401201DZP8500101</t>
  </si>
  <si>
    <t>Mesto Skalica</t>
  </si>
  <si>
    <t>401402B691300101</t>
  </si>
  <si>
    <t>Obec Tvrdošovce</t>
  </si>
  <si>
    <t>401201FFQ6300601</t>
  </si>
  <si>
    <t>401406FQP7100101</t>
  </si>
  <si>
    <t>401406DJX8100301</t>
  </si>
  <si>
    <t>Mestská časť Košice - Juh</t>
  </si>
  <si>
    <t>401301C994300401</t>
  </si>
  <si>
    <t>Obec Bartošovce</t>
  </si>
  <si>
    <t>401101DTG5501001</t>
  </si>
  <si>
    <t>Digitálna koalícia</t>
  </si>
  <si>
    <t>401406DMA7501601</t>
  </si>
  <si>
    <t>Obec Vyšné Ružbachy</t>
  </si>
  <si>
    <t>401406DJT2501801</t>
  </si>
  <si>
    <t>401406DKF3500301</t>
  </si>
  <si>
    <t>Obec Lemešany</t>
  </si>
  <si>
    <t>401101B167100101</t>
  </si>
  <si>
    <t>Generálna prokuratúra SR</t>
  </si>
  <si>
    <t>401406DLD2501401</t>
  </si>
  <si>
    <t>Obec Letanovce</t>
  </si>
  <si>
    <t>401406DKA1502501</t>
  </si>
  <si>
    <t>401301A340300101</t>
  </si>
  <si>
    <t>401201FGC1300401</t>
  </si>
  <si>
    <t>Obec Nitrica</t>
  </si>
  <si>
    <t>401402C611300101</t>
  </si>
  <si>
    <t>Mesto Myjava</t>
  </si>
  <si>
    <t>401301B471300201</t>
  </si>
  <si>
    <t>Obec Nemčiňany</t>
  </si>
  <si>
    <t>401402B555300201</t>
  </si>
  <si>
    <t>Základná škola Drábova 3, Košice</t>
  </si>
  <si>
    <t>401406DIW3100801</t>
  </si>
  <si>
    <t>Obec Stráne pod Tatrami</t>
  </si>
  <si>
    <t>401701F537500301</t>
  </si>
  <si>
    <t>401202B043300101</t>
  </si>
  <si>
    <t>Obec Podhorany</t>
  </si>
  <si>
    <t>401301B471300101</t>
  </si>
  <si>
    <t>401801C602500201</t>
  </si>
  <si>
    <t>Obec Sebedražie</t>
  </si>
  <si>
    <t>401202A373100101</t>
  </si>
  <si>
    <t>401406DLL6502301</t>
  </si>
  <si>
    <t>401406B094100101</t>
  </si>
  <si>
    <t>Obec Barca</t>
  </si>
  <si>
    <t>401501C970300201</t>
  </si>
  <si>
    <t>401402B555500101</t>
  </si>
  <si>
    <t>401402B444300201</t>
  </si>
  <si>
    <t>Obec Nová Ves nad Žitavou</t>
  </si>
  <si>
    <t>401202A351300101</t>
  </si>
  <si>
    <t>Obec Rankovce</t>
  </si>
  <si>
    <t>401406DIV1100401</t>
  </si>
  <si>
    <t xml:space="preserve">401801DRU4300101 </t>
  </si>
  <si>
    <t>Košický samosprávny kraj</t>
  </si>
  <si>
    <t xml:space="preserve">401406A663300101 </t>
  </si>
  <si>
    <t>Obec Nováčany</t>
  </si>
  <si>
    <t xml:space="preserve">401201FCN7500101 </t>
  </si>
  <si>
    <t>401406DKU1100401</t>
  </si>
  <si>
    <t>Obec Malý Slavkov</t>
  </si>
  <si>
    <t>401101D139500101</t>
  </si>
  <si>
    <t>401201FCP3300301</t>
  </si>
  <si>
    <t>Obec Výborná</t>
  </si>
  <si>
    <t xml:space="preserve">401301B904300201  </t>
  </si>
  <si>
    <t>401402C278300101</t>
  </si>
  <si>
    <t xml:space="preserve">Stredná odborná škola technická Humenné </t>
  </si>
  <si>
    <t xml:space="preserve">401202FML4300101
</t>
  </si>
  <si>
    <t>Mesto Žilina</t>
  </si>
  <si>
    <t xml:space="preserve">401101C883500201 </t>
  </si>
  <si>
    <t>401406B991100301</t>
  </si>
  <si>
    <t>Obec Kolačkov</t>
  </si>
  <si>
    <t>401701F446500501</t>
  </si>
  <si>
    <t>401101G317500101</t>
  </si>
  <si>
    <t xml:space="preserve">Obec Becherov </t>
  </si>
  <si>
    <t>401201A026300301</t>
  </si>
  <si>
    <t>401406DIU8502401</t>
  </si>
  <si>
    <t xml:space="preserve">Mesto Medzilaborce </t>
  </si>
  <si>
    <t>401402C122300201</t>
  </si>
  <si>
    <t>401501C171300201</t>
  </si>
  <si>
    <t>401501D118100101</t>
  </si>
  <si>
    <t>Obec Uhrovec</t>
  </si>
  <si>
    <t>401406DIT9501201</t>
  </si>
  <si>
    <t>Obec Širkovce</t>
  </si>
  <si>
    <t>401406DJN2502301</t>
  </si>
  <si>
    <t>401701F537500401</t>
  </si>
  <si>
    <t>401501D476100101</t>
  </si>
  <si>
    <t>Obec Košťany nad Turcom</t>
  </si>
  <si>
    <t xml:space="preserve">401406DKF7500901 </t>
  </si>
  <si>
    <t>Obec Muránska Dlhá Lúka</t>
  </si>
  <si>
    <t xml:space="preserve">401701D804500401 </t>
  </si>
  <si>
    <t xml:space="preserve">401501B277100101 </t>
  </si>
  <si>
    <t>Mestská časť Košice - Sídlisko KVP</t>
  </si>
  <si>
    <t>401406DIX1100401</t>
  </si>
  <si>
    <t>Mesto Sobrance</t>
  </si>
  <si>
    <t>401701FLX2500501</t>
  </si>
  <si>
    <t>401406DJJ1100501</t>
  </si>
  <si>
    <t>Obec Trenč</t>
  </si>
  <si>
    <t>401406DMH9501901</t>
  </si>
  <si>
    <t xml:space="preserve">Obec Mengusovce </t>
  </si>
  <si>
    <t>401406DJQ4100401</t>
  </si>
  <si>
    <t>Obec Vyšný Medzev</t>
  </si>
  <si>
    <t>401402C761500301</t>
  </si>
  <si>
    <t>401406A656300101</t>
  </si>
  <si>
    <t xml:space="preserve">401101FLZ5100101 </t>
  </si>
  <si>
    <t>Mesto Hnúšťa</t>
  </si>
  <si>
    <t>401405DUQ8101501</t>
  </si>
  <si>
    <t>Zdravé regióny</t>
  </si>
  <si>
    <t>401402D156500101</t>
  </si>
  <si>
    <t>Obec Vyšný Žipov</t>
  </si>
  <si>
    <t>401501D447500301</t>
  </si>
  <si>
    <t>401101A148300101</t>
  </si>
  <si>
    <t>Psychiatrická liečebňa Samuela Bluma v Plešivci</t>
  </si>
  <si>
    <t>401406DJK5100401</t>
  </si>
  <si>
    <t>Obec Gemer</t>
  </si>
  <si>
    <t>401301B222500101</t>
  </si>
  <si>
    <t>401201B265100201</t>
  </si>
  <si>
    <t>401501C799300201</t>
  </si>
  <si>
    <t>401406DLI4500301</t>
  </si>
  <si>
    <t>Obec Nitra nad Ipľom</t>
  </si>
  <si>
    <t>401406A795500101</t>
  </si>
  <si>
    <t>401202FML8300101</t>
  </si>
  <si>
    <t xml:space="preserve">
Mesto Žilina </t>
  </si>
  <si>
    <t>401402A847300301</t>
  </si>
  <si>
    <t>401406DJB6501101</t>
  </si>
  <si>
    <t>401701C608500401</t>
  </si>
  <si>
    <t>401406DKB3500101</t>
  </si>
  <si>
    <t>401406DKM2501001</t>
  </si>
  <si>
    <t xml:space="preserve">Obec Zemplínska Teplica </t>
  </si>
  <si>
    <t>401202A063500101</t>
  </si>
  <si>
    <t>401301B544500101</t>
  </si>
  <si>
    <t>401402B548500101</t>
  </si>
  <si>
    <t>Obec Štiavnik</t>
  </si>
  <si>
    <t>401406A758100101</t>
  </si>
  <si>
    <t>Obec Janice</t>
  </si>
  <si>
    <t>401406DLH8500901</t>
  </si>
  <si>
    <t xml:space="preserve">Obec Radzovce </t>
  </si>
  <si>
    <t>401202A831500101</t>
  </si>
  <si>
    <t>401406DVB2100301</t>
  </si>
  <si>
    <t>Obec Turňa nad Bodvou</t>
  </si>
  <si>
    <t>401406A773100101</t>
  </si>
  <si>
    <t>Obec Gemerský Jablonec</t>
  </si>
  <si>
    <t>401402B444300101</t>
  </si>
  <si>
    <t>401201FCV8300101</t>
  </si>
  <si>
    <t>401406DKP2502101</t>
  </si>
  <si>
    <t>401405DUQ8101601</t>
  </si>
  <si>
    <t>401406DKR9502401</t>
  </si>
  <si>
    <t>401402B877300101</t>
  </si>
  <si>
    <t>Základná škola s materskou školou J.D. Matejovie 539, Liptovský Hrádok</t>
  </si>
  <si>
    <t>401406DJJ7502301</t>
  </si>
  <si>
    <t>401202FHW7300101</t>
  </si>
  <si>
    <t>Mesto Krompachy</t>
  </si>
  <si>
    <t>401406DMD1100501</t>
  </si>
  <si>
    <t>Obec Víťaz</t>
  </si>
  <si>
    <t>401406DKM8501001</t>
  </si>
  <si>
    <t>Obec Čierny Balog</t>
  </si>
  <si>
    <t>401402B954500101</t>
  </si>
  <si>
    <t>ZŠ Bernolákova 16, Košice</t>
  </si>
  <si>
    <t>401101FKI1500101</t>
  </si>
  <si>
    <t>401501C792500101</t>
  </si>
  <si>
    <t>401406DLH2100501</t>
  </si>
  <si>
    <t xml:space="preserve">Obec Štós </t>
  </si>
  <si>
    <t>401301A205300401</t>
  </si>
  <si>
    <t>401406DKD1501201</t>
  </si>
  <si>
    <t>401101D285500101</t>
  </si>
  <si>
    <t>401101A127500201</t>
  </si>
  <si>
    <t>Univerzitná nemocnica Martin </t>
  </si>
  <si>
    <t>401406DJY8502301</t>
  </si>
  <si>
    <t>Obec Raslavice</t>
  </si>
  <si>
    <t>401406DJF7100501</t>
  </si>
  <si>
    <t>Obec Oborín</t>
  </si>
  <si>
    <t>401701D517500401</t>
  </si>
  <si>
    <t>401406DVL2502301</t>
  </si>
  <si>
    <t>401406DKD6100401</t>
  </si>
  <si>
    <t>Obec Malcov</t>
  </si>
  <si>
    <t>401202A998100201</t>
  </si>
  <si>
    <t>401501B258500201</t>
  </si>
  <si>
    <t>401406DVN6100501</t>
  </si>
  <si>
    <t>Obec Leles</t>
  </si>
  <si>
    <t>401406DLB4100501</t>
  </si>
  <si>
    <t>Obec Vikartovce</t>
  </si>
  <si>
    <t>401406DIS9100601</t>
  </si>
  <si>
    <t>Obec Malčice</t>
  </si>
  <si>
    <t>401801FFB3100301</t>
  </si>
  <si>
    <t>401201DZI1300101</t>
  </si>
  <si>
    <t>401406A639300101</t>
  </si>
  <si>
    <t>Mesto Bardejov</t>
  </si>
  <si>
    <t>401406DVL2502201</t>
  </si>
  <si>
    <t>401402C260100101</t>
  </si>
  <si>
    <t>Mestská časť Bratislava - Lamač</t>
  </si>
  <si>
    <t xml:space="preserve">401402A394300101
</t>
  </si>
  <si>
    <t>401406DJQ5100401</t>
  </si>
  <si>
    <t>Obec Sečovská Polianka</t>
  </si>
  <si>
    <t>401406DMQ3100401</t>
  </si>
  <si>
    <t>Obec Kečkovce</t>
  </si>
  <si>
    <t>401406DLW1100301</t>
  </si>
  <si>
    <t>Obec Svinica</t>
  </si>
  <si>
    <t>401701F537500501</t>
  </si>
  <si>
    <t>401406DJA3500801</t>
  </si>
  <si>
    <t>Obec Veľké Lovce</t>
  </si>
  <si>
    <t>401406DMF9500801</t>
  </si>
  <si>
    <t>Obec Teplička</t>
  </si>
  <si>
    <t>401101FQA3500201</t>
  </si>
  <si>
    <t xml:space="preserve">Univerzita Mateja Bela v Banskej Bystrici </t>
  </si>
  <si>
    <t>401201FFX8300401</t>
  </si>
  <si>
    <t xml:space="preserve">Obec Ruská Kajňa </t>
  </si>
  <si>
    <t>401801C657100701</t>
  </si>
  <si>
    <t>401201FFW8300101</t>
  </si>
  <si>
    <t>401406A865500101</t>
  </si>
  <si>
    <t>Obec Spišský Hrhov</t>
  </si>
  <si>
    <t>401406DLI1502401</t>
  </si>
  <si>
    <t>401402B617500201</t>
  </si>
  <si>
    <t>401202B469300101</t>
  </si>
  <si>
    <t>401101FHT4500201</t>
  </si>
  <si>
    <t>Univerzita Pavla Jozefa Šafárika v Košiciach</t>
  </si>
  <si>
    <t>401406DJT2501901</t>
  </si>
  <si>
    <t>401406DKV9502801</t>
  </si>
  <si>
    <t>401402A759100101</t>
  </si>
  <si>
    <t>401406DJJ7502201</t>
  </si>
  <si>
    <t>401406DKA1502601</t>
  </si>
  <si>
    <t>401202A386500101</t>
  </si>
  <si>
    <t>Mesto Želiezovce</t>
  </si>
  <si>
    <t>401406DKR1501401</t>
  </si>
  <si>
    <t>401301A908300201</t>
  </si>
  <si>
    <t>Obec Jamník</t>
  </si>
  <si>
    <t>401402C320100201</t>
  </si>
  <si>
    <t>Základná škola s materskou školou, Bracovce 26</t>
  </si>
  <si>
    <t>401202A831300101</t>
  </si>
  <si>
    <t>401406A746100101</t>
  </si>
  <si>
    <t>Obec Kesovce</t>
  </si>
  <si>
    <t>401406DLL4501201</t>
  </si>
  <si>
    <t>Obec Kechnec</t>
  </si>
  <si>
    <t>401406DIX4500901</t>
  </si>
  <si>
    <t>Obec Jakubany</t>
  </si>
  <si>
    <t>401501F553100101</t>
  </si>
  <si>
    <t>Obec Moča</t>
  </si>
  <si>
    <t>401402B271300201</t>
  </si>
  <si>
    <t>401201DZI1300201</t>
  </si>
  <si>
    <t>401701D097500201</t>
  </si>
  <si>
    <t xml:space="preserve">Ministerstvo dopravy SR </t>
  </si>
  <si>
    <t>401406DNC5100601</t>
  </si>
  <si>
    <t>1BB1</t>
  </si>
  <si>
    <t>1BB2</t>
  </si>
  <si>
    <t>401202F424300101</t>
  </si>
  <si>
    <t xml:space="preserve">Obec Sokoľ </t>
  </si>
  <si>
    <t>401701F693501101</t>
  </si>
  <si>
    <t xml:space="preserve">Ministerstvo investícií, regionálneho rozvoja a informatizácie Slovenskej republiky </t>
  </si>
  <si>
    <t>401501C970500201</t>
  </si>
  <si>
    <t>401701C197500101</t>
  </si>
  <si>
    <t>401406DLL6502401</t>
  </si>
  <si>
    <t>401501C048100101</t>
  </si>
  <si>
    <t>Obec Beckov</t>
  </si>
  <si>
    <t>401201DXP8300801</t>
  </si>
  <si>
    <t>401201D293300201</t>
  </si>
  <si>
    <t>401406DIT5501301</t>
  </si>
  <si>
    <t>401801DSF7100301</t>
  </si>
  <si>
    <t>401402FPY5100201</t>
  </si>
  <si>
    <t>Základná škola Sama Tomášika s Materskou školou</t>
  </si>
  <si>
    <t>401406DJM5100401</t>
  </si>
  <si>
    <t>Obec Šamudovce</t>
  </si>
  <si>
    <t>401402B388100301</t>
  </si>
  <si>
    <t>Mesto Rajecké Teplice</t>
  </si>
  <si>
    <t>401701F834500101</t>
  </si>
  <si>
    <t>401406A754100101</t>
  </si>
  <si>
    <t>401501B530300301</t>
  </si>
  <si>
    <t>401501C799100201</t>
  </si>
  <si>
    <t>401701F568500301</t>
  </si>
  <si>
    <t>401103G756100101</t>
  </si>
  <si>
    <t>Biomedical Engineering, s.r.o.</t>
  </si>
  <si>
    <t>401703F447500301</t>
  </si>
  <si>
    <t>401406DKM6100401</t>
  </si>
  <si>
    <t>Obec Jasov</t>
  </si>
  <si>
    <t>401402B240500101</t>
  </si>
  <si>
    <t>Obec Topoľovka</t>
  </si>
  <si>
    <t>401406DIV6100501</t>
  </si>
  <si>
    <t>401406DJU4502401</t>
  </si>
  <si>
    <t>401501B288500201</t>
  </si>
  <si>
    <t>Mesto Šamorín</t>
  </si>
  <si>
    <t>401406DJM7100501</t>
  </si>
  <si>
    <t>Obec Kučín</t>
  </si>
  <si>
    <t>401801B988300201</t>
  </si>
  <si>
    <t>401301C923100101</t>
  </si>
  <si>
    <t>401101G317500201</t>
  </si>
  <si>
    <t>Obec Becherov</t>
  </si>
  <si>
    <t>401501C060100301</t>
  </si>
  <si>
    <t>401406A656300201</t>
  </si>
  <si>
    <t>401406DJM9100501</t>
  </si>
  <si>
    <t>Obec Poša</t>
  </si>
  <si>
    <t>401501F550100101</t>
  </si>
  <si>
    <t>Obec Čečehov</t>
  </si>
  <si>
    <t>401701F537500601</t>
  </si>
  <si>
    <t xml:space="preserve">401202B987300201 </t>
  </si>
  <si>
    <t xml:space="preserve">401301A952300101 </t>
  </si>
  <si>
    <t xml:space="preserve">401402B334300301 </t>
  </si>
  <si>
    <t>Základná škola Š. M. Daxnera, Dr. V. Clementisa 1857/13, Rimavská Sobota</t>
  </si>
  <si>
    <t xml:space="preserve">401406DJL6100501 </t>
  </si>
  <si>
    <t>Obec Čičava</t>
  </si>
  <si>
    <t>401406DJM4100501</t>
  </si>
  <si>
    <t>401406DKI3100401</t>
  </si>
  <si>
    <t>Obec Kosihovce</t>
  </si>
  <si>
    <t>401406DJD4100601</t>
  </si>
  <si>
    <t>Obec Slavkovce</t>
  </si>
  <si>
    <t>401101FKI1300101</t>
  </si>
  <si>
    <t>401406DJM8100501</t>
  </si>
  <si>
    <t>Obec Sedliská</t>
  </si>
  <si>
    <t>401406DJA4500901</t>
  </si>
  <si>
    <t xml:space="preserve">Obec Nižný Slavkov </t>
  </si>
  <si>
    <t>401406DJN2502401</t>
  </si>
  <si>
    <t xml:space="preserve">Mesto Veľké Kapušany </t>
  </si>
  <si>
    <t>401406DKC5501101</t>
  </si>
  <si>
    <t>401406DJL3100501</t>
  </si>
  <si>
    <t>Obec Čaklov</t>
  </si>
  <si>
    <t>401701C197100201</t>
  </si>
  <si>
    <t>401101A115100101</t>
  </si>
  <si>
    <t>Oravská poliklinika Námestovo</t>
  </si>
  <si>
    <t>401406DKZ5502301</t>
  </si>
  <si>
    <t>401406DVI2100601</t>
  </si>
  <si>
    <t>Obec Ďurďoš</t>
  </si>
  <si>
    <t>401501C537300201</t>
  </si>
  <si>
    <t>401402B941100101</t>
  </si>
  <si>
    <t>Obec Drnava</t>
  </si>
  <si>
    <t>401406DKJ5501701</t>
  </si>
  <si>
    <t>Obec Svinia</t>
  </si>
  <si>
    <t>401101FKG8300401</t>
  </si>
  <si>
    <t>401406DJQ8100401</t>
  </si>
  <si>
    <t>Mestská časť Košice - Šaca</t>
  </si>
  <si>
    <t>401402C939300501</t>
  </si>
  <si>
    <t>401201C581300201</t>
  </si>
  <si>
    <t>Obec Záhorská Ves</t>
  </si>
  <si>
    <t>401202FGQ1500101</t>
  </si>
  <si>
    <t>401406DMG7100401</t>
  </si>
  <si>
    <t>Obec Vyškovce nad Ipľom</t>
  </si>
  <si>
    <t>401801DPU5500201</t>
  </si>
  <si>
    <t>401501F534300101</t>
  </si>
  <si>
    <t>Obec Čata</t>
  </si>
  <si>
    <t>401301DSX2500101</t>
  </si>
  <si>
    <t>401801DVN3500201</t>
  </si>
  <si>
    <t>MH Teplárenský holding, a.s. (partner: GEOTERM KOŠICE, a.s. )</t>
  </si>
  <si>
    <t>401501F385100101</t>
  </si>
  <si>
    <t>401406DJV6500801</t>
  </si>
  <si>
    <t>Obec Ďurkov</t>
  </si>
  <si>
    <t>401201B949300401</t>
  </si>
  <si>
    <t>401406B653100101</t>
  </si>
  <si>
    <t>401406DLY9100501</t>
  </si>
  <si>
    <t>Obec Rovné</t>
  </si>
  <si>
    <t>401406DJD8501101</t>
  </si>
  <si>
    <t>Obec Rozhanovce</t>
  </si>
  <si>
    <t>401406DJC9501801</t>
  </si>
  <si>
    <t xml:space="preserve">Obec Novosad </t>
  </si>
  <si>
    <t>401101C896500201</t>
  </si>
  <si>
    <t xml:space="preserve">401406DKQ3100501 </t>
  </si>
  <si>
    <t>Obec Hencovce</t>
  </si>
  <si>
    <t xml:space="preserve">401406DJK8502501 </t>
  </si>
  <si>
    <t>401406DJK8502401</t>
  </si>
  <si>
    <t>401402A207100201</t>
  </si>
  <si>
    <t>Cirkevná spojená škola</t>
  </si>
  <si>
    <t>401301B912300201</t>
  </si>
  <si>
    <t>Obec Perín-Chym</t>
  </si>
  <si>
    <t>401406DJC2100501</t>
  </si>
  <si>
    <t>401406DJH4100501</t>
  </si>
  <si>
    <t>401406DJN1100501</t>
  </si>
  <si>
    <t>Obec Benkovce</t>
  </si>
  <si>
    <t>401402C939300401</t>
  </si>
  <si>
    <t>401101DWS9500501</t>
  </si>
  <si>
    <t>401406DJT9502501</t>
  </si>
  <si>
    <t>401406DJM3100501</t>
  </si>
  <si>
    <t>401201FCY3500501</t>
  </si>
  <si>
    <t>401202B017100101</t>
  </si>
  <si>
    <t xml:space="preserve">Obec Boťany </t>
  </si>
  <si>
    <t xml:space="preserve">401406DJL7100501 </t>
  </si>
  <si>
    <t xml:space="preserve">Obec Kamenná Poruba </t>
  </si>
  <si>
    <t>401501B431100101</t>
  </si>
  <si>
    <t>Slovenská technická univerzita v Bratislave</t>
  </si>
  <si>
    <t>401406DJU1100401</t>
  </si>
  <si>
    <t>Obec Ondavské Matiašovce</t>
  </si>
  <si>
    <t>401406DKA5100401</t>
  </si>
  <si>
    <t>Obec Závadka</t>
  </si>
  <si>
    <t>401201FIP8500201</t>
  </si>
  <si>
    <t>401402B647300401</t>
  </si>
  <si>
    <t xml:space="preserve">Obec Dolná Mariková </t>
  </si>
  <si>
    <t>401501B661300101</t>
  </si>
  <si>
    <t>401406DJT1100401</t>
  </si>
  <si>
    <t>Obec Vojčice</t>
  </si>
  <si>
    <t>401201FFM6500101</t>
  </si>
  <si>
    <t>401101DMM2500401</t>
  </si>
  <si>
    <t>401406DJG1502401</t>
  </si>
  <si>
    <t>401201FDW7500101</t>
  </si>
  <si>
    <t>Obec Dlhé Klčovo</t>
  </si>
  <si>
    <t>401202A715100101</t>
  </si>
  <si>
    <t>401406DJL8100401</t>
  </si>
  <si>
    <t>Obec Prosačov</t>
  </si>
  <si>
    <t>401406DJU8100401</t>
  </si>
  <si>
    <t>Obec Nižný Hrabovec</t>
  </si>
  <si>
    <t>401406DJI7100701</t>
  </si>
  <si>
    <t>Obec Zbehňov</t>
  </si>
  <si>
    <t>401406DKP2502201</t>
  </si>
  <si>
    <t>401406DKZ8100501</t>
  </si>
  <si>
    <t xml:space="preserve">Obec Frička </t>
  </si>
  <si>
    <t>401201G184500101</t>
  </si>
  <si>
    <t>Obec Bystrička</t>
  </si>
  <si>
    <t>401501F128300101</t>
  </si>
  <si>
    <t>Obec Trstené pri Hornáde</t>
  </si>
  <si>
    <t>401406DIX3501301</t>
  </si>
  <si>
    <t>401406DQP4100401</t>
  </si>
  <si>
    <t>Obec Bulhary</t>
  </si>
  <si>
    <t>401406DJU2100601</t>
  </si>
  <si>
    <t xml:space="preserve">Obec Rudlov </t>
  </si>
  <si>
    <t>401101C148500101</t>
  </si>
  <si>
    <t>401201FDC4300501</t>
  </si>
  <si>
    <t xml:space="preserve">401201FFU3300201 </t>
  </si>
  <si>
    <t>Obec Štefanov nad Oravou</t>
  </si>
  <si>
    <t xml:space="preserve">401406DJT5500801 </t>
  </si>
  <si>
    <t>Obec Bijacovce</t>
  </si>
  <si>
    <t>401402F126100101</t>
  </si>
  <si>
    <t>Obec Plevník - Drienové</t>
  </si>
  <si>
    <t>401406DJR7100501</t>
  </si>
  <si>
    <t>Obec Drienovec</t>
  </si>
  <si>
    <t>401402C611300201</t>
  </si>
  <si>
    <t>401101FMP5300201</t>
  </si>
  <si>
    <t>401301F054500101</t>
  </si>
  <si>
    <t xml:space="preserve">Obec Jakubovany </t>
  </si>
  <si>
    <t>401406DJG1502301</t>
  </si>
  <si>
    <t>401402B298500201</t>
  </si>
  <si>
    <t>Obec Banská Belá</t>
  </si>
  <si>
    <t>401201FCV9300201</t>
  </si>
  <si>
    <t>Obec Rabča</t>
  </si>
  <si>
    <t>401101FMY1500601</t>
  </si>
  <si>
    <t>Žilinská univerzita v Žiline</t>
  </si>
  <si>
    <t>401406DKD8100301</t>
  </si>
  <si>
    <t>401406DLD5100401</t>
  </si>
  <si>
    <t>Obec Trhovište</t>
  </si>
  <si>
    <t>401406DJD2100401</t>
  </si>
  <si>
    <t xml:space="preserve"> Obec Dvory nad Žitavou</t>
  </si>
  <si>
    <t>401406DJA8502301</t>
  </si>
  <si>
    <t>401501D318100101</t>
  </si>
  <si>
    <t>Obec Horná Mariková</t>
  </si>
  <si>
    <t>401406DLU8100601</t>
  </si>
  <si>
    <t xml:space="preserve">Obec Šíd </t>
  </si>
  <si>
    <t>401406DLT7502301</t>
  </si>
  <si>
    <t xml:space="preserve">Obec Liptovská Teplička </t>
  </si>
  <si>
    <t>401201FFM3300101</t>
  </si>
  <si>
    <t>401406DKP5500601</t>
  </si>
  <si>
    <t>Obec Čečejovce</t>
  </si>
  <si>
    <t>401202A715500201</t>
  </si>
  <si>
    <t>401301A467100101</t>
  </si>
  <si>
    <t xml:space="preserve">Obec Poša </t>
  </si>
  <si>
    <t>401301A091100101</t>
  </si>
  <si>
    <t>401202A715300201</t>
  </si>
  <si>
    <t>401201DZJ9300301</t>
  </si>
  <si>
    <t>Obec Oreské</t>
  </si>
  <si>
    <t>401406DIV3501101</t>
  </si>
  <si>
    <t xml:space="preserve">Obec Jastrabie nad Topľou </t>
  </si>
  <si>
    <t>401501G166500101</t>
  </si>
  <si>
    <t>ZDRUŽENIE OBCÍ PRAVNIANSKEJ DOLINY</t>
  </si>
  <si>
    <t>401402FNI1500101</t>
  </si>
  <si>
    <t>Mesto Žarnovica</t>
  </si>
  <si>
    <t>401406DJU4502301</t>
  </si>
  <si>
    <t>401406DJN3100501</t>
  </si>
  <si>
    <t>Obec Malá Domaša</t>
  </si>
  <si>
    <t>401406DKK5100301</t>
  </si>
  <si>
    <t>Obec Važec</t>
  </si>
  <si>
    <t>401406DIV2100301</t>
  </si>
  <si>
    <t>Obec Vechec</t>
  </si>
  <si>
    <t>401406DJV3502401</t>
  </si>
  <si>
    <t>401402A190300101</t>
  </si>
  <si>
    <t xml:space="preserve">Stredná odborná škola priemyselných technológií, Učňovská 5, Košice -Šaca </t>
  </si>
  <si>
    <t>401301C293300301</t>
  </si>
  <si>
    <t>401501B495300101</t>
  </si>
  <si>
    <t xml:space="preserve">Mesto Liptovský Hrádok </t>
  </si>
  <si>
    <t>401402C658100101</t>
  </si>
  <si>
    <t>Stredná odborná škola technická Galanta - Műszaki Szakközépiskola Galanta</t>
  </si>
  <si>
    <t>401406DJK7502501</t>
  </si>
  <si>
    <t xml:space="preserve">Obec Kostoľany nad Hornádom </t>
  </si>
  <si>
    <t>401406DJS6501301</t>
  </si>
  <si>
    <t xml:space="preserve">Obec Prakovce </t>
  </si>
  <si>
    <t>401406DJA8502401</t>
  </si>
  <si>
    <t xml:space="preserve">Obec Hrabušice </t>
  </si>
  <si>
    <t>401801DSD9300101</t>
  </si>
  <si>
    <t>401402B520500101</t>
  </si>
  <si>
    <t>Obec Kvetoslavov</t>
  </si>
  <si>
    <t>401406DJG7502601</t>
  </si>
  <si>
    <t>pp</t>
  </si>
  <si>
    <t>401101DTG5100201</t>
  </si>
  <si>
    <t>Ministerstvo investícií, regionálneho rozvoja a informatizácie Slovenskej republiky (partner: Digitálna koalícia)</t>
  </si>
  <si>
    <t>401201G246500101</t>
  </si>
  <si>
    <t xml:space="preserve">Obec Mojmírovce </t>
  </si>
  <si>
    <t>401406DJJ9501801</t>
  </si>
  <si>
    <t>401406DLA3100201</t>
  </si>
  <si>
    <t>Obec Nižný Lánec</t>
  </si>
  <si>
    <t>401406DLT7502201</t>
  </si>
  <si>
    <t>401406DJN8502001</t>
  </si>
  <si>
    <t>401406DKU9502301</t>
  </si>
  <si>
    <t>401406DJL9100401</t>
  </si>
  <si>
    <t>401201FFM7300101</t>
  </si>
  <si>
    <t>Obec Trebeľovce</t>
  </si>
  <si>
    <t>401201FIX3300501</t>
  </si>
  <si>
    <t>401701FLU6500101</t>
  </si>
  <si>
    <t xml:space="preserve">Mesto Prievidza </t>
  </si>
  <si>
    <t>401402C638100101</t>
  </si>
  <si>
    <t>Obec Rakovec nad Ondavou</t>
  </si>
  <si>
    <t>401406DLD2501501</t>
  </si>
  <si>
    <t>401402A207300101</t>
  </si>
  <si>
    <t>401406DKT3501001</t>
  </si>
  <si>
    <t>401301A604100101</t>
  </si>
  <si>
    <t>Obec Rudlov</t>
  </si>
  <si>
    <t>401406B157300101</t>
  </si>
  <si>
    <t>Obec Petrová</t>
  </si>
  <si>
    <t>401701B983500101</t>
  </si>
  <si>
    <t>401201FGG2500101</t>
  </si>
  <si>
    <t>Obec Kobeliarovo</t>
  </si>
  <si>
    <t>401406C032100301</t>
  </si>
  <si>
    <t xml:space="preserve">Obec Červenica </t>
  </si>
  <si>
    <t>401501D437300101</t>
  </si>
  <si>
    <t>Rímsko-katolícka cirkev, farnosť Spišská Stará Ves</t>
  </si>
  <si>
    <t>401703F008500201</t>
  </si>
  <si>
    <t>401501C922500101</t>
  </si>
  <si>
    <t xml:space="preserve">Mesto Považská Bystrica </t>
  </si>
  <si>
    <t>401402F507100101</t>
  </si>
  <si>
    <t>401406DJX2500101</t>
  </si>
  <si>
    <t>Obec Jarovnice</t>
  </si>
  <si>
    <t>401201FFT3300301</t>
  </si>
  <si>
    <t>401406DJK3502501</t>
  </si>
  <si>
    <t>401402A190300201</t>
  </si>
  <si>
    <t>Stredná odborná škola priemyselných technológií, Učňovská 5, Košice -Šaca</t>
  </si>
  <si>
    <t>401301B872300301</t>
  </si>
  <si>
    <t>401406DJN8501901</t>
  </si>
  <si>
    <t>401301B976300201</t>
  </si>
  <si>
    <t xml:space="preserve">401406DKF9501001 </t>
  </si>
  <si>
    <t xml:space="preserve">401301D274300101 </t>
  </si>
  <si>
    <t>Mesto Spišské Podhradie</t>
  </si>
  <si>
    <t>401402A207500101</t>
  </si>
  <si>
    <t>401406A348500101</t>
  </si>
  <si>
    <t>401406DJY6500901</t>
  </si>
  <si>
    <t>Obec Bajč</t>
  </si>
  <si>
    <t>401406A818300101</t>
  </si>
  <si>
    <t>Obec Jelenec</t>
  </si>
  <si>
    <t>401701C402500301</t>
  </si>
  <si>
    <t>401201F141500101</t>
  </si>
  <si>
    <t>Obec Lieskovany</t>
  </si>
  <si>
    <t>401406DJH1100701</t>
  </si>
  <si>
    <t xml:space="preserve">Obec Nálepkovo </t>
  </si>
  <si>
    <t>401406DMI2500801</t>
  </si>
  <si>
    <t xml:space="preserve">Mesto Spišská Stará Ves </t>
  </si>
  <si>
    <t>401501D437500101</t>
  </si>
  <si>
    <t>Rímskokatolícka cirkev, farnosť Spišská Stará Ves</t>
  </si>
  <si>
    <t>401202A017300401</t>
  </si>
  <si>
    <t>401406DKJ7500701</t>
  </si>
  <si>
    <t>Mesto Podolínec</t>
  </si>
  <si>
    <t>401406DJX1502401</t>
  </si>
  <si>
    <t>401406DJW9502001</t>
  </si>
  <si>
    <t>Obec Slavošovce</t>
  </si>
  <si>
    <t>401406B998100301</t>
  </si>
  <si>
    <t>Obec Bzenov</t>
  </si>
  <si>
    <t>401201FDY5300201</t>
  </si>
  <si>
    <t>Obec Vlachy</t>
  </si>
  <si>
    <t>401406DIV5100401</t>
  </si>
  <si>
    <t>Obec Ochtiná</t>
  </si>
  <si>
    <t>401301H103500101</t>
  </si>
  <si>
    <t>Mesto Vranov nad Topľou</t>
  </si>
  <si>
    <t>401701A116502501</t>
  </si>
  <si>
    <t>401101FKI1300201</t>
  </si>
  <si>
    <t>401406DIU8502501</t>
  </si>
  <si>
    <t>401406DUU5502401</t>
  </si>
  <si>
    <t>401406DJB5501801</t>
  </si>
  <si>
    <t>401701D924500301</t>
  </si>
  <si>
    <t>401501D522500201</t>
  </si>
  <si>
    <t>401406A861300101</t>
  </si>
  <si>
    <t>Obec Ihľany</t>
  </si>
  <si>
    <t>401406DKK8100501</t>
  </si>
  <si>
    <t xml:space="preserve">Mestská časť Košice-Luník IX </t>
  </si>
  <si>
    <t>401801DSJ6100201</t>
  </si>
  <si>
    <t>401801DSJ6100101</t>
  </si>
  <si>
    <t>401101C006100101</t>
  </si>
  <si>
    <t>TRISOMYtest, s. r. o.</t>
  </si>
  <si>
    <t>-</t>
  </si>
  <si>
    <t>401406DKA6502101</t>
  </si>
  <si>
    <t>401406DQM9501001</t>
  </si>
  <si>
    <t>401202A355500201</t>
  </si>
  <si>
    <t>401202A266300101</t>
  </si>
  <si>
    <t>401801DSC1300201</t>
  </si>
  <si>
    <t>Súkromná stredná odborná škola, Železničná 2, Revúca</t>
  </si>
  <si>
    <t>401406DIX5502301</t>
  </si>
  <si>
    <t>401406B024100201</t>
  </si>
  <si>
    <t xml:space="preserve">Obec Kružlová </t>
  </si>
  <si>
    <t>401801DSK3100301</t>
  </si>
  <si>
    <t>Stredná odborná škola informačných technológii, Ostrovského 1, Košice</t>
  </si>
  <si>
    <t>401406DJX2500201</t>
  </si>
  <si>
    <t xml:space="preserve">Obec Jarovnice </t>
  </si>
  <si>
    <t>401202B469500101</t>
  </si>
  <si>
    <t xml:space="preserve">401406DJR4502301 </t>
  </si>
  <si>
    <t>401406DKV8501601</t>
  </si>
  <si>
    <t>401406DNI5100601</t>
  </si>
  <si>
    <t>401101B624500101</t>
  </si>
  <si>
    <t>401402B931500101</t>
  </si>
  <si>
    <t>401101B583100201</t>
  </si>
  <si>
    <t>Inovačné partnerské centrum, Prešov</t>
  </si>
  <si>
    <t>401406DJW7500801</t>
  </si>
  <si>
    <t>Obec Mníšek nad Hnilcom</t>
  </si>
  <si>
    <t>401402B883300301</t>
  </si>
  <si>
    <t>Obec Beluša</t>
  </si>
  <si>
    <t>401402B827500101</t>
  </si>
  <si>
    <t>Obec Bidovce</t>
  </si>
  <si>
    <t>401402FPJ1300301</t>
  </si>
  <si>
    <t>401201DZD5300101</t>
  </si>
  <si>
    <t>Stredná odborná škola gastronómie a služieb</t>
  </si>
  <si>
    <t>401406B685100101</t>
  </si>
  <si>
    <t>401801A121500101</t>
  </si>
  <si>
    <t>401201DXP8300901</t>
  </si>
  <si>
    <t>401406DKJ4100501</t>
  </si>
  <si>
    <t>Obec Kružlová</t>
  </si>
  <si>
    <t>401202A390100101</t>
  </si>
  <si>
    <t>401202B057100101</t>
  </si>
  <si>
    <t>401402D591300501</t>
  </si>
  <si>
    <t>Súkromná hotelová akadémia, Drieňová 12, Banská Štiavnica</t>
  </si>
  <si>
    <t>401406DLC2501901</t>
  </si>
  <si>
    <t>401201FDR7500101</t>
  </si>
  <si>
    <t>Obec Horné Plachtince</t>
  </si>
  <si>
    <t>401402C438500201</t>
  </si>
  <si>
    <t>Obec Rohožník</t>
  </si>
  <si>
    <t>401406DKF3500401</t>
  </si>
  <si>
    <t>401406DIW5502301</t>
  </si>
  <si>
    <t>401406DVL2502401</t>
  </si>
  <si>
    <t>401406DKR9502501</t>
  </si>
  <si>
    <t>401406DJM6501001</t>
  </si>
  <si>
    <t>Obec Valaliky</t>
  </si>
  <si>
    <t>401406DLY8502301</t>
  </si>
  <si>
    <t>401402F500500101</t>
  </si>
  <si>
    <t>Obec Brusno</t>
  </si>
  <si>
    <t>401202C088300201</t>
  </si>
  <si>
    <t>Obec Veľký Cetín</t>
  </si>
  <si>
    <t>401406DLA5501801</t>
  </si>
  <si>
    <t xml:space="preserve">Mesto Vrútky </t>
  </si>
  <si>
    <t>401406DJT6100401</t>
  </si>
  <si>
    <t>Obec Hraň</t>
  </si>
  <si>
    <t>401406DJS7501801</t>
  </si>
  <si>
    <t>Obec Zborov</t>
  </si>
  <si>
    <t>401501D447500401</t>
  </si>
  <si>
    <t>401406DKV1500801</t>
  </si>
  <si>
    <t>Mesto Kolárovo</t>
  </si>
  <si>
    <t>401301A487100101</t>
  </si>
  <si>
    <t>Obec Nižný Slavkov</t>
  </si>
  <si>
    <t>401406C095100301</t>
  </si>
  <si>
    <t>Obec Vyšný Mirošov</t>
  </si>
  <si>
    <t>401406DLC9501201</t>
  </si>
  <si>
    <t>401201DYB4300301</t>
  </si>
  <si>
    <t>401201D053500101</t>
  </si>
  <si>
    <t>Mestská časť Bratislava - Staré Mesto</t>
  </si>
  <si>
    <t>401402D051100201</t>
  </si>
  <si>
    <t>Obec Lazany</t>
  </si>
  <si>
    <t>401406DKA6502201</t>
  </si>
  <si>
    <t>401301A564100101</t>
  </si>
  <si>
    <t>Obec Malé Trakany</t>
  </si>
  <si>
    <t>401406DJR4502401</t>
  </si>
  <si>
    <t>401202A384500101</t>
  </si>
  <si>
    <t>Mesto Turčianske Teplice</t>
  </si>
  <si>
    <t>401301A464100201</t>
  </si>
  <si>
    <t>401201FDX7300101</t>
  </si>
  <si>
    <t>401202FGX9300401</t>
  </si>
  <si>
    <t>401501C339500201</t>
  </si>
  <si>
    <t>401406DLK4100401</t>
  </si>
  <si>
    <t>Obec Markovce</t>
  </si>
  <si>
    <t>401406DLY8502401</t>
  </si>
  <si>
    <t xml:space="preserve">Obec Slovenská Volová </t>
  </si>
  <si>
    <t>401406DKC5501201</t>
  </si>
  <si>
    <t>401101G372100201</t>
  </si>
  <si>
    <t xml:space="preserve">Mesto Vranov nad Topľou </t>
  </si>
  <si>
    <t>401406DJI1501001</t>
  </si>
  <si>
    <t xml:space="preserve">Mesto Poprad </t>
  </si>
  <si>
    <t>401406DKL1500401</t>
  </si>
  <si>
    <t>Mestská časť Košice - Dargovských hrdinov</t>
  </si>
  <si>
    <t>401402B755100101</t>
  </si>
  <si>
    <t>Mesto Fiľakovo</t>
  </si>
  <si>
    <t>401406DKK4500901</t>
  </si>
  <si>
    <t>Obec Kamenný Most</t>
  </si>
  <si>
    <t>401406DKF1501201</t>
  </si>
  <si>
    <t>Obec Roštár</t>
  </si>
  <si>
    <t>401406DLW8100501</t>
  </si>
  <si>
    <t>Obec Vieska nad Blhom</t>
  </si>
  <si>
    <t xml:space="preserve">401701FHA5500601 </t>
  </si>
  <si>
    <t xml:space="preserve">401406DJI1501101 </t>
  </si>
  <si>
    <t xml:space="preserve">401402A419500101 </t>
  </si>
  <si>
    <t>Obec Lisková</t>
  </si>
  <si>
    <t>401406DKZ5502401</t>
  </si>
  <si>
    <t>401801C670300201</t>
  </si>
  <si>
    <t xml:space="preserve">Obec Skačany </t>
  </si>
  <si>
    <t>401201DZR9500101</t>
  </si>
  <si>
    <t>Obec Veľký Kýr</t>
  </si>
  <si>
    <t>401406DJF4502501</t>
  </si>
  <si>
    <t>401202C844500101</t>
  </si>
  <si>
    <t>401402B523500101</t>
  </si>
  <si>
    <t>Mesto Hriňová</t>
  </si>
  <si>
    <t>401202FHC5500101</t>
  </si>
  <si>
    <t>Mesto Spišská Nová Ves</t>
  </si>
  <si>
    <t>401501B495300201</t>
  </si>
  <si>
    <t>Mesto Liptovský Hrádok</t>
  </si>
  <si>
    <t>401406DLW3502401</t>
  </si>
  <si>
    <t xml:space="preserve">Obec Kurov </t>
  </si>
  <si>
    <t>401406DIX5502401</t>
  </si>
  <si>
    <t>401501D147300101</t>
  </si>
  <si>
    <t>Mesto Dolný Kubín</t>
  </si>
  <si>
    <t>401406DKP2502301</t>
  </si>
  <si>
    <t>401201DXR4300101</t>
  </si>
  <si>
    <t>Obec Pribeta</t>
  </si>
  <si>
    <t>401301C497100101</t>
  </si>
  <si>
    <t>401406B128300101</t>
  </si>
  <si>
    <t xml:space="preserve">Obec Ložín </t>
  </si>
  <si>
    <t>401405DUQ8101701</t>
  </si>
  <si>
    <t>401406DIW2100501</t>
  </si>
  <si>
    <t>Obec Lomnička</t>
  </si>
  <si>
    <t>401406DLW3502501</t>
  </si>
  <si>
    <t>401101B706500301</t>
  </si>
  <si>
    <t>401402B427300301</t>
  </si>
  <si>
    <t>401406DJI6502001</t>
  </si>
  <si>
    <t xml:space="preserve">Obec Málinec </t>
  </si>
  <si>
    <t>401501D445500101</t>
  </si>
  <si>
    <t>401406DLX9100301</t>
  </si>
  <si>
    <t>Obec Poniky</t>
  </si>
  <si>
    <t>401501F116300101</t>
  </si>
  <si>
    <t>401402B464300201</t>
  </si>
  <si>
    <t>Obec Chminianska Nová Ves</t>
  </si>
  <si>
    <t>401402C092500401</t>
  </si>
  <si>
    <t>401406DLD7500901</t>
  </si>
  <si>
    <t>401406DIT5501401</t>
  </si>
  <si>
    <t>401405DUQ8101801</t>
  </si>
  <si>
    <t>401406B009100101</t>
  </si>
  <si>
    <t>401406DKB2100601</t>
  </si>
  <si>
    <t>Obec Hajnáčka</t>
  </si>
  <si>
    <t>401501C922500201</t>
  </si>
  <si>
    <t>401201F719500101</t>
  </si>
  <si>
    <t>401801FHJ4100301</t>
  </si>
  <si>
    <t>401406DKA2100401</t>
  </si>
  <si>
    <t>Obec Slovenské Nové Mesto</t>
  </si>
  <si>
    <t>401406DMW7502201</t>
  </si>
  <si>
    <t>401801I280700101</t>
  </si>
  <si>
    <t>Slovak Investment Holding, a.s.</t>
  </si>
  <si>
    <t>1BE2</t>
  </si>
  <si>
    <t>401201FFF3500101</t>
  </si>
  <si>
    <t>401301B468300401</t>
  </si>
  <si>
    <t xml:space="preserve">Obec Bátorove Kosihy </t>
  </si>
  <si>
    <t>401402B954300201</t>
  </si>
  <si>
    <t xml:space="preserve">Základná škola, Bernolákova 16, Košice </t>
  </si>
  <si>
    <t>401101FKU1500201</t>
  </si>
  <si>
    <t xml:space="preserve">Mesto Štúrovo </t>
  </si>
  <si>
    <t>401406DKW5502401</t>
  </si>
  <si>
    <t>401501F550500101</t>
  </si>
  <si>
    <t>401201DXY1300101</t>
  </si>
  <si>
    <t>401301B477500101</t>
  </si>
  <si>
    <t>401701F446500601</t>
  </si>
  <si>
    <t>Ministerstvo financií Slovenskej republiky</t>
  </si>
  <si>
    <t>401406DLD8501001</t>
  </si>
  <si>
    <t>401402B424300101</t>
  </si>
  <si>
    <t>401202A216100101</t>
  </si>
  <si>
    <t>401201DZH2300301</t>
  </si>
  <si>
    <t>401101C883100201</t>
  </si>
  <si>
    <t>401406DLF9500901</t>
  </si>
  <si>
    <t>401301A621100101</t>
  </si>
  <si>
    <t>Obec Ratková</t>
  </si>
  <si>
    <t>401406DMW7502101</t>
  </si>
  <si>
    <t>401101FIU2500301</t>
  </si>
  <si>
    <t>401406DJK3502601</t>
  </si>
  <si>
    <t>401406DJB9501301</t>
  </si>
  <si>
    <t>401406DJI2501901</t>
  </si>
  <si>
    <t>401101B655100201</t>
  </si>
  <si>
    <t>KIRA n.o.</t>
  </si>
  <si>
    <t>401201D030300101</t>
  </si>
  <si>
    <t>Knižnica pre mládež mesta Košice</t>
  </si>
  <si>
    <t>401406A818300201</t>
  </si>
  <si>
    <t>401406DKW5502501</t>
  </si>
  <si>
    <t xml:space="preserve">Obec Olejníkov </t>
  </si>
  <si>
    <t>401801DRU4300201</t>
  </si>
  <si>
    <t>401801B988300301</t>
  </si>
  <si>
    <t xml:space="preserve">Obec Lehota pod Vtáčnikom </t>
  </si>
  <si>
    <t>401406A763100101</t>
  </si>
  <si>
    <t>Obec Dolné Plachtince</t>
  </si>
  <si>
    <t>401406DJC7502501</t>
  </si>
  <si>
    <t>401406DJC7502401</t>
  </si>
  <si>
    <t>401101B397100201</t>
  </si>
  <si>
    <t>Slovenská advokátska komora</t>
  </si>
  <si>
    <t>401406DJY8502401</t>
  </si>
  <si>
    <t>401406DKL9100501</t>
  </si>
  <si>
    <t>Obec Uzovské Pekľany</t>
  </si>
  <si>
    <t>401406DKA3100401</t>
  </si>
  <si>
    <t>Obec Jurské</t>
  </si>
  <si>
    <t>401406DKR9502601</t>
  </si>
  <si>
    <t>401201C581300301</t>
  </si>
  <si>
    <t>401406DJV3502501</t>
  </si>
  <si>
    <t>401406DKC5501301</t>
  </si>
  <si>
    <t>401201C408500201</t>
  </si>
  <si>
    <t>Obec Plavecký Štvrtok</t>
  </si>
  <si>
    <t>401101FJL9100201</t>
  </si>
  <si>
    <t>401406DKG7100401</t>
  </si>
  <si>
    <t>Obec Kozárovce</t>
  </si>
  <si>
    <t>401201B567500201</t>
  </si>
  <si>
    <t>Obec Zohor</t>
  </si>
  <si>
    <t>401701A710500801</t>
  </si>
  <si>
    <t xml:space="preserve">Mesto Košice </t>
  </si>
  <si>
    <t>401701F834500201</t>
  </si>
  <si>
    <t>401201C408500101</t>
  </si>
  <si>
    <t>401201FFS6500201</t>
  </si>
  <si>
    <t>401406DMH9502001</t>
  </si>
  <si>
    <t>Obec Mengusovce</t>
  </si>
  <si>
    <t>401406DJG7502701</t>
  </si>
  <si>
    <t>401406DJL5500901</t>
  </si>
  <si>
    <t>Obec Bystré</t>
  </si>
  <si>
    <t>401402C285300201</t>
  </si>
  <si>
    <t xml:space="preserve">ZŠ Istvána Dobóa s vyučovacím jazykom maďarským </t>
  </si>
  <si>
    <t>401202FGU7100101</t>
  </si>
  <si>
    <t>Mesto Levice</t>
  </si>
  <si>
    <t>401000B287300201</t>
  </si>
  <si>
    <t>Mesto Šaľa</t>
  </si>
  <si>
    <t>401301B322500101</t>
  </si>
  <si>
    <t>Mesto Ružomberok</t>
  </si>
  <si>
    <t>401701D519500501</t>
  </si>
  <si>
    <t>Úrad vlády SR</t>
  </si>
  <si>
    <t>401401C148100101</t>
  </si>
  <si>
    <t>401201A026300401</t>
  </si>
  <si>
    <t xml:space="preserve">Obec Dunajská Lužná </t>
  </si>
  <si>
    <t>401406DJV3502601</t>
  </si>
  <si>
    <t>401406DKI6100501</t>
  </si>
  <si>
    <t>Obec Turčok</t>
  </si>
  <si>
    <t>401201FNN2500101</t>
  </si>
  <si>
    <t>401406DJK7502601</t>
  </si>
  <si>
    <t>401406DLA3501801</t>
  </si>
  <si>
    <t>401406DJT9502601</t>
  </si>
  <si>
    <t>401406DJP6501301</t>
  </si>
  <si>
    <t>401201DYR7500101</t>
  </si>
  <si>
    <t>Ministerstvo vnútra SR</t>
  </si>
  <si>
    <t>401406DJR2501001</t>
  </si>
  <si>
    <t>401406DJJ3501001</t>
  </si>
  <si>
    <t>401402B373300201</t>
  </si>
  <si>
    <t xml:space="preserve">Obec Svätý Anton </t>
  </si>
  <si>
    <t>401406DJC9501901</t>
  </si>
  <si>
    <t>401501F534300201</t>
  </si>
  <si>
    <t>401101B791500301</t>
  </si>
  <si>
    <t>Ministerstvo pôdohospodárstva a rozvoja vidieka Slovenskej republiky</t>
  </si>
  <si>
    <t>401406A677100201</t>
  </si>
  <si>
    <t>401201FIX3300601</t>
  </si>
  <si>
    <t>401501C171300301</t>
  </si>
  <si>
    <t>401301A807100101</t>
  </si>
  <si>
    <t>Obec Petrovany</t>
  </si>
  <si>
    <t>401406DJR4502501</t>
  </si>
  <si>
    <t>401406DJG7502801</t>
  </si>
  <si>
    <t>401402F043300101</t>
  </si>
  <si>
    <t>Mesto Námestovo</t>
  </si>
  <si>
    <t>401201FGF7300201</t>
  </si>
  <si>
    <t>401201FGC1300501</t>
  </si>
  <si>
    <t>401406DJA9100401</t>
  </si>
  <si>
    <t>Obec Krížová Ves</t>
  </si>
  <si>
    <t>401406DLB1502301</t>
  </si>
  <si>
    <t xml:space="preserve">
Obec Rokycany </t>
  </si>
  <si>
    <t>401501C537300301</t>
  </si>
  <si>
    <t xml:space="preserve">
Obec Lieskovec </t>
  </si>
  <si>
    <t>401201FFR6300101</t>
  </si>
  <si>
    <t xml:space="preserve">Obec Veľký Kýr </t>
  </si>
  <si>
    <t>401406DKU9502501</t>
  </si>
  <si>
    <t>401406DKN4100601</t>
  </si>
  <si>
    <t xml:space="preserve">401406DLR8100501 </t>
  </si>
  <si>
    <t>Obec Spišský Štiavnik</t>
  </si>
  <si>
    <t xml:space="preserve">401101C892100201 </t>
  </si>
  <si>
    <t>Mesto Tornaľa</t>
  </si>
  <si>
    <t>401301C964300101</t>
  </si>
  <si>
    <t>Obec Cernina</t>
  </si>
  <si>
    <t>401406DLV9501201</t>
  </si>
  <si>
    <t>401406DLT7502401</t>
  </si>
  <si>
    <t>401201DYN9300301</t>
  </si>
  <si>
    <t>401406DLD1100501</t>
  </si>
  <si>
    <t>401406DKU9502401</t>
  </si>
  <si>
    <t>401101FKK6500201</t>
  </si>
  <si>
    <t>401801DQU1300301</t>
  </si>
  <si>
    <t>Stredná priemyselná škola strojnícka, Komenského 2, Košice</t>
  </si>
  <si>
    <t>401801FFB3100401</t>
  </si>
  <si>
    <t>401406DLU6500501</t>
  </si>
  <si>
    <t>401101DXP2100101</t>
  </si>
  <si>
    <t>401202A462300101</t>
  </si>
  <si>
    <t>401301D230100101</t>
  </si>
  <si>
    <t>401406A736100101</t>
  </si>
  <si>
    <t>Obec Stredné Plachtince</t>
  </si>
  <si>
    <t>401406DLY8502501</t>
  </si>
  <si>
    <t>401406DLB7501001</t>
  </si>
  <si>
    <t>401501B253300601</t>
  </si>
  <si>
    <t>401202A797300101</t>
  </si>
  <si>
    <t>Obec Pavlovce nad Uhom</t>
  </si>
  <si>
    <t>401402B670100201</t>
  </si>
  <si>
    <t>401101FIU2100201</t>
  </si>
  <si>
    <t>401406DKQ4100401</t>
  </si>
  <si>
    <t xml:space="preserve">Obec Čičarovce </t>
  </si>
  <si>
    <t>401202A355100301</t>
  </si>
  <si>
    <t>401202A035500101</t>
  </si>
  <si>
    <t>401301C994300501</t>
  </si>
  <si>
    <t>401402B883500301</t>
  </si>
  <si>
    <t>401201H389500101</t>
  </si>
  <si>
    <t>Obec Chorváty</t>
  </si>
  <si>
    <t>401501C268500101</t>
  </si>
  <si>
    <t>Obec Dolné Vestenice</t>
  </si>
  <si>
    <t>401201DYI3300901</t>
  </si>
  <si>
    <t>401406DJP8100401</t>
  </si>
  <si>
    <t>401406DLC9501301</t>
  </si>
  <si>
    <t>401402B664300201</t>
  </si>
  <si>
    <t>Obec Liptovská Teplá</t>
  </si>
  <si>
    <t>401406DJD1100601</t>
  </si>
  <si>
    <t>Obec Bracovce</t>
  </si>
  <si>
    <t>401201C408300101</t>
  </si>
  <si>
    <t>401406A757100101</t>
  </si>
  <si>
    <t>401201DZZ2300601</t>
  </si>
  <si>
    <t>401501DXA1500201</t>
  </si>
  <si>
    <t>401301F580500101</t>
  </si>
  <si>
    <t xml:space="preserve">Žilinský samosprávny kraj </t>
  </si>
  <si>
    <t>401501C338500101</t>
  </si>
  <si>
    <t>401402B961500201</t>
  </si>
  <si>
    <t>401406DLC2502001</t>
  </si>
  <si>
    <t>401801DSF7500301</t>
  </si>
  <si>
    <t>401406DJB5501901</t>
  </si>
  <si>
    <t>401406DKD7501301</t>
  </si>
  <si>
    <t>401406DKM7100501</t>
  </si>
  <si>
    <t>Obec Štrba</t>
  </si>
  <si>
    <t>401701FLA6500501</t>
  </si>
  <si>
    <t>401406DIW5502501</t>
  </si>
  <si>
    <t>401201FFR6300201</t>
  </si>
  <si>
    <t>401301B591300101</t>
  </si>
  <si>
    <t>Obec Santovka</t>
  </si>
  <si>
    <t>401406DJK7502701</t>
  </si>
  <si>
    <t>401402B365300201</t>
  </si>
  <si>
    <t>401101A842300101</t>
  </si>
  <si>
    <t>Nemocnica s poliklinikou Ilava, n. o.</t>
  </si>
  <si>
    <t>401406A780100101</t>
  </si>
  <si>
    <t>401201FDX7500101</t>
  </si>
  <si>
    <t>401406DKM3500901</t>
  </si>
  <si>
    <t>401201FFW8300201</t>
  </si>
  <si>
    <t>401202A269500101</t>
  </si>
  <si>
    <t>Obec Chminianske Jakubovany</t>
  </si>
  <si>
    <t>401406DKA6502301</t>
  </si>
  <si>
    <t xml:space="preserve">Mesto Spišské Vlachy </t>
  </si>
  <si>
    <t>401701A880502801</t>
  </si>
  <si>
    <t>401801DUR3500201</t>
  </si>
  <si>
    <t>401201FCQ3300501</t>
  </si>
  <si>
    <t>Gymnázium J. Francisciho - Rimavského</t>
  </si>
  <si>
    <t>401301B662500101</t>
  </si>
  <si>
    <t>401201FDD9300601</t>
  </si>
  <si>
    <t>Obec Staškov</t>
  </si>
  <si>
    <t>401101D285500201</t>
  </si>
  <si>
    <t>401402A190100101</t>
  </si>
  <si>
    <t>401406DUI9100401</t>
  </si>
  <si>
    <t xml:space="preserve">401301A024300201
</t>
  </si>
  <si>
    <t xml:space="preserve">401402D051100301 </t>
  </si>
  <si>
    <t>Obec  Lazany</t>
  </si>
  <si>
    <t>401201D311300101</t>
  </si>
  <si>
    <t>401201FFJ2500201</t>
  </si>
  <si>
    <t>401402C278100201</t>
  </si>
  <si>
    <t>SOŠ technická, Družstevná 1474/19, Humenné</t>
  </si>
  <si>
    <t>401202B364500101</t>
  </si>
  <si>
    <t>401201FDD9300501</t>
  </si>
  <si>
    <t>401501B231300101</t>
  </si>
  <si>
    <t>Obec Kopčany</t>
  </si>
  <si>
    <t>401406B968100301</t>
  </si>
  <si>
    <t>Obec Bretka</t>
  </si>
  <si>
    <t>401301C157300101</t>
  </si>
  <si>
    <t>Obec Veľké Trakany</t>
  </si>
  <si>
    <t>401501D705100101</t>
  </si>
  <si>
    <t>Mestská časť Košice-Nad Jazerom</t>
  </si>
  <si>
    <t xml:space="preserve">401101G317500301 </t>
  </si>
  <si>
    <t xml:space="preserve">401101C852500101 </t>
  </si>
  <si>
    <t>401402C187300501</t>
  </si>
  <si>
    <t>401501G168100101</t>
  </si>
  <si>
    <t xml:space="preserve">Mesto Púchov </t>
  </si>
  <si>
    <t>401701A123500301</t>
  </si>
  <si>
    <t xml:space="preserve">Mesto Banská Bystrica </t>
  </si>
  <si>
    <t>401801A296100201</t>
  </si>
  <si>
    <t>401501B892300101</t>
  </si>
  <si>
    <t>401406DLZ9100701</t>
  </si>
  <si>
    <t>Obec Lastomír</t>
  </si>
  <si>
    <t>401402B622300301</t>
  </si>
  <si>
    <t xml:space="preserve"> Obec Pliešovce</t>
  </si>
  <si>
    <t>401201FDU9300201</t>
  </si>
  <si>
    <t>401501B661300201</t>
  </si>
  <si>
    <t>401402B622300401</t>
  </si>
  <si>
    <t xml:space="preserve">Obec Pliešovce </t>
  </si>
  <si>
    <t>401406DLG6100301</t>
  </si>
  <si>
    <t>Mesto Pezinok</t>
  </si>
  <si>
    <t>401406DKH4100501</t>
  </si>
  <si>
    <t>401406DKV9502901</t>
  </si>
  <si>
    <t>401301FNQ5500101</t>
  </si>
  <si>
    <t>401406DIW5502401</t>
  </si>
  <si>
    <t>401301A635100101</t>
  </si>
  <si>
    <t>Obec Šávoľ</t>
  </si>
  <si>
    <t xml:space="preserve">401201C408300201 </t>
  </si>
  <si>
    <t xml:space="preserve">401406DKP7100401 </t>
  </si>
  <si>
    <t>Obec Veľký Blh</t>
  </si>
  <si>
    <t xml:space="preserve">401201G113500101 </t>
  </si>
  <si>
    <t>Obec Hrubý Šúr</t>
  </si>
  <si>
    <t>401406DMR7100801</t>
  </si>
  <si>
    <t>401406DJB8100201</t>
  </si>
  <si>
    <t>401406DLZ7100401</t>
  </si>
  <si>
    <t>Obec Stročín</t>
  </si>
  <si>
    <t>401201D193300101</t>
  </si>
  <si>
    <t>Obec Špačince</t>
  </si>
  <si>
    <t>401406DUU5502501</t>
  </si>
  <si>
    <t>401201FFT4500101</t>
  </si>
  <si>
    <t>401406DJH7500901</t>
  </si>
  <si>
    <t>Obec Vaľkovňa</t>
  </si>
  <si>
    <t>401201DZR9300101</t>
  </si>
  <si>
    <t>401406DLL4501301</t>
  </si>
  <si>
    <t>401406DKL7501401</t>
  </si>
  <si>
    <t>401801FDP7500101</t>
  </si>
  <si>
    <t xml:space="preserve">DIAKOL STRÁŽSKE, s.r.o. </t>
  </si>
  <si>
    <t>401201FDD9300701</t>
  </si>
  <si>
    <t>401406DKD1501301</t>
  </si>
  <si>
    <t>401406DKL7501501</t>
  </si>
  <si>
    <t>401406DMB4100901</t>
  </si>
  <si>
    <t>401201FFT4300301</t>
  </si>
  <si>
    <t>401406DJT2502001</t>
  </si>
  <si>
    <t>401201FFR6300301</t>
  </si>
  <si>
    <t>401202A998100301</t>
  </si>
  <si>
    <t xml:space="preserve">401301C224300101 </t>
  </si>
  <si>
    <t>Obec Kľačany</t>
  </si>
  <si>
    <t xml:space="preserve">401201FDR4500201 </t>
  </si>
  <si>
    <t>Obec Raková</t>
  </si>
  <si>
    <t>401406DLL6502501</t>
  </si>
  <si>
    <t>401201DZV6500201</t>
  </si>
  <si>
    <t>Obec Dúbravka</t>
  </si>
  <si>
    <t>401201FFR6300401</t>
  </si>
  <si>
    <t>401202G808500101</t>
  </si>
  <si>
    <t>401101C479100101</t>
  </si>
  <si>
    <t>Ústav experimentálnej fyziky Slovenskej akadémie vied, verejná výskumná inštitúcia</t>
  </si>
  <si>
    <t>401201D293300301</t>
  </si>
  <si>
    <t xml:space="preserve">Obec Panické Dravce </t>
  </si>
  <si>
    <t>401101C935500201</t>
  </si>
  <si>
    <t>401402C278300201</t>
  </si>
  <si>
    <t>Stredná odborná škola technická, Družstevná 1474/19, Humenné</t>
  </si>
  <si>
    <t>401406DKU2100501</t>
  </si>
  <si>
    <t>Obec Nižný Mirošov</t>
  </si>
  <si>
    <t>401406DLS8100501</t>
  </si>
  <si>
    <t>401406DKV9503001</t>
  </si>
  <si>
    <t>401301C812500101</t>
  </si>
  <si>
    <t>Mesto Gbely</t>
  </si>
  <si>
    <t>401406DLI7501101</t>
  </si>
  <si>
    <t>401201FDU9300301</t>
  </si>
  <si>
    <t xml:space="preserve">401402C730500101 </t>
  </si>
  <si>
    <t xml:space="preserve">401406DKA1502701 </t>
  </si>
  <si>
    <t xml:space="preserve">Obec Dlhé Stráže </t>
  </si>
  <si>
    <t xml:space="preserve">401406DKK7100501 </t>
  </si>
  <si>
    <t>Obec Mirkovce</t>
  </si>
  <si>
    <t xml:space="preserve">401406DJU4502501  </t>
  </si>
  <si>
    <t>401406DMA4500601</t>
  </si>
  <si>
    <t>Obec Smižany</t>
  </si>
  <si>
    <t>401201DXF6100901</t>
  </si>
  <si>
    <t>401406DJK4500701</t>
  </si>
  <si>
    <t>401406DJA6100501</t>
  </si>
  <si>
    <t>Obec Roztoky</t>
  </si>
  <si>
    <t>401406DJN7500801</t>
  </si>
  <si>
    <t>Mesto Partizánske</t>
  </si>
  <si>
    <t>401201D866500101</t>
  </si>
  <si>
    <t xml:space="preserve">Vojenský historický ústav </t>
  </si>
  <si>
    <t>401406DKD9500901</t>
  </si>
  <si>
    <t>401406DLQ5100501</t>
  </si>
  <si>
    <t>401402B444100101</t>
  </si>
  <si>
    <t>401402B565300201</t>
  </si>
  <si>
    <t>401406DLW3502601</t>
  </si>
  <si>
    <t xml:space="preserve">	1BB1</t>
  </si>
  <si>
    <t xml:space="preserve">	1BB2</t>
  </si>
  <si>
    <t>401201DXC9300301</t>
  </si>
  <si>
    <t>401501G514100101</t>
  </si>
  <si>
    <t>Obec Slanské Nové Mesto</t>
  </si>
  <si>
    <t>401701C402500401</t>
  </si>
  <si>
    <t>401406DKM4100701</t>
  </si>
  <si>
    <t>401201FDZ7300101</t>
  </si>
  <si>
    <t>Obec Radvanovce</t>
  </si>
  <si>
    <t>401402B435500101</t>
  </si>
  <si>
    <t>Obec Drietoma</t>
  </si>
  <si>
    <t>401402B883300401</t>
  </si>
  <si>
    <t>401406DKI1100601</t>
  </si>
  <si>
    <t>401201FDZ7500201</t>
  </si>
  <si>
    <t>401301A670100101</t>
  </si>
  <si>
    <t>Mesto Brezno</t>
  </si>
  <si>
    <t>401406B171300101</t>
  </si>
  <si>
    <t>401402B646300101</t>
  </si>
  <si>
    <t>Obec Výčapy-Opatovce</t>
  </si>
  <si>
    <t>401406DJG1502501</t>
  </si>
  <si>
    <t>401406C705100101</t>
  </si>
  <si>
    <t xml:space="preserve">Obec Sačurov </t>
  </si>
  <si>
    <t>401402B565300101</t>
  </si>
  <si>
    <t>401406DJX1502501</t>
  </si>
  <si>
    <t>401402B373300301</t>
  </si>
  <si>
    <t>401202C797100201</t>
  </si>
  <si>
    <t>401101C212100201</t>
  </si>
  <si>
    <t>401201C408300301</t>
  </si>
  <si>
    <t>401701C951300601</t>
  </si>
  <si>
    <t xml:space="preserve">DataCentrum </t>
  </si>
  <si>
    <t>401202A728100101</t>
  </si>
  <si>
    <t>401402B420100201</t>
  </si>
  <si>
    <t>Obec Starý Tekov</t>
  </si>
  <si>
    <t>401101FPA3300301</t>
  </si>
  <si>
    <t>Hornooravská nemocnica s poliklinikou Trstená</t>
  </si>
  <si>
    <t>401701B983500201</t>
  </si>
  <si>
    <t>401406DJI4500901</t>
  </si>
  <si>
    <t>401406DJZ3501201</t>
  </si>
  <si>
    <t>401406B086300101</t>
  </si>
  <si>
    <t>401301A703100101</t>
  </si>
  <si>
    <t>401201DZR9300201</t>
  </si>
  <si>
    <t>401402A978500101</t>
  </si>
  <si>
    <t xml:space="preserve">Mesto Krásno nad Kysucou </t>
  </si>
  <si>
    <t>401201A026300501</t>
  </si>
  <si>
    <t>401406A361300201</t>
  </si>
  <si>
    <t>401402B883500401</t>
  </si>
  <si>
    <t xml:space="preserve">Obec Beluša </t>
  </si>
  <si>
    <t>401406DJG3100501</t>
  </si>
  <si>
    <t>401406DKG4100501</t>
  </si>
  <si>
    <t xml:space="preserve">
Obec Telgárt</t>
  </si>
  <si>
    <t>401406DKM9100501</t>
  </si>
  <si>
    <t>401202FIV4300201</t>
  </si>
  <si>
    <t xml:space="preserve">Mesto Humenné </t>
  </si>
  <si>
    <t>401402B973300201</t>
  </si>
  <si>
    <t>Základná škola, Sídlisko II. 1336, Vranov nad Topľou</t>
  </si>
  <si>
    <t>401201DXR4300201</t>
  </si>
  <si>
    <t>401201D053500201</t>
  </si>
  <si>
    <t>401406DLH5100701</t>
  </si>
  <si>
    <t xml:space="preserve">Obec Doľany </t>
  </si>
  <si>
    <t>401801DVN3500301</t>
  </si>
  <si>
    <t>MH Teplárenský holding, a.s.</t>
  </si>
  <si>
    <t>401201A012300501</t>
  </si>
  <si>
    <t>401101A937500101</t>
  </si>
  <si>
    <t>401406DJF4502601</t>
  </si>
  <si>
    <t xml:space="preserve">Obec Veľká Ida </t>
  </si>
  <si>
    <t>401501G107100101</t>
  </si>
  <si>
    <t>Obec Hrachovište</t>
  </si>
  <si>
    <t>401402B831100201</t>
  </si>
  <si>
    <t xml:space="preserve">Obec Parchovany </t>
  </si>
  <si>
    <t>401701G480500401</t>
  </si>
  <si>
    <t>401402B883300501</t>
  </si>
  <si>
    <t>401201G256500101</t>
  </si>
  <si>
    <t>401406DLT4501401</t>
  </si>
  <si>
    <t>401402C682500101</t>
  </si>
  <si>
    <t>Mestská časť Bratislava - Staré Mesto </t>
  </si>
  <si>
    <t>401406C617100101</t>
  </si>
  <si>
    <t>401406DJQ7501401</t>
  </si>
  <si>
    <t>Obec Kendice</t>
  </si>
  <si>
    <t>401406DJU4502601</t>
  </si>
  <si>
    <t>401301B872300401</t>
  </si>
  <si>
    <t>401202FIV4500201</t>
  </si>
  <si>
    <t>401406DIU8502601</t>
  </si>
  <si>
    <t>401406DJS7501901</t>
  </si>
  <si>
    <t>401406DJN2502501</t>
  </si>
  <si>
    <t>401201DYA2500201</t>
  </si>
  <si>
    <t>Úrad pre reguláciu elektronických komunikácií a poštových sl</t>
  </si>
  <si>
    <t>401201F586300101</t>
  </si>
  <si>
    <t>401406DKB5100601</t>
  </si>
  <si>
    <t>401301B768300201</t>
  </si>
  <si>
    <t>Obec Dolné Lovčice</t>
  </si>
  <si>
    <t>401201F712300101</t>
  </si>
  <si>
    <t xml:space="preserve">
Obec Tomášov</t>
  </si>
  <si>
    <t>401406DMH1500801</t>
  </si>
  <si>
    <t>401406A663500101</t>
  </si>
  <si>
    <t xml:space="preserve">Obec Nováčany </t>
  </si>
  <si>
    <t>401406DKW5502601</t>
  </si>
  <si>
    <t>401101C212100101</t>
  </si>
  <si>
    <t>401201FFT3300401</t>
  </si>
  <si>
    <t>401406DKM8501101</t>
  </si>
  <si>
    <t>Obec Čierny Balog </t>
  </si>
  <si>
    <t>401402A991100101</t>
  </si>
  <si>
    <t>Obec Domaniža</t>
  </si>
  <si>
    <t>401406DJL4501701</t>
  </si>
  <si>
    <t>401406DKT8100501</t>
  </si>
  <si>
    <t>401406DMF1100501</t>
  </si>
  <si>
    <t>Obec Hrhov</t>
  </si>
  <si>
    <t>MIRRI SR</t>
  </si>
  <si>
    <t>Zálohová platba</t>
  </si>
  <si>
    <t>Ministerstvo zdravotníctva SR</t>
  </si>
  <si>
    <t>Zúčtovanie ZP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</si>
  <si>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</si>
  <si>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</si>
  <si>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</si>
  <si>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</si>
  <si>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</si>
  <si>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</si>
  <si>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</si>
  <si>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0DV0M06</t>
  </si>
  <si>
    <t>Interreg VI HU-SK</t>
  </si>
  <si>
    <t>Finančné nástroje/Tranža</t>
  </si>
  <si>
    <t>0DV0M07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</si>
  <si>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</si>
  <si>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</si>
  <si>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</si>
  <si>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</si>
  <si>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</si>
  <si>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</si>
  <si>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</si>
  <si>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 xml:space="preserve">Slovenská inovačná a energetická agentúra </t>
  </si>
  <si>
    <t>p.č.</t>
  </si>
  <si>
    <t>číslo PD</t>
  </si>
  <si>
    <t>názov PD</t>
  </si>
  <si>
    <t>Program SK</t>
  </si>
  <si>
    <t xml:space="preserve">Program SK-SIEA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</si>
</sst>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</font>
    <font>
      <sz val="10"/>
      <color rgb="FF343435"/>
      <name val="Calibri"/>
      <family val="2"/>
      <charset val="238"/>
    </font>
    <font>
      <sz val="10"/>
      <color rgb="FF343435"/>
      <name val="Roboto"/>
      <charset val="1"/>
    </font>
    <font>
      <sz val="10"/>
      <color rgb="FF000000"/>
      <name val="Calibri"/>
      <scheme val="minor"/>
    </font>
    <font>
      <i/>
      <sz val="10"/>
      <color rgb="FF000000"/>
      <name val="Calibri"/>
      <family val="2"/>
      <charset val="238"/>
    </font>
    <font>
      <b/>
      <sz val="10"/>
      <color rgb="FF44546A"/>
      <name val="Calibri"/>
      <family val="2"/>
      <charset val="238"/>
    </font>
    <font>
      <b/>
      <sz val="16"/>
      <color rgb="FF44546A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4" fillId="3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0" borderId="0" xfId="0" applyFont="1"/>
    <xf numFmtId="0" fontId="2" fillId="7" borderId="5" xfId="0" applyFont="1" applyFill="1" applyBorder="1" applyAlignment="1">
      <alignment horizontal="center" wrapText="1"/>
    </xf>
    <xf numFmtId="0" fontId="5" fillId="0" borderId="5" xfId="0" applyFont="1" applyBorder="1"/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8" xfId="0" applyFont="1" applyBorder="1"/>
    <xf numFmtId="0" fontId="2" fillId="7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6" fillId="0" borderId="0" xfId="0" applyFont="1"/>
    <xf numFmtId="0" fontId="3" fillId="4" borderId="1" xfId="0" applyFont="1" applyFill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2" fillId="7" borderId="4" xfId="0" applyFont="1" applyFill="1" applyBorder="1" applyAlignment="1">
      <alignment horizontal="center" wrapText="1"/>
    </xf>
    <xf numFmtId="4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7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4" fontId="5" fillId="0" borderId="4" xfId="0" applyNumberFormat="1" applyFont="1" applyBorder="1"/>
    <xf numFmtId="14" fontId="5" fillId="0" borderId="4" xfId="0" applyNumberFormat="1" applyFont="1" applyBorder="1"/>
    <xf numFmtId="4" fontId="5" fillId="0" borderId="8" xfId="0" applyNumberFormat="1" applyFont="1" applyBorder="1"/>
    <xf numFmtId="14" fontId="5" fillId="0" borderId="5" xfId="0" applyNumberFormat="1" applyFont="1" applyBorder="1"/>
    <xf numFmtId="4" fontId="5" fillId="0" borderId="6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4" fontId="4" fillId="6" borderId="2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4" fontId="5" fillId="0" borderId="5" xfId="0" applyNumberFormat="1" applyFont="1" applyBorder="1"/>
    <xf numFmtId="0" fontId="7" fillId="0" borderId="4" xfId="0" applyFont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4" fontId="5" fillId="0" borderId="12" xfId="0" applyNumberFormat="1" applyFont="1" applyBorder="1"/>
    <xf numFmtId="0" fontId="7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5" fillId="0" borderId="13" xfId="0" applyNumberFormat="1" applyFont="1" applyBorder="1" applyAlignment="1">
      <alignment horizontal="right"/>
    </xf>
    <xf numFmtId="0" fontId="5" fillId="8" borderId="5" xfId="0" applyFont="1" applyFill="1" applyBorder="1" applyAlignment="1">
      <alignment horizontal="center"/>
    </xf>
    <xf numFmtId="4" fontId="5" fillId="0" borderId="5" xfId="0" applyNumberFormat="1" applyFont="1" applyBorder="1" applyAlignment="1">
      <alignment horizontal="right" wrapText="1"/>
    </xf>
    <xf numFmtId="4" fontId="5" fillId="0" borderId="5" xfId="0" applyNumberFormat="1" applyFont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7" borderId="6" xfId="0" applyFont="1" applyFill="1" applyBorder="1" applyAlignment="1">
      <alignment horizontal="center" wrapText="1"/>
    </xf>
    <xf numFmtId="14" fontId="5" fillId="0" borderId="6" xfId="0" applyNumberFormat="1" applyFont="1" applyBorder="1"/>
    <xf numFmtId="0" fontId="7" fillId="7" borderId="8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4" fontId="7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" fontId="5" fillId="0" borderId="14" xfId="0" applyNumberFormat="1" applyFont="1" applyBorder="1"/>
    <xf numFmtId="0" fontId="7" fillId="0" borderId="8" xfId="0" applyFont="1" applyBorder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14" fontId="5" fillId="0" borderId="8" xfId="0" applyNumberFormat="1" applyFont="1" applyBorder="1"/>
    <xf numFmtId="0" fontId="5" fillId="8" borderId="8" xfId="0" applyFont="1" applyFill="1" applyBorder="1" applyAlignment="1">
      <alignment horizontal="center"/>
    </xf>
    <xf numFmtId="4" fontId="7" fillId="0" borderId="11" xfId="0" applyNumberFormat="1" applyFont="1" applyBorder="1" applyAlignment="1">
      <alignment wrapText="1"/>
    </xf>
    <xf numFmtId="4" fontId="7" fillId="0" borderId="13" xfId="0" applyNumberFormat="1" applyFont="1" applyBorder="1" applyAlignment="1">
      <alignment wrapText="1"/>
    </xf>
    <xf numFmtId="4" fontId="7" fillId="0" borderId="15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right"/>
    </xf>
    <xf numFmtId="0" fontId="5" fillId="0" borderId="15" xfId="0" applyFont="1" applyBorder="1"/>
    <xf numFmtId="0" fontId="5" fillId="0" borderId="11" xfId="0" applyFont="1" applyBorder="1"/>
    <xf numFmtId="0" fontId="7" fillId="7" borderId="15" xfId="0" applyFont="1" applyFill="1" applyBorder="1" applyAlignment="1">
      <alignment horizontal="center" wrapText="1"/>
    </xf>
    <xf numFmtId="0" fontId="7" fillId="7" borderId="13" xfId="0" applyFont="1" applyFill="1" applyBorder="1" applyAlignment="1">
      <alignment horizontal="center" wrapText="1"/>
    </xf>
    <xf numFmtId="4" fontId="5" fillId="0" borderId="7" xfId="0" applyNumberFormat="1" applyFont="1" applyBorder="1" applyAlignment="1">
      <alignment wrapText="1"/>
    </xf>
    <xf numFmtId="4" fontId="8" fillId="7" borderId="17" xfId="0" applyNumberFormat="1" applyFont="1" applyFill="1" applyBorder="1"/>
    <xf numFmtId="4" fontId="9" fillId="0" borderId="0" xfId="0" applyNumberFormat="1" applyFont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10" fillId="7" borderId="18" xfId="0" applyFont="1" applyFill="1" applyBorder="1"/>
    <xf numFmtId="4" fontId="5" fillId="0" borderId="9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" fontId="7" fillId="0" borderId="0" xfId="0" applyNumberFormat="1" applyFont="1" applyAlignment="1">
      <alignment wrapText="1"/>
    </xf>
    <xf numFmtId="14" fontId="5" fillId="0" borderId="0" xfId="0" applyNumberFormat="1" applyFont="1"/>
    <xf numFmtId="14" fontId="5" fillId="0" borderId="15" xfId="0" applyNumberFormat="1" applyFont="1" applyBorder="1"/>
    <xf numFmtId="4" fontId="5" fillId="0" borderId="19" xfId="0" applyNumberFormat="1" applyFont="1" applyBorder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11" fillId="2" borderId="0" xfId="0" applyFont="1" applyFill="1"/>
    <xf numFmtId="4" fontId="11" fillId="2" borderId="0" xfId="0" applyNumberFormat="1" applyFont="1" applyFill="1" applyAlignment="1">
      <alignment horizontal="right"/>
    </xf>
    <xf numFmtId="4" fontId="11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Alignment="1">
      <alignment wrapText="1"/>
    </xf>
    <xf numFmtId="4" fontId="12" fillId="2" borderId="0" xfId="0" applyNumberFormat="1" applyFont="1" applyFill="1" applyAlignment="1">
      <alignment horizontal="right"/>
    </xf>
    <xf numFmtId="4" fontId="12" fillId="2" borderId="0" xfId="0" applyNumberFormat="1" applyFont="1" applyFill="1"/>
    <xf numFmtId="4" fontId="2" fillId="7" borderId="17" xfId="0" applyNumberFormat="1" applyFont="1" applyFill="1" applyBorder="1"/>
    <xf numFmtId="4" fontId="5" fillId="0" borderId="8" xfId="0" applyNumberFormat="1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0" fontId="10" fillId="0" borderId="5" xfId="0" applyFont="1" applyBorder="1"/>
    <xf numFmtId="0" fontId="5" fillId="0" borderId="4" xfId="0" applyFont="1" applyBorder="1"/>
    <xf numFmtId="0" fontId="5" fillId="0" borderId="13" xfId="0" applyFont="1" applyBorder="1"/>
    <xf numFmtId="0" fontId="7" fillId="0" borderId="9" xfId="0" applyFont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wrapText="1"/>
    </xf>
    <xf numFmtId="4" fontId="7" fillId="0" borderId="12" xfId="0" applyNumberFormat="1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0" xfId="0" applyNumberFormat="1" applyFont="1"/>
    <xf numFmtId="14" fontId="11" fillId="2" borderId="0" xfId="0" applyNumberFormat="1" applyFont="1" applyFill="1"/>
    <xf numFmtId="14" fontId="12" fillId="2" borderId="0" xfId="0" applyNumberFormat="1" applyFont="1" applyFill="1"/>
    <xf numFmtId="14" fontId="4" fillId="3" borderId="2" xfId="0" applyNumberFormat="1" applyFont="1" applyFill="1" applyBorder="1" applyAlignment="1">
      <alignment horizontal="center" wrapText="1"/>
    </xf>
    <xf numFmtId="4" fontId="0" fillId="0" borderId="0" xfId="0" applyNumberFormat="1"/>
    <xf numFmtId="0" fontId="5" fillId="0" borderId="12" xfId="0" applyFont="1" applyBorder="1"/>
    <xf numFmtId="0" fontId="5" fillId="8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7" borderId="17" xfId="0" applyFont="1" applyFill="1" applyBorder="1" applyAlignment="1">
      <alignment horizontal="center" wrapText="1"/>
    </xf>
    <xf numFmtId="4" fontId="5" fillId="0" borderId="17" xfId="0" applyNumberFormat="1" applyFont="1" applyBorder="1"/>
    <xf numFmtId="4" fontId="7" fillId="0" borderId="17" xfId="0" applyNumberFormat="1" applyFont="1" applyBorder="1" applyAlignment="1">
      <alignment wrapText="1"/>
    </xf>
    <xf numFmtId="14" fontId="5" fillId="0" borderId="17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2</xdr:col>
      <xdr:colOff>0</xdr:colOff>
      <xdr:row>1</xdr:row>
      <xdr:rowOff>295275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F367CA7-9D86-4832-A81F-657DA8E9EC3F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120015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1428750</xdr:colOff>
      <xdr:row>0</xdr:row>
      <xdr:rowOff>133350</xdr:rowOff>
    </xdr:from>
    <xdr:to>
      <xdr:col>2</xdr:col>
      <xdr:colOff>2905125</xdr:colOff>
      <xdr:row>2</xdr:row>
      <xdr:rowOff>47625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6C359DF-4889-4D0F-AAB6-BA8301234F5D}"/>
            </a:ext>
            <a:ext uri="{147F2762-F138-4A5C-976F-8EAC2B608ADB}">
              <a16:predDERef xmlns:a16="http://schemas.microsoft.com/office/drawing/2014/main" pred="{4F367CA7-9D86-4832-A81F-657DA8E9E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133350"/>
          <a:ext cx="1476375" cy="428625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0</xdr:row>
      <xdr:rowOff>76200</xdr:rowOff>
    </xdr:from>
    <xdr:to>
      <xdr:col>2</xdr:col>
      <xdr:colOff>1447800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B1B444FC-24E0-3541-5801-0DB316FBDA35}"/>
            </a:ext>
            <a:ext uri="{147F2762-F138-4A5C-976F-8EAC2B608ADB}">
              <a16:predDERef xmlns:a16="http://schemas.microsoft.com/office/drawing/2014/main" pred="{56C359DF-4889-4D0F-AAB6-BA830123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7375" y="76200"/>
          <a:ext cx="14478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296"/>
  <sheetViews>
    <sheetView tabSelected="1" topLeftCell="A1260" zoomScaleNormal="100" workbookViewId="0">
      <selection activeCell="C1307" sqref="C1307"/>
    </sheetView>
  </sheetViews>
  <sheetFormatPr defaultRowHeight="12.75"/>
  <cols>
    <col min="1" max="1" width="3.42578125" style="5" customWidth="1"/>
    <col min="2" max="2" width="18" style="5" customWidth="1"/>
    <col min="3" max="3" width="58.85546875" style="5" customWidth="1"/>
    <col min="4" max="4" width="13.28515625" style="25" customWidth="1"/>
    <col min="5" max="5" width="36.42578125" style="5" customWidth="1"/>
    <col min="6" max="6" width="17.140625" style="5" customWidth="1"/>
    <col min="7" max="7" width="12.5703125" style="25" customWidth="1"/>
    <col min="8" max="8" width="13.5703125" style="119" customWidth="1"/>
    <col min="9" max="9" width="12.140625" style="25" customWidth="1"/>
    <col min="10" max="10" width="13.5703125" style="119" customWidth="1"/>
    <col min="11" max="11" width="11.140625" style="25" customWidth="1"/>
    <col min="12" max="12" width="13.5703125" style="119" customWidth="1"/>
    <col min="13" max="13" width="13.5703125" style="5" customWidth="1"/>
    <col min="14" max="14" width="12.28515625" style="90" customWidth="1"/>
    <col min="15" max="15" width="12.5703125" style="25" customWidth="1"/>
    <col min="16" max="16" width="9.140625" style="5"/>
    <col min="17" max="17" width="10.42578125" style="5" bestFit="1" customWidth="1"/>
    <col min="18" max="16384" width="9.140625" style="5"/>
  </cols>
  <sheetData>
    <row r="1" spans="1:19" ht="15.75" customHeight="1">
      <c r="A1" s="93"/>
      <c r="B1" s="94"/>
      <c r="C1" s="95"/>
      <c r="D1" s="96"/>
      <c r="E1" s="96"/>
      <c r="F1" s="96"/>
      <c r="G1" s="127"/>
      <c r="H1" s="127"/>
      <c r="I1" s="127"/>
      <c r="J1" s="127"/>
      <c r="K1" s="127"/>
      <c r="L1" s="127"/>
      <c r="M1" s="127"/>
      <c r="N1" s="127"/>
      <c r="O1" s="127"/>
      <c r="P1" s="97"/>
      <c r="Q1" s="93"/>
    </row>
    <row r="2" spans="1:19" ht="24.75" customHeight="1">
      <c r="A2" s="93"/>
      <c r="B2" s="94"/>
      <c r="C2" s="95"/>
      <c r="D2" s="96"/>
      <c r="E2" s="96"/>
      <c r="F2" s="128" t="s">
        <v>0</v>
      </c>
      <c r="G2" s="128"/>
      <c r="H2" s="128"/>
      <c r="I2" s="128"/>
      <c r="J2" s="128"/>
      <c r="K2" s="128"/>
      <c r="L2" s="128"/>
      <c r="M2" s="128"/>
      <c r="N2" s="128"/>
      <c r="O2" s="128"/>
      <c r="P2" s="93"/>
      <c r="Q2" s="93"/>
    </row>
    <row r="3" spans="1:19">
      <c r="A3" s="93"/>
      <c r="B3" s="94"/>
      <c r="C3" s="95"/>
      <c r="D3" s="96"/>
      <c r="E3" s="96"/>
      <c r="F3" s="87"/>
      <c r="G3" s="87"/>
      <c r="H3" s="98"/>
      <c r="I3" s="87"/>
      <c r="J3" s="99"/>
      <c r="K3" s="87"/>
      <c r="L3" s="99"/>
      <c r="M3" s="99"/>
      <c r="N3" s="120"/>
      <c r="O3" s="87"/>
      <c r="P3" s="93"/>
      <c r="Q3" s="93"/>
    </row>
    <row r="4" spans="1:19" ht="18.75" customHeight="1">
      <c r="A4" s="93"/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00"/>
      <c r="Q4" s="100"/>
    </row>
    <row r="5" spans="1:19" ht="22.5" customHeight="1">
      <c r="A5" s="93"/>
      <c r="B5" s="100"/>
      <c r="C5" s="101"/>
      <c r="D5" s="88"/>
      <c r="E5" s="88"/>
      <c r="F5" s="88"/>
      <c r="G5" s="88"/>
      <c r="H5" s="102"/>
      <c r="I5" s="88"/>
      <c r="J5" s="103"/>
      <c r="K5" s="88"/>
      <c r="L5" s="103"/>
      <c r="M5" s="103"/>
      <c r="N5" s="121"/>
      <c r="O5" s="87" t="s">
        <v>2</v>
      </c>
      <c r="P5" s="93"/>
      <c r="Q5" s="93"/>
    </row>
    <row r="6" spans="1:19" ht="27.75" customHeight="1">
      <c r="A6" s="26"/>
      <c r="B6" s="27" t="s">
        <v>3</v>
      </c>
      <c r="C6" s="28" t="s">
        <v>4</v>
      </c>
      <c r="D6" s="19" t="s">
        <v>5</v>
      </c>
      <c r="E6" s="2" t="s">
        <v>6</v>
      </c>
      <c r="F6" s="2" t="s">
        <v>7</v>
      </c>
      <c r="G6" s="3" t="s">
        <v>8</v>
      </c>
      <c r="H6" s="35" t="s">
        <v>9</v>
      </c>
      <c r="I6" s="3" t="s">
        <v>10</v>
      </c>
      <c r="J6" s="35" t="s">
        <v>11</v>
      </c>
      <c r="K6" s="3" t="s">
        <v>12</v>
      </c>
      <c r="L6" s="35" t="s">
        <v>13</v>
      </c>
      <c r="M6" s="35" t="s">
        <v>14</v>
      </c>
      <c r="N6" s="122" t="s">
        <v>15</v>
      </c>
      <c r="O6" s="4" t="s">
        <v>16</v>
      </c>
      <c r="P6" s="26"/>
      <c r="Q6" s="26"/>
      <c r="R6" s="25"/>
      <c r="S6" s="25"/>
    </row>
    <row r="7" spans="1:19">
      <c r="B7" s="10" t="s">
        <v>17</v>
      </c>
      <c r="C7" s="20" t="s">
        <v>18</v>
      </c>
      <c r="D7" s="21" t="s">
        <v>19</v>
      </c>
      <c r="E7" s="14" t="str">
        <f>VLOOKUP(D7,'pomocna tabulka'!$B$2:$D$12,3,0)</f>
        <v>Úrad vlády SR</v>
      </c>
      <c r="F7" s="21" t="str">
        <f>+IFERROR(VLOOKUP(VALUE(MID($B7,11,1)),'pomocna tabulka'!$F$2:$G$7,2,0),"")</f>
        <v>Zálohová platba</v>
      </c>
      <c r="G7" s="15" t="s">
        <v>20</v>
      </c>
      <c r="H7" s="33">
        <v>50193.83</v>
      </c>
      <c r="I7" s="15" t="s">
        <v>21</v>
      </c>
      <c r="J7" s="29">
        <v>8857.74</v>
      </c>
      <c r="K7" s="16"/>
      <c r="L7" s="31">
        <v>0</v>
      </c>
      <c r="M7" s="22">
        <f>H7+J7+L7</f>
        <v>59051.57</v>
      </c>
      <c r="N7" s="30">
        <v>46042</v>
      </c>
      <c r="O7" s="23" t="s">
        <v>22</v>
      </c>
    </row>
    <row r="8" spans="1:19">
      <c r="B8" s="10" t="s">
        <v>23</v>
      </c>
      <c r="C8" s="17" t="s">
        <v>24</v>
      </c>
      <c r="D8" s="11" t="s">
        <v>19</v>
      </c>
      <c r="E8" s="14" t="str">
        <f>VLOOKUP(D8,'pomocna tabulka'!$B$2:$D$12,3,0)</f>
        <v>Úrad vlády SR</v>
      </c>
      <c r="F8" s="21" t="str">
        <f>+IFERROR(VLOOKUP(VALUE(MID($B8,11,1)),'pomocna tabulka'!$F$2:$G$7,2,0),"")</f>
        <v>Zálohová platba</v>
      </c>
      <c r="G8" s="47" t="s">
        <v>20</v>
      </c>
      <c r="H8" s="34">
        <v>75145.13</v>
      </c>
      <c r="I8" s="47" t="s">
        <v>21</v>
      </c>
      <c r="J8" s="31">
        <v>13260.91</v>
      </c>
      <c r="K8" s="13"/>
      <c r="L8" s="31">
        <v>0</v>
      </c>
      <c r="M8" s="22">
        <f t="shared" ref="M8:M21" si="0">H8+J8+L8</f>
        <v>88406.040000000008</v>
      </c>
      <c r="N8" s="30">
        <v>46042</v>
      </c>
      <c r="O8" s="23" t="s">
        <v>22</v>
      </c>
    </row>
    <row r="9" spans="1:19">
      <c r="B9" s="10" t="s">
        <v>25</v>
      </c>
      <c r="C9" s="17" t="s">
        <v>26</v>
      </c>
      <c r="D9" s="6" t="s">
        <v>27</v>
      </c>
      <c r="E9" s="14" t="str">
        <f>VLOOKUP(D9,'pomocna tabulka'!$B$2:$D$12,3,0)</f>
        <v>MIRRI SR</v>
      </c>
      <c r="F9" s="44" t="str">
        <f>+IFERROR(VLOOKUP(VALUE(MID($B9,11,1)),'pomocna tabulka'!$F$2:$G$7,2,0),"")</f>
        <v>Predfinancovanie</v>
      </c>
      <c r="G9" s="36" t="s">
        <v>28</v>
      </c>
      <c r="H9" s="37">
        <v>67368.39</v>
      </c>
      <c r="I9" s="36" t="s">
        <v>29</v>
      </c>
      <c r="J9" s="45">
        <v>5547.98</v>
      </c>
      <c r="K9" s="8"/>
      <c r="L9" s="31">
        <v>0</v>
      </c>
      <c r="M9" s="22">
        <f t="shared" si="0"/>
        <v>72916.37</v>
      </c>
      <c r="N9" s="30">
        <v>46042</v>
      </c>
      <c r="O9" s="23" t="s">
        <v>22</v>
      </c>
    </row>
    <row r="10" spans="1:19">
      <c r="B10" s="10" t="s">
        <v>30</v>
      </c>
      <c r="C10" s="17" t="s">
        <v>31</v>
      </c>
      <c r="D10" s="21" t="s">
        <v>19</v>
      </c>
      <c r="E10" s="14" t="str">
        <f>VLOOKUP(D10,'pomocna tabulka'!$B$2:$D$12,3,0)</f>
        <v>Úrad vlády SR</v>
      </c>
      <c r="F10" s="44" t="str">
        <f>+IFERROR(VLOOKUP(VALUE(MID($B10,11,1)),'pomocna tabulka'!$F$2:$G$7,2,0),"")</f>
        <v>Priebežná platba</v>
      </c>
      <c r="G10" s="36" t="s">
        <v>20</v>
      </c>
      <c r="H10" s="37">
        <v>9752.5499999999993</v>
      </c>
      <c r="I10" s="36" t="s">
        <v>21</v>
      </c>
      <c r="J10" s="45">
        <v>1721.04</v>
      </c>
      <c r="K10" s="8"/>
      <c r="L10" s="31">
        <v>0</v>
      </c>
      <c r="M10" s="22">
        <f t="shared" si="0"/>
        <v>11473.59</v>
      </c>
      <c r="N10" s="32">
        <v>46042</v>
      </c>
      <c r="O10" s="23" t="s">
        <v>22</v>
      </c>
    </row>
    <row r="11" spans="1:19">
      <c r="B11" s="7" t="s">
        <v>32</v>
      </c>
      <c r="C11" s="9" t="s">
        <v>33</v>
      </c>
      <c r="D11" s="21" t="s">
        <v>19</v>
      </c>
      <c r="E11" s="14" t="str">
        <f>VLOOKUP(D11,'pomocna tabulka'!$B$2:$D$12,3,0)</f>
        <v>Úrad vlády SR</v>
      </c>
      <c r="F11" s="44" t="str">
        <f>+IFERROR(VLOOKUP(VALUE(MID($B11,11,1)),'pomocna tabulka'!$F$2:$G$7,2,0),"")</f>
        <v>Priebežná platba</v>
      </c>
      <c r="G11" s="36" t="s">
        <v>20</v>
      </c>
      <c r="H11" s="37">
        <v>9757.9500000000007</v>
      </c>
      <c r="I11" s="36" t="s">
        <v>21</v>
      </c>
      <c r="J11" s="45">
        <v>1721.99</v>
      </c>
      <c r="K11" s="13"/>
      <c r="L11" s="31">
        <v>0</v>
      </c>
      <c r="M11" s="22">
        <f t="shared" si="0"/>
        <v>11479.94</v>
      </c>
      <c r="N11" s="32">
        <v>46042</v>
      </c>
      <c r="O11" s="23" t="s">
        <v>22</v>
      </c>
    </row>
    <row r="12" spans="1:19">
      <c r="B12" s="10" t="s">
        <v>34</v>
      </c>
      <c r="C12" s="17" t="s">
        <v>35</v>
      </c>
      <c r="D12" s="6" t="s">
        <v>27</v>
      </c>
      <c r="E12" s="14" t="str">
        <f>VLOOKUP(D12,'pomocna tabulka'!$B$2:$D$12,3,0)</f>
        <v>MIRRI SR</v>
      </c>
      <c r="F12" s="44" t="str">
        <f>+IFERROR(VLOOKUP(VALUE(MID($B12,11,1)),'pomocna tabulka'!$F$2:$G$7,2,0),"")</f>
        <v>Predfinancovanie</v>
      </c>
      <c r="G12" s="36" t="s">
        <v>28</v>
      </c>
      <c r="H12" s="37">
        <v>34677.51</v>
      </c>
      <c r="I12" s="36" t="s">
        <v>29</v>
      </c>
      <c r="J12" s="45">
        <v>2855.79</v>
      </c>
      <c r="K12" s="13"/>
      <c r="L12" s="31">
        <v>0</v>
      </c>
      <c r="M12" s="22">
        <f t="shared" si="0"/>
        <v>37533.300000000003</v>
      </c>
      <c r="N12" s="32">
        <v>46042</v>
      </c>
      <c r="O12" s="23" t="s">
        <v>22</v>
      </c>
    </row>
    <row r="13" spans="1:19">
      <c r="B13" s="10" t="s">
        <v>36</v>
      </c>
      <c r="C13" s="42" t="s">
        <v>37</v>
      </c>
      <c r="D13" s="41" t="s">
        <v>19</v>
      </c>
      <c r="E13" s="43" t="str">
        <f>VLOOKUP(D13,'pomocna tabulka'!$B$2:$D$12,3,0)</f>
        <v>Úrad vlády SR</v>
      </c>
      <c r="F13" s="40" t="str">
        <f>+IFERROR(VLOOKUP(VALUE(MID($B13,11,1)),'pomocna tabulka'!$F$2:$G$7,2,0),"")</f>
        <v>Zálohová platba</v>
      </c>
      <c r="G13" s="15" t="s">
        <v>20</v>
      </c>
      <c r="H13" s="48">
        <v>68000</v>
      </c>
      <c r="I13" s="15" t="s">
        <v>21</v>
      </c>
      <c r="J13" s="45">
        <v>12000</v>
      </c>
      <c r="K13" s="24"/>
      <c r="L13" s="31">
        <v>0</v>
      </c>
      <c r="M13" s="22">
        <f t="shared" si="0"/>
        <v>80000</v>
      </c>
      <c r="N13" s="30">
        <v>46042</v>
      </c>
      <c r="O13" s="46" t="s">
        <v>22</v>
      </c>
    </row>
    <row r="14" spans="1:19">
      <c r="B14" s="10" t="s">
        <v>38</v>
      </c>
      <c r="C14" s="17" t="s">
        <v>39</v>
      </c>
      <c r="D14" s="40" t="s">
        <v>19</v>
      </c>
      <c r="E14" s="39" t="str">
        <f>VLOOKUP(D14,'pomocna tabulka'!$B$2:$D$12,3,0)</f>
        <v>Úrad vlády SR</v>
      </c>
      <c r="F14" s="40" t="str">
        <f>+IFERROR(VLOOKUP(VALUE(MID($B14,11,1)),'pomocna tabulka'!$F$2:$G$7,2,0),"")</f>
        <v>Priebežná platba</v>
      </c>
      <c r="G14" s="15" t="s">
        <v>20</v>
      </c>
      <c r="H14" s="37">
        <v>8179.71</v>
      </c>
      <c r="I14" s="15" t="s">
        <v>21</v>
      </c>
      <c r="J14" s="38">
        <v>1443.48</v>
      </c>
      <c r="K14" s="8"/>
      <c r="L14" s="38">
        <v>0</v>
      </c>
      <c r="M14" s="22">
        <f t="shared" si="0"/>
        <v>9623.19</v>
      </c>
      <c r="N14" s="30">
        <v>46042</v>
      </c>
      <c r="O14" s="46" t="s">
        <v>22</v>
      </c>
    </row>
    <row r="15" spans="1:19">
      <c r="B15" s="7" t="s">
        <v>40</v>
      </c>
      <c r="C15" s="9" t="s">
        <v>41</v>
      </c>
      <c r="D15" s="6" t="s">
        <v>27</v>
      </c>
      <c r="E15" s="39" t="str">
        <f>VLOOKUP(D15,'pomocna tabulka'!$B$2:$D$12,3,0)</f>
        <v>MIRRI SR</v>
      </c>
      <c r="F15" s="40" t="str">
        <f>+IFERROR(VLOOKUP(VALUE(MID($B15,11,1)),'pomocna tabulka'!$F$2:$G$7,2,0),"")</f>
        <v>Zálohová platba</v>
      </c>
      <c r="G15" s="36" t="s">
        <v>42</v>
      </c>
      <c r="H15" s="37">
        <v>16630.43</v>
      </c>
      <c r="I15" s="15" t="s">
        <v>43</v>
      </c>
      <c r="J15" s="38">
        <v>1369.57</v>
      </c>
      <c r="K15" s="8"/>
      <c r="L15" s="38">
        <v>0</v>
      </c>
      <c r="M15" s="22">
        <f t="shared" si="0"/>
        <v>18000</v>
      </c>
      <c r="N15" s="30">
        <v>46042</v>
      </c>
      <c r="O15" s="46" t="s">
        <v>22</v>
      </c>
    </row>
    <row r="16" spans="1:19">
      <c r="B16" s="7" t="s">
        <v>44</v>
      </c>
      <c r="C16" s="9" t="s">
        <v>45</v>
      </c>
      <c r="D16" s="6" t="s">
        <v>27</v>
      </c>
      <c r="E16" s="39" t="str">
        <f>VLOOKUP(D16,'pomocna tabulka'!$B$2:$D$12,3,0)</f>
        <v>MIRRI SR</v>
      </c>
      <c r="F16" s="40" t="str">
        <f>+IFERROR(VLOOKUP(VALUE(MID($B16,11,1)),'pomocna tabulka'!$F$2:$G$7,2,0),"")</f>
        <v>Predfinancovanie</v>
      </c>
      <c r="G16" s="36" t="s">
        <v>28</v>
      </c>
      <c r="H16" s="37">
        <v>100917.31</v>
      </c>
      <c r="I16" s="36" t="s">
        <v>29</v>
      </c>
      <c r="J16" s="38">
        <v>8310.84</v>
      </c>
      <c r="K16" s="8"/>
      <c r="L16" s="38">
        <v>0</v>
      </c>
      <c r="M16" s="22">
        <f t="shared" si="0"/>
        <v>109228.15</v>
      </c>
      <c r="N16" s="30">
        <v>46042</v>
      </c>
      <c r="O16" s="46" t="s">
        <v>22</v>
      </c>
    </row>
    <row r="17" spans="2:15" ht="25.5">
      <c r="B17" s="7" t="s">
        <v>46</v>
      </c>
      <c r="C17" s="9" t="s">
        <v>47</v>
      </c>
      <c r="D17" s="6" t="s">
        <v>27</v>
      </c>
      <c r="E17" s="39" t="str">
        <f>VLOOKUP(D17,'pomocna tabulka'!$B$2:$D$12,3,0)</f>
        <v>MIRRI SR</v>
      </c>
      <c r="F17" s="40" t="str">
        <f>+IFERROR(VLOOKUP(VALUE(MID($B17,11,1)),'pomocna tabulka'!$F$2:$G$7,2,0),"")</f>
        <v>Priebežná platba</v>
      </c>
      <c r="G17" s="36" t="s">
        <v>28</v>
      </c>
      <c r="H17" s="37">
        <v>50319.03</v>
      </c>
      <c r="I17" s="36" t="s">
        <v>29</v>
      </c>
      <c r="J17" s="38">
        <v>11030.9</v>
      </c>
      <c r="K17" s="8" t="s">
        <v>48</v>
      </c>
      <c r="L17" s="38">
        <v>4849.8500000000004</v>
      </c>
      <c r="M17" s="22">
        <f t="shared" si="0"/>
        <v>66199.78</v>
      </c>
      <c r="N17" s="32">
        <v>46042</v>
      </c>
      <c r="O17" s="49" t="s">
        <v>49</v>
      </c>
    </row>
    <row r="18" spans="2:15">
      <c r="B18" s="7" t="s">
        <v>50</v>
      </c>
      <c r="C18" s="9" t="s">
        <v>51</v>
      </c>
      <c r="D18" s="36" t="s">
        <v>27</v>
      </c>
      <c r="E18" s="39" t="str">
        <f>VLOOKUP(D18,'pomocna tabulka'!$B$2:$D$12,3,0)</f>
        <v>MIRRI SR</v>
      </c>
      <c r="F18" s="40" t="str">
        <f>+IFERROR(VLOOKUP(VALUE(MID($B18,11,1)),'pomocna tabulka'!$F$2:$G$7,2,0),"")</f>
        <v>Zálohová platba</v>
      </c>
      <c r="G18" s="36" t="s">
        <v>20</v>
      </c>
      <c r="H18" s="50">
        <v>1370011</v>
      </c>
      <c r="I18" s="36" t="s">
        <v>21</v>
      </c>
      <c r="J18" s="51">
        <v>457105.85</v>
      </c>
      <c r="K18" s="8" t="s">
        <v>52</v>
      </c>
      <c r="L18" s="38">
        <v>39383.15</v>
      </c>
      <c r="M18" s="22">
        <f t="shared" si="0"/>
        <v>1866500</v>
      </c>
      <c r="N18" s="32">
        <v>46042</v>
      </c>
      <c r="O18" s="49" t="s">
        <v>49</v>
      </c>
    </row>
    <row r="19" spans="2:15">
      <c r="B19" s="7" t="s">
        <v>53</v>
      </c>
      <c r="C19" s="9" t="s">
        <v>54</v>
      </c>
      <c r="D19" s="36" t="s">
        <v>27</v>
      </c>
      <c r="E19" s="39" t="str">
        <f>VLOOKUP(D19,'pomocna tabulka'!$B$2:$D$12,3,0)</f>
        <v>MIRRI SR</v>
      </c>
      <c r="F19" s="40" t="str">
        <f>+IFERROR(VLOOKUP(VALUE(MID($B19,11,1)),'pomocna tabulka'!$F$2:$G$7,2,0),"")</f>
        <v>Predfinancovanie</v>
      </c>
      <c r="G19" s="36" t="s">
        <v>28</v>
      </c>
      <c r="H19" s="37">
        <v>30068.12</v>
      </c>
      <c r="I19" s="36" t="s">
        <v>29</v>
      </c>
      <c r="J19" s="38">
        <v>2476.1999999999998</v>
      </c>
      <c r="K19" s="8"/>
      <c r="L19" s="38">
        <v>0</v>
      </c>
      <c r="M19" s="22">
        <f t="shared" si="0"/>
        <v>32544.32</v>
      </c>
      <c r="N19" s="32">
        <v>46042</v>
      </c>
      <c r="O19" s="46" t="s">
        <v>22</v>
      </c>
    </row>
    <row r="20" spans="2:15">
      <c r="B20" s="9" t="s">
        <v>55</v>
      </c>
      <c r="C20" s="9" t="s">
        <v>56</v>
      </c>
      <c r="D20" s="36" t="s">
        <v>27</v>
      </c>
      <c r="E20" s="39" t="str">
        <f>VLOOKUP(D20,'pomocna tabulka'!$B$2:$D$12,3,0)</f>
        <v>MIRRI SR</v>
      </c>
      <c r="F20" s="40" t="str">
        <f>+IFERROR(VLOOKUP(VALUE(MID($B20,11,1)),'pomocna tabulka'!$F$2:$G$7,2,0),"")</f>
        <v>Zálohová platba</v>
      </c>
      <c r="G20" s="36" t="s">
        <v>28</v>
      </c>
      <c r="H20" s="37">
        <v>63565.22</v>
      </c>
      <c r="I20" s="36" t="s">
        <v>29</v>
      </c>
      <c r="J20" s="51">
        <v>5234.78</v>
      </c>
      <c r="K20" s="8"/>
      <c r="L20" s="38">
        <v>0</v>
      </c>
      <c r="M20" s="22">
        <f>H20+J20+L20</f>
        <v>68800</v>
      </c>
      <c r="N20" s="32">
        <v>46042</v>
      </c>
      <c r="O20" s="46" t="s">
        <v>22</v>
      </c>
    </row>
    <row r="21" spans="2:15">
      <c r="B21" s="7" t="s">
        <v>57</v>
      </c>
      <c r="C21" s="9" t="s">
        <v>58</v>
      </c>
      <c r="D21" s="40" t="s">
        <v>19</v>
      </c>
      <c r="E21" s="39" t="str">
        <f>VLOOKUP(D21,'pomocna tabulka'!$B$2:$D$12,3,0)</f>
        <v>Úrad vlády SR</v>
      </c>
      <c r="F21" s="40" t="str">
        <f>+IFERROR(VLOOKUP(VALUE(MID($B21,11,1)),'pomocna tabulka'!$F$2:$G$7,2,0),"")</f>
        <v>Priebežná platba</v>
      </c>
      <c r="G21" s="15" t="s">
        <v>20</v>
      </c>
      <c r="H21" s="37">
        <v>4903.28</v>
      </c>
      <c r="I21" s="15" t="s">
        <v>21</v>
      </c>
      <c r="J21" s="38">
        <v>865.29</v>
      </c>
      <c r="K21" s="8"/>
      <c r="L21" s="38">
        <v>0</v>
      </c>
      <c r="M21" s="22">
        <f t="shared" si="0"/>
        <v>5768.57</v>
      </c>
      <c r="N21" s="32">
        <v>46042</v>
      </c>
      <c r="O21" s="46" t="s">
        <v>22</v>
      </c>
    </row>
    <row r="22" spans="2:15">
      <c r="B22" s="7" t="s">
        <v>59</v>
      </c>
      <c r="C22" s="9" t="s">
        <v>60</v>
      </c>
      <c r="D22" s="41" t="s">
        <v>27</v>
      </c>
      <c r="E22" s="39" t="str">
        <f>VLOOKUP(D22,'pomocna tabulka'!$B$2:$D$12,3,0)</f>
        <v>MIRRI SR</v>
      </c>
      <c r="F22" s="40" t="str">
        <f>+IFERROR(VLOOKUP(VALUE(MID($B22,11,1)),'pomocna tabulka'!$F$2:$G$7,2,0),"")</f>
        <v>Zálohová platba</v>
      </c>
      <c r="G22" s="36" t="s">
        <v>42</v>
      </c>
      <c r="H22" s="37">
        <v>651641.06000000006</v>
      </c>
      <c r="I22" s="15" t="s">
        <v>43</v>
      </c>
      <c r="J22" s="38">
        <v>53664.56</v>
      </c>
      <c r="K22" s="8"/>
      <c r="L22" s="38">
        <v>0</v>
      </c>
      <c r="M22" s="52">
        <f>H22+J22+L22</f>
        <v>705305.62000000011</v>
      </c>
      <c r="N22" s="32">
        <v>46042</v>
      </c>
      <c r="O22" s="46" t="s">
        <v>22</v>
      </c>
    </row>
    <row r="23" spans="2:15">
      <c r="B23" s="7" t="s">
        <v>61</v>
      </c>
      <c r="C23" s="9" t="s">
        <v>62</v>
      </c>
      <c r="D23" s="41" t="s">
        <v>27</v>
      </c>
      <c r="E23" s="39" t="str">
        <f>VLOOKUP(D23,'pomocna tabulka'!$B$2:$D$12,3,0)</f>
        <v>MIRRI SR</v>
      </c>
      <c r="F23" s="40" t="str">
        <f>+IFERROR(VLOOKUP(VALUE(MID($B23,11,1)),'pomocna tabulka'!$F$2:$G$7,2,0),"")</f>
        <v>Zálohová platba</v>
      </c>
      <c r="G23" s="36" t="s">
        <v>28</v>
      </c>
      <c r="H23" s="37">
        <v>36380000</v>
      </c>
      <c r="I23" s="36" t="s">
        <v>29</v>
      </c>
      <c r="J23" s="38">
        <v>6420000</v>
      </c>
      <c r="K23" s="8"/>
      <c r="L23" s="38">
        <v>0</v>
      </c>
      <c r="M23" s="52">
        <f t="shared" ref="M23:M45" si="1">H23+J23+L23</f>
        <v>42800000</v>
      </c>
      <c r="N23" s="32">
        <v>46042</v>
      </c>
      <c r="O23" s="49" t="s">
        <v>49</v>
      </c>
    </row>
    <row r="24" spans="2:15" ht="25.5">
      <c r="B24" s="7" t="s">
        <v>63</v>
      </c>
      <c r="C24" s="9" t="s">
        <v>47</v>
      </c>
      <c r="D24" s="41" t="s">
        <v>27</v>
      </c>
      <c r="E24" s="39" t="str">
        <f>VLOOKUP(D24,'pomocna tabulka'!$B$2:$D$12,3,0)</f>
        <v>MIRRI SR</v>
      </c>
      <c r="F24" s="40" t="str">
        <f>+IFERROR(VLOOKUP(VALUE(MID($B24,11,1)),'pomocna tabulka'!$F$2:$G$7,2,0),"")</f>
        <v>Priebežná platba</v>
      </c>
      <c r="G24" s="36" t="s">
        <v>28</v>
      </c>
      <c r="H24" s="37">
        <v>54942.52</v>
      </c>
      <c r="I24" s="36" t="s">
        <v>29</v>
      </c>
      <c r="J24" s="38">
        <v>12044.45</v>
      </c>
      <c r="K24" s="8" t="s">
        <v>48</v>
      </c>
      <c r="L24" s="38">
        <v>5295.48</v>
      </c>
      <c r="M24" s="52">
        <f t="shared" si="1"/>
        <v>72282.45</v>
      </c>
      <c r="N24" s="32">
        <v>46042</v>
      </c>
      <c r="O24" s="49" t="s">
        <v>49</v>
      </c>
    </row>
    <row r="25" spans="2:15">
      <c r="B25" s="7" t="s">
        <v>64</v>
      </c>
      <c r="C25" s="9" t="s">
        <v>65</v>
      </c>
      <c r="D25" s="41" t="s">
        <v>66</v>
      </c>
      <c r="E25" s="39" t="str">
        <f>VLOOKUP(D25,'pomocna tabulka'!$B$2:$D$12,3,0)</f>
        <v xml:space="preserve">Slovenská inovačná a energetická agentúra </v>
      </c>
      <c r="F25" s="40" t="str">
        <f>+IFERROR(VLOOKUP(VALUE(MID($B25,11,1)),'pomocna tabulka'!$F$2:$G$7,2,0),"")</f>
        <v>Predfinancovanie</v>
      </c>
      <c r="G25" s="36" t="s">
        <v>28</v>
      </c>
      <c r="H25" s="37">
        <v>6836.72</v>
      </c>
      <c r="I25" s="15" t="s">
        <v>29</v>
      </c>
      <c r="J25" s="38">
        <v>1206.48</v>
      </c>
      <c r="K25" s="8"/>
      <c r="L25" s="38">
        <v>0</v>
      </c>
      <c r="M25" s="52">
        <f>H25+J25+L25</f>
        <v>8043.2000000000007</v>
      </c>
      <c r="N25" s="32">
        <v>46043</v>
      </c>
      <c r="O25" s="46" t="s">
        <v>22</v>
      </c>
    </row>
    <row r="26" spans="2:15">
      <c r="B26" s="7" t="s">
        <v>64</v>
      </c>
      <c r="C26" s="9" t="s">
        <v>65</v>
      </c>
      <c r="D26" s="41" t="s">
        <v>66</v>
      </c>
      <c r="E26" s="39" t="str">
        <f>VLOOKUP(D26,'pomocna tabulka'!$B$2:$D$12,3,0)</f>
        <v xml:space="preserve">Slovenská inovačná a energetická agentúra </v>
      </c>
      <c r="F26" s="40" t="str">
        <f>+IFERROR(VLOOKUP(VALUE(MID($B26,11,1)),'pomocna tabulka'!$F$2:$G$7,2,0),"")</f>
        <v>Predfinancovanie</v>
      </c>
      <c r="G26" s="36" t="s">
        <v>67</v>
      </c>
      <c r="H26" s="37">
        <v>121517.98</v>
      </c>
      <c r="I26" s="15" t="s">
        <v>68</v>
      </c>
      <c r="J26" s="38">
        <v>21444.35</v>
      </c>
      <c r="K26" s="8"/>
      <c r="L26" s="38">
        <v>0</v>
      </c>
      <c r="M26" s="52">
        <f t="shared" si="1"/>
        <v>142962.32999999999</v>
      </c>
      <c r="N26" s="32">
        <v>46043</v>
      </c>
      <c r="O26" s="46" t="s">
        <v>22</v>
      </c>
    </row>
    <row r="27" spans="2:15">
      <c r="B27" s="7" t="s">
        <v>69</v>
      </c>
      <c r="C27" s="9" t="s">
        <v>70</v>
      </c>
      <c r="D27" s="41" t="s">
        <v>27</v>
      </c>
      <c r="E27" s="39" t="str">
        <f>VLOOKUP(D27,'pomocna tabulka'!$B$2:$D$12,3,0)</f>
        <v>MIRRI SR</v>
      </c>
      <c r="F27" s="40" t="str">
        <f>+IFERROR(VLOOKUP(VALUE(MID($B27,11,1)),'pomocna tabulka'!$F$2:$G$7,2,0),"")</f>
        <v>Zálohová platba</v>
      </c>
      <c r="G27" s="36" t="s">
        <v>28</v>
      </c>
      <c r="H27" s="37">
        <v>336208.5</v>
      </c>
      <c r="I27" s="15" t="s">
        <v>29</v>
      </c>
      <c r="J27" s="38">
        <v>113791.5</v>
      </c>
      <c r="K27" s="8"/>
      <c r="L27" s="38">
        <v>0</v>
      </c>
      <c r="M27" s="52">
        <f t="shared" si="1"/>
        <v>450000</v>
      </c>
      <c r="N27" s="32">
        <v>46042</v>
      </c>
      <c r="O27" s="49" t="s">
        <v>49</v>
      </c>
    </row>
    <row r="28" spans="2:15">
      <c r="B28" s="7" t="s">
        <v>71</v>
      </c>
      <c r="C28" s="9" t="s">
        <v>72</v>
      </c>
      <c r="D28" s="41" t="s">
        <v>27</v>
      </c>
      <c r="E28" s="39" t="str">
        <f>VLOOKUP(D28,'pomocna tabulka'!$B$2:$D$12,3,0)</f>
        <v>MIRRI SR</v>
      </c>
      <c r="F28" s="40" t="str">
        <f>+IFERROR(VLOOKUP(VALUE(MID($B28,11,1)),'pomocna tabulka'!$F$2:$G$7,2,0),"")</f>
        <v>Predfinancovanie</v>
      </c>
      <c r="G28" s="36" t="s">
        <v>28</v>
      </c>
      <c r="H28" s="37">
        <v>119533.74</v>
      </c>
      <c r="I28" s="15" t="s">
        <v>29</v>
      </c>
      <c r="J28" s="38">
        <v>9843.9500000000007</v>
      </c>
      <c r="K28" s="8"/>
      <c r="L28" s="38">
        <v>0</v>
      </c>
      <c r="M28" s="52">
        <f t="shared" si="1"/>
        <v>129377.69</v>
      </c>
      <c r="N28" s="30">
        <v>46043</v>
      </c>
      <c r="O28" s="46" t="s">
        <v>22</v>
      </c>
    </row>
    <row r="29" spans="2:15">
      <c r="B29" s="7" t="s">
        <v>73</v>
      </c>
      <c r="C29" s="9" t="s">
        <v>74</v>
      </c>
      <c r="D29" s="41" t="s">
        <v>27</v>
      </c>
      <c r="E29" s="39" t="str">
        <f>VLOOKUP(D29,'pomocna tabulka'!$B$2:$D$12,3,0)</f>
        <v>MIRRI SR</v>
      </c>
      <c r="F29" s="40" t="str">
        <f>+IFERROR(VLOOKUP(VALUE(MID($B29,11,1)),'pomocna tabulka'!$F$2:$G$7,2,0),"")</f>
        <v>Predfinancovanie</v>
      </c>
      <c r="G29" s="36" t="s">
        <v>28</v>
      </c>
      <c r="H29" s="37">
        <v>129000.61</v>
      </c>
      <c r="I29" s="15" t="s">
        <v>29</v>
      </c>
      <c r="J29" s="38">
        <v>10623.58</v>
      </c>
      <c r="K29" s="8"/>
      <c r="L29" s="38">
        <v>0</v>
      </c>
      <c r="M29" s="52">
        <f t="shared" si="1"/>
        <v>139624.19</v>
      </c>
      <c r="N29" s="30">
        <v>46043</v>
      </c>
      <c r="O29" s="46" t="s">
        <v>22</v>
      </c>
    </row>
    <row r="30" spans="2:15">
      <c r="B30" s="7" t="s">
        <v>75</v>
      </c>
      <c r="C30" s="9" t="s">
        <v>76</v>
      </c>
      <c r="D30" s="40" t="s">
        <v>19</v>
      </c>
      <c r="E30" s="39" t="str">
        <f>VLOOKUP(D30,'pomocna tabulka'!$B$2:$D$12,3,0)</f>
        <v>Úrad vlády SR</v>
      </c>
      <c r="F30" s="40" t="str">
        <f>+IFERROR(VLOOKUP(VALUE(MID($B30,11,1)),'pomocna tabulka'!$F$2:$G$7,2,0),"")</f>
        <v>Priebežná platba</v>
      </c>
      <c r="G30" s="15" t="s">
        <v>20</v>
      </c>
      <c r="H30" s="37">
        <v>9806.6200000000008</v>
      </c>
      <c r="I30" s="15" t="s">
        <v>21</v>
      </c>
      <c r="J30" s="38">
        <v>1730.58</v>
      </c>
      <c r="K30" s="8"/>
      <c r="L30" s="38">
        <v>0</v>
      </c>
      <c r="M30" s="52">
        <f t="shared" si="1"/>
        <v>11537.2</v>
      </c>
      <c r="N30" s="30">
        <v>46043</v>
      </c>
      <c r="O30" s="46" t="s">
        <v>22</v>
      </c>
    </row>
    <row r="31" spans="2:15">
      <c r="B31" s="7" t="s">
        <v>77</v>
      </c>
      <c r="C31" s="9" t="s">
        <v>78</v>
      </c>
      <c r="D31" s="41" t="s">
        <v>27</v>
      </c>
      <c r="E31" s="39" t="str">
        <f>VLOOKUP(D31,'pomocna tabulka'!$B$2:$D$12,3,0)</f>
        <v>MIRRI SR</v>
      </c>
      <c r="F31" s="40" t="str">
        <f>+IFERROR(VLOOKUP(VALUE(MID($B31,11,1)),'pomocna tabulka'!$F$2:$G$7,2,0),"")</f>
        <v>Priebežná platba</v>
      </c>
      <c r="G31" s="36" t="s">
        <v>28</v>
      </c>
      <c r="H31" s="37">
        <v>115560.88</v>
      </c>
      <c r="I31" s="36" t="s">
        <v>29</v>
      </c>
      <c r="J31" s="38">
        <v>38553.339999999997</v>
      </c>
      <c r="K31" s="36" t="s">
        <v>48</v>
      </c>
      <c r="L31" s="38">
        <v>11138</v>
      </c>
      <c r="M31" s="52">
        <f t="shared" si="1"/>
        <v>165252.22</v>
      </c>
      <c r="N31" s="32">
        <v>46042</v>
      </c>
      <c r="O31" s="49" t="s">
        <v>49</v>
      </c>
    </row>
    <row r="32" spans="2:15">
      <c r="B32" s="7" t="s">
        <v>79</v>
      </c>
      <c r="C32" s="9" t="s">
        <v>80</v>
      </c>
      <c r="D32" s="41" t="s">
        <v>27</v>
      </c>
      <c r="E32" s="39" t="str">
        <f>VLOOKUP(D32,'pomocna tabulka'!$B$2:$D$12,3,0)</f>
        <v>MIRRI SR</v>
      </c>
      <c r="F32" s="40" t="str">
        <f>+IFERROR(VLOOKUP(VALUE(MID($B32,11,1)),'pomocna tabulka'!$F$2:$G$7,2,0),"")</f>
        <v>Zálohová platba</v>
      </c>
      <c r="G32" s="36" t="s">
        <v>28</v>
      </c>
      <c r="H32" s="37">
        <v>46189.49</v>
      </c>
      <c r="I32" s="36" t="s">
        <v>29</v>
      </c>
      <c r="J32" s="38">
        <v>12253.81</v>
      </c>
      <c r="K32" s="8"/>
      <c r="L32" s="38">
        <v>0</v>
      </c>
      <c r="M32" s="52">
        <f t="shared" si="1"/>
        <v>58443.299999999996</v>
      </c>
      <c r="N32" s="32">
        <v>46042</v>
      </c>
      <c r="O32" s="49" t="s">
        <v>49</v>
      </c>
    </row>
    <row r="33" spans="2:15">
      <c r="B33" s="7" t="s">
        <v>81</v>
      </c>
      <c r="C33" s="9" t="s">
        <v>82</v>
      </c>
      <c r="D33" s="40" t="s">
        <v>19</v>
      </c>
      <c r="E33" s="39" t="str">
        <f>VLOOKUP(D33,'pomocna tabulka'!$B$2:$D$12,3,0)</f>
        <v>Úrad vlády SR</v>
      </c>
      <c r="F33" s="40" t="str">
        <f>+IFERROR(VLOOKUP(VALUE(MID($B33,11,1)),'pomocna tabulka'!$F$2:$G$7,2,0),"")</f>
        <v>Priebežná platba</v>
      </c>
      <c r="G33" s="15" t="s">
        <v>20</v>
      </c>
      <c r="H33" s="37">
        <v>7251.29</v>
      </c>
      <c r="I33" s="15" t="s">
        <v>21</v>
      </c>
      <c r="J33" s="38">
        <v>1279.6400000000001</v>
      </c>
      <c r="K33" s="8"/>
      <c r="L33" s="38">
        <v>0</v>
      </c>
      <c r="M33" s="52">
        <f t="shared" si="1"/>
        <v>8530.93</v>
      </c>
      <c r="N33" s="30">
        <v>46043</v>
      </c>
      <c r="O33" s="46" t="s">
        <v>22</v>
      </c>
    </row>
    <row r="34" spans="2:15">
      <c r="B34" s="7" t="s">
        <v>83</v>
      </c>
      <c r="C34" s="9" t="s">
        <v>84</v>
      </c>
      <c r="D34" s="41" t="s">
        <v>27</v>
      </c>
      <c r="E34" s="39" t="str">
        <f>VLOOKUP(D34,'pomocna tabulka'!$B$2:$D$12,3,0)</f>
        <v>MIRRI SR</v>
      </c>
      <c r="F34" s="40" t="str">
        <f>+IFERROR(VLOOKUP(VALUE(MID($B34,11,1)),'pomocna tabulka'!$F$2:$G$7,2,0),"")</f>
        <v>Zálohová platba</v>
      </c>
      <c r="G34" s="36" t="s">
        <v>28</v>
      </c>
      <c r="H34" s="37">
        <v>105685.33</v>
      </c>
      <c r="I34" s="36" t="s">
        <v>29</v>
      </c>
      <c r="J34" s="38">
        <v>8703.5</v>
      </c>
      <c r="K34" s="8"/>
      <c r="L34" s="38">
        <v>0</v>
      </c>
      <c r="M34" s="52">
        <f t="shared" si="1"/>
        <v>114388.83</v>
      </c>
      <c r="N34" s="30">
        <v>46043</v>
      </c>
      <c r="O34" s="46" t="s">
        <v>22</v>
      </c>
    </row>
    <row r="35" spans="2:15" ht="15" customHeight="1">
      <c r="B35" s="7" t="s">
        <v>85</v>
      </c>
      <c r="C35" s="9" t="s">
        <v>86</v>
      </c>
      <c r="D35" s="40" t="s">
        <v>19</v>
      </c>
      <c r="E35" s="39" t="str">
        <f>VLOOKUP(D35,'pomocna tabulka'!$B$2:$D$12,3,0)</f>
        <v>Úrad vlády SR</v>
      </c>
      <c r="F35" s="40" t="str">
        <f>+IFERROR(VLOOKUP(VALUE(MID($B35,11,1)),'pomocna tabulka'!$F$2:$G$7,2,0),"")</f>
        <v>Priebežná platba</v>
      </c>
      <c r="G35" s="15" t="s">
        <v>20</v>
      </c>
      <c r="H35" s="37">
        <v>4853.7299999999996</v>
      </c>
      <c r="I35" s="15" t="s">
        <v>21</v>
      </c>
      <c r="J35" s="38">
        <v>856.54</v>
      </c>
      <c r="K35" s="8"/>
      <c r="L35" s="38">
        <v>0</v>
      </c>
      <c r="M35" s="52">
        <f t="shared" si="1"/>
        <v>5710.2699999999995</v>
      </c>
      <c r="N35" s="30">
        <v>46043</v>
      </c>
      <c r="O35" s="46" t="s">
        <v>22</v>
      </c>
    </row>
    <row r="36" spans="2:15">
      <c r="B36" s="7" t="s">
        <v>87</v>
      </c>
      <c r="C36" s="9" t="s">
        <v>88</v>
      </c>
      <c r="D36" s="41" t="s">
        <v>27</v>
      </c>
      <c r="E36" s="39" t="str">
        <f>VLOOKUP(D36,'pomocna tabulka'!$B$2:$D$12,3,0)</f>
        <v>MIRRI SR</v>
      </c>
      <c r="F36" s="40" t="str">
        <f>+IFERROR(VLOOKUP(VALUE(MID($B36,11,1)),'pomocna tabulka'!$F$2:$G$7,2,0),"")</f>
        <v>Zálohová platba</v>
      </c>
      <c r="G36" s="36" t="s">
        <v>28</v>
      </c>
      <c r="H36" s="37">
        <v>38318.870000000003</v>
      </c>
      <c r="I36" s="15" t="s">
        <v>29</v>
      </c>
      <c r="J36" s="38">
        <v>3155.68</v>
      </c>
      <c r="K36" s="8"/>
      <c r="L36" s="38">
        <v>0</v>
      </c>
      <c r="M36" s="52">
        <f t="shared" si="1"/>
        <v>41474.550000000003</v>
      </c>
      <c r="N36" s="30">
        <v>46043</v>
      </c>
      <c r="O36" s="46" t="s">
        <v>22</v>
      </c>
    </row>
    <row r="37" spans="2:15">
      <c r="B37" s="7" t="s">
        <v>89</v>
      </c>
      <c r="C37" s="9" t="s">
        <v>90</v>
      </c>
      <c r="D37" s="41" t="s">
        <v>27</v>
      </c>
      <c r="E37" s="39" t="str">
        <f>VLOOKUP(D37,'pomocna tabulka'!$B$2:$D$12,3,0)</f>
        <v>MIRRI SR</v>
      </c>
      <c r="F37" s="40" t="str">
        <f>+IFERROR(VLOOKUP(VALUE(MID($B37,11,1)),'pomocna tabulka'!$F$2:$G$7,2,0),"")</f>
        <v>Priebežná platba</v>
      </c>
      <c r="G37" s="36" t="s">
        <v>28</v>
      </c>
      <c r="H37" s="37">
        <v>26333.54</v>
      </c>
      <c r="I37" s="15" t="s">
        <v>29</v>
      </c>
      <c r="J37" s="38">
        <v>2168.64</v>
      </c>
      <c r="K37" s="8"/>
      <c r="L37" s="38">
        <v>0</v>
      </c>
      <c r="M37" s="52">
        <f t="shared" si="1"/>
        <v>28502.18</v>
      </c>
      <c r="N37" s="30">
        <v>46043</v>
      </c>
      <c r="O37" s="46" t="s">
        <v>22</v>
      </c>
    </row>
    <row r="38" spans="2:15">
      <c r="B38" s="7" t="s">
        <v>91</v>
      </c>
      <c r="C38" s="9" t="s">
        <v>92</v>
      </c>
      <c r="D38" s="41" t="s">
        <v>66</v>
      </c>
      <c r="E38" s="39" t="str">
        <f>VLOOKUP(D38,'pomocna tabulka'!$B$2:$D$12,3,0)</f>
        <v xml:space="preserve">Slovenská inovačná a energetická agentúra </v>
      </c>
      <c r="F38" s="40" t="str">
        <f>+IFERROR(VLOOKUP(VALUE(MID($B38,11,1)),'pomocna tabulka'!$F$2:$G$7,2,0),"")</f>
        <v>Predfinancovanie</v>
      </c>
      <c r="G38" s="36" t="s">
        <v>67</v>
      </c>
      <c r="H38" s="37">
        <v>94031.66</v>
      </c>
      <c r="I38" s="15" t="s">
        <v>68</v>
      </c>
      <c r="J38" s="38">
        <v>16593.82</v>
      </c>
      <c r="K38" s="8"/>
      <c r="L38" s="38">
        <v>0</v>
      </c>
      <c r="M38" s="52">
        <f t="shared" si="1"/>
        <v>110625.48000000001</v>
      </c>
      <c r="N38" s="57">
        <v>46043</v>
      </c>
      <c r="O38" s="46" t="s">
        <v>22</v>
      </c>
    </row>
    <row r="39" spans="2:15">
      <c r="B39" s="7" t="s">
        <v>93</v>
      </c>
      <c r="C39" s="9" t="s">
        <v>94</v>
      </c>
      <c r="D39" s="41" t="s">
        <v>27</v>
      </c>
      <c r="E39" s="39" t="str">
        <f>VLOOKUP(D39,'pomocna tabulka'!$B$2:$D$12,3,0)</f>
        <v>MIRRI SR</v>
      </c>
      <c r="F39" s="40" t="str">
        <f>+IFERROR(VLOOKUP(VALUE(MID($B39,11,1)),'pomocna tabulka'!$F$2:$G$7,2,0),"")</f>
        <v>Zálohová platba</v>
      </c>
      <c r="G39" s="36" t="s">
        <v>28</v>
      </c>
      <c r="H39" s="37">
        <v>89619.57</v>
      </c>
      <c r="I39" s="15" t="s">
        <v>29</v>
      </c>
      <c r="J39" s="38">
        <v>7380.43</v>
      </c>
      <c r="K39" s="8"/>
      <c r="L39" s="38">
        <v>0</v>
      </c>
      <c r="M39" s="68">
        <f t="shared" si="1"/>
        <v>97000</v>
      </c>
      <c r="N39" s="32">
        <v>46043</v>
      </c>
      <c r="O39" s="71" t="s">
        <v>22</v>
      </c>
    </row>
    <row r="40" spans="2:15">
      <c r="B40" s="7" t="s">
        <v>95</v>
      </c>
      <c r="C40" s="9" t="s">
        <v>96</v>
      </c>
      <c r="D40" s="41" t="s">
        <v>19</v>
      </c>
      <c r="E40" s="39" t="str">
        <f>VLOOKUP(D40,'pomocna tabulka'!$B$2:$D$12,3,0)</f>
        <v>Úrad vlády SR</v>
      </c>
      <c r="F40" s="56" t="str">
        <f>+IFERROR(VLOOKUP(VALUE(MID($B40,11,1)),'pomocna tabulka'!$F$2:$G$7,2,0),"")</f>
        <v>Priebežná platba</v>
      </c>
      <c r="G40" s="47" t="s">
        <v>20</v>
      </c>
      <c r="H40" s="34">
        <v>18317.150000000001</v>
      </c>
      <c r="I40" s="47" t="s">
        <v>21</v>
      </c>
      <c r="J40" s="31">
        <v>3232.44</v>
      </c>
      <c r="K40" s="13"/>
      <c r="L40" s="31">
        <v>0</v>
      </c>
      <c r="M40" s="69">
        <f t="shared" si="1"/>
        <v>21549.59</v>
      </c>
      <c r="N40" s="32">
        <v>46043</v>
      </c>
      <c r="O40" s="72" t="s">
        <v>22</v>
      </c>
    </row>
    <row r="41" spans="2:15">
      <c r="B41" s="7" t="s">
        <v>97</v>
      </c>
      <c r="C41" s="9" t="s">
        <v>98</v>
      </c>
      <c r="D41" s="41" t="s">
        <v>19</v>
      </c>
      <c r="E41" s="55" t="str">
        <f>VLOOKUP(D41,'pomocna tabulka'!$B$2:$D$12,3,0)</f>
        <v>Úrad vlády SR</v>
      </c>
      <c r="F41" s="41" t="str">
        <f>+IFERROR(VLOOKUP(VALUE(MID($B41,11,1)),'pomocna tabulka'!$F$2:$G$7,2,0),"")</f>
        <v>Zálohová platba</v>
      </c>
      <c r="G41" s="36" t="s">
        <v>20</v>
      </c>
      <c r="H41" s="37">
        <v>63750</v>
      </c>
      <c r="I41" s="36" t="s">
        <v>21</v>
      </c>
      <c r="J41" s="51">
        <v>11250</v>
      </c>
      <c r="K41" s="8"/>
      <c r="L41" s="38">
        <v>0</v>
      </c>
      <c r="M41" s="70">
        <f t="shared" si="1"/>
        <v>75000</v>
      </c>
      <c r="N41" s="32">
        <v>46043</v>
      </c>
      <c r="O41" s="72" t="s">
        <v>22</v>
      </c>
    </row>
    <row r="42" spans="2:15">
      <c r="B42" s="7" t="s">
        <v>99</v>
      </c>
      <c r="C42" s="9" t="s">
        <v>39</v>
      </c>
      <c r="D42" s="41" t="s">
        <v>19</v>
      </c>
      <c r="E42" s="55" t="str">
        <f>VLOOKUP(D42,'pomocna tabulka'!$B$2:$D$12,3,0)</f>
        <v>Úrad vlády SR</v>
      </c>
      <c r="F42" s="41" t="str">
        <f>+IFERROR(VLOOKUP(VALUE(MID($B42,11,1)),'pomocna tabulka'!$F$2:$G$7,2,0),"")</f>
        <v>Priebežná platba</v>
      </c>
      <c r="G42" s="36" t="s">
        <v>20</v>
      </c>
      <c r="H42" s="37">
        <v>9433.8700000000008</v>
      </c>
      <c r="I42" s="36" t="s">
        <v>21</v>
      </c>
      <c r="J42" s="38">
        <v>1664.8</v>
      </c>
      <c r="K42" s="8"/>
      <c r="L42" s="38">
        <v>0</v>
      </c>
      <c r="M42" s="70">
        <f t="shared" si="1"/>
        <v>11098.67</v>
      </c>
      <c r="N42" s="32">
        <v>46043</v>
      </c>
      <c r="O42" s="73" t="s">
        <v>22</v>
      </c>
    </row>
    <row r="43" spans="2:15">
      <c r="B43" s="7" t="s">
        <v>100</v>
      </c>
      <c r="C43" s="9" t="s">
        <v>101</v>
      </c>
      <c r="D43" s="41" t="s">
        <v>19</v>
      </c>
      <c r="E43" s="55" t="str">
        <f>VLOOKUP(D43,'pomocna tabulka'!$B$2:$D$12,3,0)</f>
        <v>Úrad vlády SR</v>
      </c>
      <c r="F43" s="41" t="str">
        <f>+IFERROR(VLOOKUP(VALUE(MID($B43,11,1)),'pomocna tabulka'!$F$2:$G$7,2,0),"")</f>
        <v>Priebežná platba</v>
      </c>
      <c r="G43" s="36" t="s">
        <v>20</v>
      </c>
      <c r="H43" s="37">
        <v>14351.39</v>
      </c>
      <c r="I43" s="36" t="s">
        <v>21</v>
      </c>
      <c r="J43" s="38">
        <v>2532.6</v>
      </c>
      <c r="K43" s="8"/>
      <c r="L43" s="38">
        <v>0</v>
      </c>
      <c r="M43" s="70">
        <f t="shared" si="1"/>
        <v>16883.989999999998</v>
      </c>
      <c r="N43" s="32">
        <v>46043</v>
      </c>
      <c r="O43" s="73" t="s">
        <v>22</v>
      </c>
    </row>
    <row r="44" spans="2:15" ht="25.5">
      <c r="B44" s="7" t="s">
        <v>102</v>
      </c>
      <c r="C44" s="9" t="s">
        <v>47</v>
      </c>
      <c r="D44" s="41" t="s">
        <v>27</v>
      </c>
      <c r="E44" s="55" t="str">
        <f>VLOOKUP(D44,'pomocna tabulka'!$B$2:$D$12,3,0)</f>
        <v>MIRRI SR</v>
      </c>
      <c r="F44" s="41" t="str">
        <f>+IFERROR(VLOOKUP(VALUE(MID($B44,11,1)),'pomocna tabulka'!$F$2:$G$7,2,0),"")</f>
        <v>Priebežná platba</v>
      </c>
      <c r="G44" s="36" t="s">
        <v>28</v>
      </c>
      <c r="H44" s="37">
        <v>18480.82</v>
      </c>
      <c r="I44" s="36" t="s">
        <v>29</v>
      </c>
      <c r="J44" s="38">
        <v>6165.56</v>
      </c>
      <c r="K44" s="36" t="s">
        <v>48</v>
      </c>
      <c r="L44" s="38">
        <v>1781.22</v>
      </c>
      <c r="M44" s="53">
        <f t="shared" ref="M44:M57" si="2">H44+J44+L44</f>
        <v>26427.600000000002</v>
      </c>
      <c r="N44" s="30">
        <v>46042</v>
      </c>
      <c r="O44" s="49" t="s">
        <v>49</v>
      </c>
    </row>
    <row r="45" spans="2:15">
      <c r="B45" s="7" t="s">
        <v>103</v>
      </c>
      <c r="C45" s="9" t="s">
        <v>104</v>
      </c>
      <c r="D45" s="41" t="s">
        <v>19</v>
      </c>
      <c r="E45" s="55" t="str">
        <f>VLOOKUP(D45,'pomocna tabulka'!$B$2:$D$12,3,0)</f>
        <v>Úrad vlády SR</v>
      </c>
      <c r="F45" s="41" t="str">
        <f>+IFERROR(VLOOKUP(VALUE(MID($B45,11,1)),'pomocna tabulka'!$F$2:$G$7,2,0),"")</f>
        <v>Priebežná platba</v>
      </c>
      <c r="G45" s="36" t="s">
        <v>20</v>
      </c>
      <c r="H45" s="37">
        <v>9093.17</v>
      </c>
      <c r="I45" s="36" t="s">
        <v>21</v>
      </c>
      <c r="J45" s="38">
        <v>1604.68</v>
      </c>
      <c r="K45" s="8"/>
      <c r="L45" s="38">
        <v>0</v>
      </c>
      <c r="M45" s="53">
        <f t="shared" si="1"/>
        <v>10697.85</v>
      </c>
      <c r="N45" s="32">
        <v>46043</v>
      </c>
      <c r="O45" s="54" t="s">
        <v>22</v>
      </c>
    </row>
    <row r="46" spans="2:15">
      <c r="B46" s="7" t="s">
        <v>105</v>
      </c>
      <c r="C46" s="9" t="s">
        <v>106</v>
      </c>
      <c r="D46" s="41" t="s">
        <v>19</v>
      </c>
      <c r="E46" s="55" t="str">
        <f>VLOOKUP(D46,'pomocna tabulka'!$B$2:$D$12,3,0)</f>
        <v>Úrad vlády SR</v>
      </c>
      <c r="F46" s="41" t="str">
        <f>+IFERROR(VLOOKUP(VALUE(MID($B46,11,1)),'pomocna tabulka'!$F$2:$G$7,2,0),"")</f>
        <v>Priebežná platba</v>
      </c>
      <c r="G46" s="36" t="s">
        <v>20</v>
      </c>
      <c r="H46" s="37">
        <v>2451.64</v>
      </c>
      <c r="I46" s="36" t="s">
        <v>21</v>
      </c>
      <c r="J46" s="38">
        <v>432.64</v>
      </c>
      <c r="K46" s="8"/>
      <c r="L46" s="38">
        <v>0</v>
      </c>
      <c r="M46" s="53">
        <f t="shared" si="2"/>
        <v>2884.2799999999997</v>
      </c>
      <c r="N46" s="32">
        <v>46043</v>
      </c>
      <c r="O46" s="54" t="s">
        <v>22</v>
      </c>
    </row>
    <row r="47" spans="2:15">
      <c r="B47" s="7" t="s">
        <v>107</v>
      </c>
      <c r="C47" s="9" t="s">
        <v>108</v>
      </c>
      <c r="D47" s="41" t="s">
        <v>19</v>
      </c>
      <c r="E47" s="55" t="str">
        <f>VLOOKUP(D47,'pomocna tabulka'!$B$2:$D$12,3,0)</f>
        <v>Úrad vlády SR</v>
      </c>
      <c r="F47" s="41" t="str">
        <f>+IFERROR(VLOOKUP(VALUE(MID($B47,11,1)),'pomocna tabulka'!$F$2:$G$7,2,0),"")</f>
        <v>Priebežná platba</v>
      </c>
      <c r="G47" s="36" t="s">
        <v>20</v>
      </c>
      <c r="H47" s="37">
        <v>4903.28</v>
      </c>
      <c r="I47" s="36" t="s">
        <v>21</v>
      </c>
      <c r="J47" s="38">
        <v>865.29</v>
      </c>
      <c r="K47" s="8"/>
      <c r="L47" s="38">
        <v>0</v>
      </c>
      <c r="M47" s="53">
        <f t="shared" si="2"/>
        <v>5768.57</v>
      </c>
      <c r="N47" s="32">
        <v>46043</v>
      </c>
      <c r="O47" s="54" t="s">
        <v>22</v>
      </c>
    </row>
    <row r="48" spans="2:15">
      <c r="B48" s="7" t="s">
        <v>109</v>
      </c>
      <c r="C48" s="9" t="s">
        <v>110</v>
      </c>
      <c r="D48" s="41" t="s">
        <v>19</v>
      </c>
      <c r="E48" s="55" t="str">
        <f>VLOOKUP(D48,'pomocna tabulka'!$B$2:$D$12,3,0)</f>
        <v>Úrad vlády SR</v>
      </c>
      <c r="F48" s="41" t="str">
        <f>+IFERROR(VLOOKUP(VALUE(MID($B48,11,1)),'pomocna tabulka'!$F$2:$G$7,2,0),"")</f>
        <v>Priebežná platba</v>
      </c>
      <c r="G48" s="36" t="s">
        <v>20</v>
      </c>
      <c r="H48" s="37">
        <v>4903.28</v>
      </c>
      <c r="I48" s="36" t="s">
        <v>21</v>
      </c>
      <c r="J48" s="38">
        <v>865.28</v>
      </c>
      <c r="K48" s="8"/>
      <c r="L48" s="38">
        <v>0</v>
      </c>
      <c r="M48" s="53">
        <f t="shared" si="2"/>
        <v>5768.5599999999995</v>
      </c>
      <c r="N48" s="32">
        <v>46043</v>
      </c>
      <c r="O48" s="54" t="s">
        <v>22</v>
      </c>
    </row>
    <row r="49" spans="2:15">
      <c r="B49" s="7" t="s">
        <v>111</v>
      </c>
      <c r="C49" s="9" t="s">
        <v>112</v>
      </c>
      <c r="D49" s="41" t="s">
        <v>27</v>
      </c>
      <c r="E49" s="39" t="str">
        <f>VLOOKUP(D49,'pomocna tabulka'!$B$2:$D$12,3,0)</f>
        <v>MIRRI SR</v>
      </c>
      <c r="F49" s="41" t="str">
        <f>+IFERROR(VLOOKUP(VALUE(MID($B49,11,1)),'pomocna tabulka'!$F$2:$G$7,2,0),"")</f>
        <v>Zálohová platba</v>
      </c>
      <c r="G49" s="36" t="s">
        <v>67</v>
      </c>
      <c r="H49" s="37">
        <v>1998459.54</v>
      </c>
      <c r="I49" s="36" t="s">
        <v>68</v>
      </c>
      <c r="J49" s="38">
        <v>666724.74</v>
      </c>
      <c r="K49" s="36" t="s">
        <v>48</v>
      </c>
      <c r="L49" s="38">
        <v>192615.72</v>
      </c>
      <c r="M49" s="53">
        <f t="shared" si="2"/>
        <v>2857800.0000000005</v>
      </c>
      <c r="N49" s="32">
        <v>46043</v>
      </c>
      <c r="O49" s="54" t="s">
        <v>22</v>
      </c>
    </row>
    <row r="50" spans="2:15">
      <c r="B50" s="7" t="s">
        <v>113</v>
      </c>
      <c r="C50" s="9" t="s">
        <v>114</v>
      </c>
      <c r="D50" s="41" t="s">
        <v>19</v>
      </c>
      <c r="E50" s="55" t="str">
        <f>VLOOKUP(D50,'pomocna tabulka'!$B$2:$D$12,3,0)</f>
        <v>Úrad vlády SR</v>
      </c>
      <c r="F50" s="41" t="str">
        <f>+IFERROR(VLOOKUP(VALUE(MID($B50,11,1)),'pomocna tabulka'!$F$2:$G$7,2,0),"")</f>
        <v>Priebežná platba</v>
      </c>
      <c r="G50" s="36" t="s">
        <v>20</v>
      </c>
      <c r="H50" s="37">
        <v>3627.87</v>
      </c>
      <c r="I50" s="36" t="s">
        <v>21</v>
      </c>
      <c r="J50" s="38">
        <v>640.21</v>
      </c>
      <c r="K50" s="8"/>
      <c r="L50" s="38">
        <v>0</v>
      </c>
      <c r="M50" s="53">
        <f t="shared" si="2"/>
        <v>4268.08</v>
      </c>
      <c r="N50" s="32">
        <v>46043</v>
      </c>
      <c r="O50" s="54" t="s">
        <v>22</v>
      </c>
    </row>
    <row r="51" spans="2:15">
      <c r="B51" s="10" t="s">
        <v>115</v>
      </c>
      <c r="C51" s="17" t="s">
        <v>116</v>
      </c>
      <c r="D51" s="58" t="s">
        <v>19</v>
      </c>
      <c r="E51" s="59" t="str">
        <f>VLOOKUP(D51,'pomocna tabulka'!$B$2:$D$12,3,0)</f>
        <v>Úrad vlády SR</v>
      </c>
      <c r="F51" s="58" t="str">
        <f>+IFERROR(VLOOKUP(VALUE(MID($B51,11,1)),'pomocna tabulka'!$F$2:$G$7,2,0),"")</f>
        <v>Zálohová platba</v>
      </c>
      <c r="G51" s="12" t="s">
        <v>20</v>
      </c>
      <c r="H51" s="34">
        <v>33150</v>
      </c>
      <c r="I51" s="12" t="s">
        <v>21</v>
      </c>
      <c r="J51" s="31">
        <v>5850</v>
      </c>
      <c r="K51" s="13"/>
      <c r="L51" s="31">
        <v>0</v>
      </c>
      <c r="M51" s="60">
        <f t="shared" si="2"/>
        <v>39000</v>
      </c>
      <c r="N51" s="32">
        <v>46043</v>
      </c>
      <c r="O51" s="61" t="s">
        <v>22</v>
      </c>
    </row>
    <row r="52" spans="2:15" ht="30" customHeight="1">
      <c r="B52" s="7" t="s">
        <v>117</v>
      </c>
      <c r="C52" s="9" t="s">
        <v>118</v>
      </c>
      <c r="D52" s="41" t="s">
        <v>27</v>
      </c>
      <c r="E52" s="62" t="str">
        <f>VLOOKUP(D52,'pomocna tabulka'!$B$2:$D$12,3,0)</f>
        <v>MIRRI SR</v>
      </c>
      <c r="F52" s="41" t="str">
        <f>+IFERROR(VLOOKUP(VALUE(MID($B52,11,1)),'pomocna tabulka'!$F$2:$G$7,2,0),"")</f>
        <v>Zálohová platba</v>
      </c>
      <c r="G52" s="36" t="s">
        <v>20</v>
      </c>
      <c r="H52" s="37">
        <v>6710765.5199999996</v>
      </c>
      <c r="I52" s="36" t="s">
        <v>21</v>
      </c>
      <c r="J52" s="38">
        <v>2239055.15</v>
      </c>
      <c r="K52" s="8" t="s">
        <v>52</v>
      </c>
      <c r="L52" s="63">
        <v>192911.65</v>
      </c>
      <c r="M52" s="60">
        <f t="shared" si="2"/>
        <v>9142732.3200000003</v>
      </c>
      <c r="N52" s="32">
        <v>46042</v>
      </c>
      <c r="O52" s="49" t="s">
        <v>49</v>
      </c>
    </row>
    <row r="53" spans="2:15">
      <c r="B53" s="7" t="s">
        <v>119</v>
      </c>
      <c r="C53" s="9" t="s">
        <v>120</v>
      </c>
      <c r="D53" s="58" t="s">
        <v>19</v>
      </c>
      <c r="E53" s="62" t="str">
        <f>VLOOKUP(D53,'pomocna tabulka'!$B$2:$D$12,3,0)</f>
        <v>Úrad vlády SR</v>
      </c>
      <c r="F53" s="41" t="str">
        <f>+IFERROR(VLOOKUP(VALUE(MID($B53,11,1)),'pomocna tabulka'!$F$2:$G$7,2,0),"")</f>
        <v>Priebežná platba</v>
      </c>
      <c r="G53" s="36" t="s">
        <v>20</v>
      </c>
      <c r="H53" s="37">
        <v>4853.6899999999996</v>
      </c>
      <c r="I53" s="36" t="s">
        <v>21</v>
      </c>
      <c r="J53" s="37">
        <v>856.53</v>
      </c>
      <c r="K53" s="16"/>
      <c r="L53" s="63">
        <v>0</v>
      </c>
      <c r="M53" s="60">
        <f t="shared" si="2"/>
        <v>5710.2199999999993</v>
      </c>
      <c r="N53" s="32">
        <v>46043</v>
      </c>
      <c r="O53" s="61" t="s">
        <v>22</v>
      </c>
    </row>
    <row r="54" spans="2:15">
      <c r="B54" s="7" t="s">
        <v>121</v>
      </c>
      <c r="C54" s="9" t="s">
        <v>122</v>
      </c>
      <c r="D54" s="58" t="s">
        <v>27</v>
      </c>
      <c r="E54" s="62" t="str">
        <f>VLOOKUP(D54,'pomocna tabulka'!$B$2:$D$12,3,0)</f>
        <v>MIRRI SR</v>
      </c>
      <c r="F54" s="41" t="str">
        <f>+IFERROR(VLOOKUP(VALUE(MID($B54,11,1)),'pomocna tabulka'!$F$2:$G$7,2,0),"")</f>
        <v>Zálohová platba</v>
      </c>
      <c r="G54" s="36" t="s">
        <v>28</v>
      </c>
      <c r="H54" s="37">
        <v>155585.97</v>
      </c>
      <c r="I54" s="36" t="s">
        <v>29</v>
      </c>
      <c r="J54" s="37">
        <v>12812.96</v>
      </c>
      <c r="K54" s="8"/>
      <c r="L54" s="38">
        <v>0</v>
      </c>
      <c r="M54" s="60">
        <f t="shared" si="2"/>
        <v>168398.93</v>
      </c>
      <c r="N54" s="32">
        <v>46043</v>
      </c>
      <c r="O54" s="61" t="s">
        <v>22</v>
      </c>
    </row>
    <row r="55" spans="2:15">
      <c r="B55" s="7" t="s">
        <v>123</v>
      </c>
      <c r="C55" s="9" t="s">
        <v>124</v>
      </c>
      <c r="D55" s="58" t="s">
        <v>19</v>
      </c>
      <c r="E55" s="62" t="str">
        <f>VLOOKUP(D55,'pomocna tabulka'!$B$2:$D$12,3,0)</f>
        <v>Úrad vlády SR</v>
      </c>
      <c r="F55" s="41" t="str">
        <f>+IFERROR(VLOOKUP(VALUE(MID($B55,11,1)),'pomocna tabulka'!$F$2:$G$7,2,0),"")</f>
        <v>Priebežná platba</v>
      </c>
      <c r="G55" s="36" t="s">
        <v>20</v>
      </c>
      <c r="H55" s="37">
        <v>4903.28</v>
      </c>
      <c r="I55" s="36" t="s">
        <v>21</v>
      </c>
      <c r="J55" s="37">
        <v>865.28</v>
      </c>
      <c r="K55" s="8"/>
      <c r="L55" s="38">
        <v>0</v>
      </c>
      <c r="M55" s="60">
        <f t="shared" si="2"/>
        <v>5768.5599999999995</v>
      </c>
      <c r="N55" s="32">
        <v>46043</v>
      </c>
      <c r="O55" s="61" t="s">
        <v>22</v>
      </c>
    </row>
    <row r="56" spans="2:15">
      <c r="B56" s="7" t="s">
        <v>125</v>
      </c>
      <c r="C56" s="9" t="s">
        <v>126</v>
      </c>
      <c r="D56" s="36" t="s">
        <v>27</v>
      </c>
      <c r="E56" s="62" t="str">
        <f>VLOOKUP(D56,'pomocna tabulka'!$B$2:$D$12,3,0)</f>
        <v>MIRRI SR</v>
      </c>
      <c r="F56" s="41" t="str">
        <f>+IFERROR(VLOOKUP(VALUE(MID($B56,11,1)),'pomocna tabulka'!$F$2:$G$7,2,0),"")</f>
        <v>Zálohová platba</v>
      </c>
      <c r="G56" s="36" t="s">
        <v>28</v>
      </c>
      <c r="H56" s="37">
        <v>85060.33</v>
      </c>
      <c r="I56" s="36" t="s">
        <v>29</v>
      </c>
      <c r="J56" s="37">
        <v>7004.97</v>
      </c>
      <c r="K56" s="8"/>
      <c r="L56" s="38">
        <v>0</v>
      </c>
      <c r="M56" s="53">
        <f t="shared" si="2"/>
        <v>92065.3</v>
      </c>
      <c r="N56" s="32">
        <v>46043</v>
      </c>
      <c r="O56" s="54" t="s">
        <v>22</v>
      </c>
    </row>
    <row r="57" spans="2:15">
      <c r="B57" s="7" t="s">
        <v>127</v>
      </c>
      <c r="C57" s="9" t="s">
        <v>128</v>
      </c>
      <c r="D57" s="41" t="s">
        <v>66</v>
      </c>
      <c r="E57" s="39" t="str">
        <f>VLOOKUP(D57,'pomocna tabulka'!$B$2:$D$12,3,0)</f>
        <v xml:space="preserve">Slovenská inovačná a energetická agentúra </v>
      </c>
      <c r="F57" s="40" t="str">
        <f>+IFERROR(VLOOKUP(VALUE(MID($B57,11,1)),'pomocna tabulka'!$F$2:$G$7,2,0),"")</f>
        <v>Predfinancovanie</v>
      </c>
      <c r="G57" s="36" t="s">
        <v>67</v>
      </c>
      <c r="H57" s="37">
        <v>90968.99</v>
      </c>
      <c r="I57" s="15" t="s">
        <v>68</v>
      </c>
      <c r="J57" s="38">
        <v>16053.35</v>
      </c>
      <c r="K57" s="8"/>
      <c r="L57" s="38">
        <v>0</v>
      </c>
      <c r="M57" s="52">
        <f t="shared" si="2"/>
        <v>107022.34000000001</v>
      </c>
      <c r="N57" s="32">
        <v>46043</v>
      </c>
      <c r="O57" s="46" t="s">
        <v>22</v>
      </c>
    </row>
    <row r="58" spans="2:15">
      <c r="B58" s="7" t="s">
        <v>129</v>
      </c>
      <c r="C58" s="9" t="s">
        <v>130</v>
      </c>
      <c r="D58" s="41" t="s">
        <v>66</v>
      </c>
      <c r="E58" s="39" t="str">
        <f>VLOOKUP(D58,'pomocna tabulka'!$B$2:$D$12,3,0)</f>
        <v xml:space="preserve">Slovenská inovačná a energetická agentúra </v>
      </c>
      <c r="F58" s="40" t="str">
        <f>+IFERROR(VLOOKUP(VALUE(MID($B58,11,1)),'pomocna tabulka'!$F$2:$G$7,2,0),"")</f>
        <v>Predfinancovanie</v>
      </c>
      <c r="G58" s="36" t="s">
        <v>67</v>
      </c>
      <c r="H58" s="37">
        <v>234281.29</v>
      </c>
      <c r="I58" s="15" t="s">
        <v>68</v>
      </c>
      <c r="J58" s="38">
        <v>41343.760000000002</v>
      </c>
      <c r="K58" s="8"/>
      <c r="L58" s="38">
        <v>0</v>
      </c>
      <c r="M58" s="52">
        <f t="shared" ref="M58:M68" si="3">H58+J58+L58</f>
        <v>275625.05</v>
      </c>
      <c r="N58" s="32">
        <v>46043</v>
      </c>
      <c r="O58" s="46" t="s">
        <v>22</v>
      </c>
    </row>
    <row r="59" spans="2:15">
      <c r="B59" s="10" t="s">
        <v>131</v>
      </c>
      <c r="C59" s="17" t="s">
        <v>132</v>
      </c>
      <c r="D59" s="58" t="s">
        <v>19</v>
      </c>
      <c r="E59" s="62" t="str">
        <f>VLOOKUP(D59,'pomocna tabulka'!$B$2:$D$12,3,0)</f>
        <v>Úrad vlády SR</v>
      </c>
      <c r="F59" s="41" t="str">
        <f>+IFERROR(VLOOKUP(VALUE(MID($B59,11,1)),'pomocna tabulka'!$F$2:$G$7,2,0),"")</f>
        <v>Zálohová platba</v>
      </c>
      <c r="G59" s="36" t="s">
        <v>20</v>
      </c>
      <c r="H59" s="37">
        <v>42500</v>
      </c>
      <c r="I59" s="36" t="s">
        <v>21</v>
      </c>
      <c r="J59" s="37">
        <v>7500</v>
      </c>
      <c r="K59" s="8"/>
      <c r="L59" s="38">
        <v>0</v>
      </c>
      <c r="M59" s="60">
        <f t="shared" si="3"/>
        <v>50000</v>
      </c>
      <c r="N59" s="32">
        <v>46043</v>
      </c>
      <c r="O59" s="61" t="s">
        <v>22</v>
      </c>
    </row>
    <row r="60" spans="2:15">
      <c r="B60" s="7" t="s">
        <v>133</v>
      </c>
      <c r="C60" s="9" t="s">
        <v>26</v>
      </c>
      <c r="D60" s="41" t="s">
        <v>27</v>
      </c>
      <c r="E60" s="62" t="str">
        <f>VLOOKUP(D60,'pomocna tabulka'!$B$2:$D$12,3,0)</f>
        <v>MIRRI SR</v>
      </c>
      <c r="F60" s="41" t="str">
        <f>+IFERROR(VLOOKUP(VALUE(MID($B60,11,1)),'pomocna tabulka'!$F$2:$G$7,2,0),"")</f>
        <v>Predfinancovanie</v>
      </c>
      <c r="G60" s="36" t="s">
        <v>28</v>
      </c>
      <c r="H60" s="37">
        <v>50522.41</v>
      </c>
      <c r="I60" s="36" t="s">
        <v>29</v>
      </c>
      <c r="J60" s="38">
        <v>4160.67</v>
      </c>
      <c r="K60" s="8"/>
      <c r="L60" s="38">
        <v>0</v>
      </c>
      <c r="M60" s="60">
        <f t="shared" si="3"/>
        <v>54683.08</v>
      </c>
      <c r="N60" s="32">
        <v>46043</v>
      </c>
      <c r="O60" s="61" t="s">
        <v>22</v>
      </c>
    </row>
    <row r="61" spans="2:15" ht="25.5">
      <c r="B61" s="9" t="s">
        <v>134</v>
      </c>
      <c r="C61" s="9" t="s">
        <v>135</v>
      </c>
      <c r="D61" s="41" t="s">
        <v>19</v>
      </c>
      <c r="E61" s="62" t="str">
        <f>VLOOKUP(D61,'pomocna tabulka'!$B$2:$D$12,3,0)</f>
        <v>Úrad vlády SR</v>
      </c>
      <c r="F61" s="41" t="str">
        <f>+IFERROR(VLOOKUP(VALUE(MID($B61,11,1)),'pomocna tabulka'!$F$2:$G$7,2,0),"")</f>
        <v>Priebežná platba</v>
      </c>
      <c r="G61" s="36" t="s">
        <v>20</v>
      </c>
      <c r="H61" s="37">
        <v>13262.08</v>
      </c>
      <c r="I61" s="36" t="s">
        <v>21</v>
      </c>
      <c r="J61" s="38">
        <v>2340.37</v>
      </c>
      <c r="K61" s="8"/>
      <c r="L61" s="38">
        <v>0</v>
      </c>
      <c r="M61" s="60">
        <f t="shared" si="3"/>
        <v>15602.45</v>
      </c>
      <c r="N61" s="32">
        <v>46043</v>
      </c>
      <c r="O61" s="61" t="s">
        <v>22</v>
      </c>
    </row>
    <row r="62" spans="2:15">
      <c r="B62" s="17" t="s">
        <v>136</v>
      </c>
      <c r="C62" s="17" t="s">
        <v>137</v>
      </c>
      <c r="D62" s="12" t="s">
        <v>66</v>
      </c>
      <c r="E62" s="64" t="str">
        <f>VLOOKUP(D62,'pomocna tabulka'!$B$2:$D$12,3,0)</f>
        <v xml:space="preserve">Slovenská inovačná a energetická agentúra </v>
      </c>
      <c r="F62" s="58" t="str">
        <f>+IFERROR(VLOOKUP(VALUE(MID($B62,11,1)),'pomocna tabulka'!$F$2:$G$7,2,0),"")</f>
        <v>Predfinancovanie</v>
      </c>
      <c r="G62" s="12" t="s">
        <v>67</v>
      </c>
      <c r="H62" s="34">
        <v>6976.33</v>
      </c>
      <c r="I62" s="12" t="s">
        <v>68</v>
      </c>
      <c r="J62" s="65">
        <v>1231.1199999999999</v>
      </c>
      <c r="K62" s="13"/>
      <c r="L62" s="31">
        <v>0</v>
      </c>
      <c r="M62" s="60">
        <f t="shared" si="3"/>
        <v>8207.4500000000007</v>
      </c>
      <c r="N62" s="32">
        <v>46043</v>
      </c>
      <c r="O62" s="61" t="s">
        <v>22</v>
      </c>
    </row>
    <row r="63" spans="2:15">
      <c r="B63" s="7" t="s">
        <v>138</v>
      </c>
      <c r="C63" s="9" t="s">
        <v>139</v>
      </c>
      <c r="D63" s="36" t="s">
        <v>66</v>
      </c>
      <c r="E63" s="62" t="str">
        <f>VLOOKUP(D63,'pomocna tabulka'!$B$2:$D$12,3,0)</f>
        <v xml:space="preserve">Slovenská inovačná a energetická agentúra </v>
      </c>
      <c r="F63" s="58" t="str">
        <f>+IFERROR(VLOOKUP(VALUE(MID($B63,11,1)),'pomocna tabulka'!$F$2:$G$7,2,0),"")</f>
        <v>Predfinancovanie</v>
      </c>
      <c r="G63" s="12" t="s">
        <v>67</v>
      </c>
      <c r="H63" s="37">
        <v>99666.21</v>
      </c>
      <c r="I63" s="12" t="s">
        <v>68</v>
      </c>
      <c r="J63" s="38">
        <v>17588.16</v>
      </c>
      <c r="K63" s="8"/>
      <c r="L63" s="38">
        <v>0</v>
      </c>
      <c r="M63" s="53">
        <f t="shared" si="3"/>
        <v>117254.37000000001</v>
      </c>
      <c r="N63" s="32">
        <v>46043</v>
      </c>
      <c r="O63" s="61" t="s">
        <v>22</v>
      </c>
    </row>
    <row r="64" spans="2:15">
      <c r="B64" s="7" t="s">
        <v>140</v>
      </c>
      <c r="C64" s="9" t="s">
        <v>141</v>
      </c>
      <c r="D64" s="36" t="s">
        <v>27</v>
      </c>
      <c r="E64" s="62" t="str">
        <f>VLOOKUP(D64,'pomocna tabulka'!$B$2:$D$12,3,0)</f>
        <v>MIRRI SR</v>
      </c>
      <c r="F64" s="58" t="str">
        <f>+IFERROR(VLOOKUP(VALUE(MID($B64,11,1)),'pomocna tabulka'!$F$2:$G$7,2,0),"")</f>
        <v>Predfinancovanie</v>
      </c>
      <c r="G64" s="36" t="s">
        <v>28</v>
      </c>
      <c r="H64" s="37">
        <v>128210.57</v>
      </c>
      <c r="I64" s="36" t="s">
        <v>29</v>
      </c>
      <c r="J64" s="38">
        <v>10558.52</v>
      </c>
      <c r="K64" s="8"/>
      <c r="L64" s="38">
        <v>0</v>
      </c>
      <c r="M64" s="53">
        <f t="shared" si="3"/>
        <v>138769.09</v>
      </c>
      <c r="N64" s="32">
        <v>46043</v>
      </c>
      <c r="O64" s="61" t="s">
        <v>22</v>
      </c>
    </row>
    <row r="65" spans="2:15">
      <c r="B65" s="7" t="s">
        <v>142</v>
      </c>
      <c r="C65" s="9" t="s">
        <v>143</v>
      </c>
      <c r="D65" s="36" t="s">
        <v>19</v>
      </c>
      <c r="E65" s="62" t="str">
        <f>VLOOKUP(D65,'pomocna tabulka'!$B$2:$D$12,3,0)</f>
        <v>Úrad vlády SR</v>
      </c>
      <c r="F65" s="58" t="str">
        <f>+IFERROR(VLOOKUP(VALUE(MID($B65,11,1)),'pomocna tabulka'!$F$2:$G$7,2,0),"")</f>
        <v>Priebežná platba</v>
      </c>
      <c r="G65" s="36" t="s">
        <v>20</v>
      </c>
      <c r="H65" s="37">
        <v>14709.97</v>
      </c>
      <c r="I65" s="36" t="s">
        <v>21</v>
      </c>
      <c r="J65" s="38">
        <v>2595.88</v>
      </c>
      <c r="K65" s="8"/>
      <c r="L65" s="38">
        <v>0</v>
      </c>
      <c r="M65" s="53">
        <f t="shared" si="3"/>
        <v>17305.849999999999</v>
      </c>
      <c r="N65" s="32">
        <v>46043</v>
      </c>
      <c r="O65" s="61" t="s">
        <v>22</v>
      </c>
    </row>
    <row r="66" spans="2:15">
      <c r="B66" s="7" t="s">
        <v>144</v>
      </c>
      <c r="C66" s="9" t="s">
        <v>78</v>
      </c>
      <c r="D66" s="36" t="s">
        <v>27</v>
      </c>
      <c r="E66" s="62" t="str">
        <f>VLOOKUP(D66,'pomocna tabulka'!$B$2:$D$12,3,0)</f>
        <v>MIRRI SR</v>
      </c>
      <c r="F66" s="58" t="str">
        <f>+IFERROR(VLOOKUP(VALUE(MID($B66,11,1)),'pomocna tabulka'!$F$2:$G$7,2,0),"")</f>
        <v>Priebežná platba</v>
      </c>
      <c r="G66" s="36" t="s">
        <v>28</v>
      </c>
      <c r="H66" s="37">
        <v>212265.36</v>
      </c>
      <c r="I66" s="36" t="s">
        <v>29</v>
      </c>
      <c r="J66" s="38">
        <v>70815.83</v>
      </c>
      <c r="K66" s="8" t="s">
        <v>48</v>
      </c>
      <c r="L66" s="38">
        <v>20458.580000000002</v>
      </c>
      <c r="M66" s="53">
        <f t="shared" si="3"/>
        <v>303539.77</v>
      </c>
      <c r="N66" s="66">
        <v>46043</v>
      </c>
      <c r="O66" s="67" t="s">
        <v>49</v>
      </c>
    </row>
    <row r="67" spans="2:15">
      <c r="B67" s="10" t="s">
        <v>145</v>
      </c>
      <c r="C67" s="17" t="s">
        <v>146</v>
      </c>
      <c r="D67" s="12" t="s">
        <v>27</v>
      </c>
      <c r="E67" s="64" t="str">
        <f>VLOOKUP(D67,'pomocna tabulka'!$B$2:$D$12,3,0)</f>
        <v>MIRRI SR</v>
      </c>
      <c r="F67" s="58" t="str">
        <f>+IFERROR(VLOOKUP(VALUE(MID($B67,11,1)),'pomocna tabulka'!$F$2:$G$7,2,0),"")</f>
        <v>Priebežná platba</v>
      </c>
      <c r="G67" s="12" t="s">
        <v>20</v>
      </c>
      <c r="H67" s="34">
        <v>243255.97</v>
      </c>
      <c r="I67" s="12" t="s">
        <v>21</v>
      </c>
      <c r="J67" s="31">
        <v>81162.649999999994</v>
      </c>
      <c r="K67" s="13" t="s">
        <v>52</v>
      </c>
      <c r="L67" s="31">
        <v>6992.78</v>
      </c>
      <c r="M67" s="60">
        <f t="shared" si="3"/>
        <v>331411.40000000002</v>
      </c>
      <c r="N67" s="66">
        <v>46043</v>
      </c>
      <c r="O67" s="67" t="s">
        <v>49</v>
      </c>
    </row>
    <row r="68" spans="2:15" ht="25.5">
      <c r="B68" s="7" t="s">
        <v>147</v>
      </c>
      <c r="C68" s="9" t="s">
        <v>47</v>
      </c>
      <c r="D68" s="12" t="s">
        <v>27</v>
      </c>
      <c r="E68" s="64" t="str">
        <f>VLOOKUP(D68,'pomocna tabulka'!$B$2:$D$12,3,0)</f>
        <v>MIRRI SR</v>
      </c>
      <c r="F68" s="58" t="str">
        <f>+IFERROR(VLOOKUP(VALUE(MID($B68,11,1)),'pomocna tabulka'!$F$2:$G$7,2,0),"")</f>
        <v>Priebežná platba</v>
      </c>
      <c r="G68" s="36" t="s">
        <v>28</v>
      </c>
      <c r="H68" s="37">
        <v>173477.52</v>
      </c>
      <c r="I68" s="36" t="s">
        <v>29</v>
      </c>
      <c r="J68" s="38">
        <v>57875.45</v>
      </c>
      <c r="K68" s="8" t="s">
        <v>48</v>
      </c>
      <c r="L68" s="38">
        <v>16720.13</v>
      </c>
      <c r="M68" s="60">
        <f t="shared" si="3"/>
        <v>248073.09999999998</v>
      </c>
      <c r="N68" s="32">
        <v>46043</v>
      </c>
      <c r="O68" s="67" t="s">
        <v>49</v>
      </c>
    </row>
    <row r="69" spans="2:15">
      <c r="B69" s="7" t="s">
        <v>148</v>
      </c>
      <c r="C69" s="7" t="s">
        <v>149</v>
      </c>
      <c r="D69" s="12" t="s">
        <v>27</v>
      </c>
      <c r="E69" s="64" t="str">
        <f>VLOOKUP(D69,'pomocna tabulka'!$B$2:$D$12,3,0)</f>
        <v>MIRRI SR</v>
      </c>
      <c r="F69" s="58" t="str">
        <f>+IFERROR(VLOOKUP(VALUE(MID($B69,11,1)),'pomocna tabulka'!$F$2:$G$7,2,0),"")</f>
        <v>Zálohová platba</v>
      </c>
      <c r="G69" s="36" t="s">
        <v>28</v>
      </c>
      <c r="H69" s="37">
        <v>2097900</v>
      </c>
      <c r="I69" s="36" t="s">
        <v>29</v>
      </c>
      <c r="J69" s="38">
        <v>699900</v>
      </c>
      <c r="K69" s="8" t="s">
        <v>48</v>
      </c>
      <c r="L69" s="38">
        <v>202200</v>
      </c>
      <c r="M69" s="60">
        <f t="shared" ref="M69:M85" si="4">H69+J69+L69</f>
        <v>3000000</v>
      </c>
      <c r="N69" s="32">
        <v>46043</v>
      </c>
      <c r="O69" s="67" t="s">
        <v>49</v>
      </c>
    </row>
    <row r="70" spans="2:15">
      <c r="B70" s="7" t="s">
        <v>150</v>
      </c>
      <c r="C70" s="7" t="s">
        <v>151</v>
      </c>
      <c r="D70" s="36" t="s">
        <v>27</v>
      </c>
      <c r="E70" s="62" t="str">
        <f>VLOOKUP(D70,'pomocna tabulka'!$B$2:$D$12,3,0)</f>
        <v>MIRRI SR</v>
      </c>
      <c r="F70" s="58" t="str">
        <f>+IFERROR(VLOOKUP(VALUE(MID($B70,11,1)),'pomocna tabulka'!$F$2:$G$7,2,0),"")</f>
        <v>Predfinancovanie</v>
      </c>
      <c r="G70" s="36" t="s">
        <v>28</v>
      </c>
      <c r="H70" s="37">
        <v>267302.84000000003</v>
      </c>
      <c r="I70" s="36" t="s">
        <v>29</v>
      </c>
      <c r="J70" s="38">
        <v>0</v>
      </c>
      <c r="K70" s="8"/>
      <c r="L70" s="38">
        <v>0</v>
      </c>
      <c r="M70" s="53">
        <f t="shared" si="4"/>
        <v>267302.84000000003</v>
      </c>
      <c r="N70" s="32">
        <v>46044</v>
      </c>
      <c r="O70" s="61" t="s">
        <v>22</v>
      </c>
    </row>
    <row r="71" spans="2:15">
      <c r="B71" s="7" t="s">
        <v>152</v>
      </c>
      <c r="C71" s="9" t="s">
        <v>153</v>
      </c>
      <c r="D71" s="36" t="s">
        <v>27</v>
      </c>
      <c r="E71" s="64" t="str">
        <f>VLOOKUP(D71,'pomocna tabulka'!$B$2:$D$12,3,0)</f>
        <v>MIRRI SR</v>
      </c>
      <c r="F71" s="58" t="str">
        <f>+IFERROR(VLOOKUP(VALUE(MID($B71,11,1)),'pomocna tabulka'!$F$2:$G$7,2,0),"")</f>
        <v>Priebežná platba</v>
      </c>
      <c r="G71" s="36" t="s">
        <v>28</v>
      </c>
      <c r="H71" s="37">
        <v>19645.2</v>
      </c>
      <c r="I71" s="36" t="s">
        <v>29</v>
      </c>
      <c r="J71" s="38">
        <v>1617.84</v>
      </c>
      <c r="K71" s="8"/>
      <c r="L71" s="38">
        <v>0</v>
      </c>
      <c r="M71" s="53">
        <f t="shared" si="4"/>
        <v>21263.040000000001</v>
      </c>
      <c r="N71" s="32">
        <v>46044</v>
      </c>
      <c r="O71" s="61" t="s">
        <v>22</v>
      </c>
    </row>
    <row r="72" spans="2:15">
      <c r="B72" s="7" t="s">
        <v>154</v>
      </c>
      <c r="C72" s="9" t="s">
        <v>155</v>
      </c>
      <c r="D72" s="36" t="s">
        <v>27</v>
      </c>
      <c r="E72" s="64" t="str">
        <f>VLOOKUP(D72,'pomocna tabulka'!$B$2:$D$12,3,0)</f>
        <v>MIRRI SR</v>
      </c>
      <c r="F72" s="58" t="str">
        <f>+IFERROR(VLOOKUP(VALUE(MID($B72,11,1)),'pomocna tabulka'!$F$2:$G$7,2,0),"")</f>
        <v>Priebežná platba</v>
      </c>
      <c r="G72" s="36" t="s">
        <v>28</v>
      </c>
      <c r="H72" s="37">
        <v>71818.710000000006</v>
      </c>
      <c r="I72" s="36" t="s">
        <v>29</v>
      </c>
      <c r="J72" s="38">
        <v>80796.039999999994</v>
      </c>
      <c r="K72" s="8"/>
      <c r="L72" s="38">
        <v>0</v>
      </c>
      <c r="M72" s="53">
        <f t="shared" si="4"/>
        <v>152614.75</v>
      </c>
      <c r="N72" s="32">
        <v>46044</v>
      </c>
      <c r="O72" s="61" t="s">
        <v>22</v>
      </c>
    </row>
    <row r="73" spans="2:15">
      <c r="B73" s="7" t="s">
        <v>156</v>
      </c>
      <c r="C73" s="9" t="s">
        <v>157</v>
      </c>
      <c r="D73" s="36" t="s">
        <v>27</v>
      </c>
      <c r="E73" s="64" t="str">
        <f>VLOOKUP(D73,'pomocna tabulka'!$B$2:$D$12,3,0)</f>
        <v>MIRRI SR</v>
      </c>
      <c r="F73" s="58" t="str">
        <f>+IFERROR(VLOOKUP(VALUE(MID($B73,11,1)),'pomocna tabulka'!$F$2:$G$7,2,0),"")</f>
        <v>Predfinancovanie</v>
      </c>
      <c r="G73" s="36" t="s">
        <v>28</v>
      </c>
      <c r="H73" s="37">
        <v>24713.22</v>
      </c>
      <c r="I73" s="36" t="s">
        <v>29</v>
      </c>
      <c r="J73" s="38">
        <v>2035.21</v>
      </c>
      <c r="K73" s="8"/>
      <c r="L73" s="38">
        <v>0</v>
      </c>
      <c r="M73" s="53">
        <f>H73+J73+L73</f>
        <v>26748.43</v>
      </c>
      <c r="N73" s="32">
        <v>46044</v>
      </c>
      <c r="O73" s="61" t="s">
        <v>22</v>
      </c>
    </row>
    <row r="74" spans="2:15">
      <c r="B74" s="7" t="s">
        <v>158</v>
      </c>
      <c r="C74" s="9" t="s">
        <v>159</v>
      </c>
      <c r="D74" s="36" t="s">
        <v>19</v>
      </c>
      <c r="E74" s="64" t="str">
        <f>VLOOKUP(D74,'pomocna tabulka'!$B$2:$D$12,3,0)</f>
        <v>Úrad vlády SR</v>
      </c>
      <c r="F74" s="58" t="str">
        <f>+IFERROR(VLOOKUP(VALUE(MID($B74,11,1)),'pomocna tabulka'!$F$2:$G$7,2,0),"")</f>
        <v>Priebežná platba</v>
      </c>
      <c r="G74" s="36" t="s">
        <v>20</v>
      </c>
      <c r="H74" s="37">
        <v>14561.03</v>
      </c>
      <c r="I74" s="36" t="s">
        <v>21</v>
      </c>
      <c r="J74" s="38">
        <v>2569.59</v>
      </c>
      <c r="K74" s="8"/>
      <c r="L74" s="38">
        <v>0</v>
      </c>
      <c r="M74" s="53">
        <f t="shared" si="4"/>
        <v>17130.620000000003</v>
      </c>
      <c r="N74" s="32">
        <v>46044</v>
      </c>
      <c r="O74" s="61" t="s">
        <v>22</v>
      </c>
    </row>
    <row r="75" spans="2:15">
      <c r="B75" s="7" t="s">
        <v>160</v>
      </c>
      <c r="C75" s="9" t="s">
        <v>161</v>
      </c>
      <c r="D75" s="36" t="s">
        <v>27</v>
      </c>
      <c r="E75" s="64" t="str">
        <f>VLOOKUP(D75,'pomocna tabulka'!$B$2:$D$12,3,0)</f>
        <v>MIRRI SR</v>
      </c>
      <c r="F75" s="58" t="str">
        <f>+IFERROR(VLOOKUP(VALUE(MID($B75,11,1)),'pomocna tabulka'!$F$2:$G$7,2,0),"")</f>
        <v>Predfinancovanie</v>
      </c>
      <c r="G75" s="36" t="s">
        <v>28</v>
      </c>
      <c r="H75" s="37">
        <v>67839.27</v>
      </c>
      <c r="I75" s="36" t="s">
        <v>29</v>
      </c>
      <c r="J75" s="38">
        <v>5586.77</v>
      </c>
      <c r="K75" s="8"/>
      <c r="L75" s="38">
        <v>0</v>
      </c>
      <c r="M75" s="53">
        <f>H75+J75+L75</f>
        <v>73426.040000000008</v>
      </c>
      <c r="N75" s="32">
        <v>46044</v>
      </c>
      <c r="O75" s="61" t="s">
        <v>22</v>
      </c>
    </row>
    <row r="76" spans="2:15">
      <c r="B76" s="7" t="s">
        <v>162</v>
      </c>
      <c r="C76" s="9" t="s">
        <v>163</v>
      </c>
      <c r="D76" s="36" t="s">
        <v>19</v>
      </c>
      <c r="E76" s="64" t="str">
        <f>VLOOKUP(D76,'pomocna tabulka'!$B$2:$D$12,3,0)</f>
        <v>Úrad vlády SR</v>
      </c>
      <c r="F76" s="58" t="str">
        <f>+IFERROR(VLOOKUP(VALUE(MID($B76,11,1)),'pomocna tabulka'!$F$2:$G$7,2,0),"")</f>
        <v>Priebežná platba</v>
      </c>
      <c r="G76" s="36" t="s">
        <v>20</v>
      </c>
      <c r="H76" s="37">
        <v>3380.03</v>
      </c>
      <c r="I76" s="36" t="s">
        <v>21</v>
      </c>
      <c r="J76" s="38">
        <v>596.48</v>
      </c>
      <c r="K76" s="8"/>
      <c r="L76" s="38">
        <v>0</v>
      </c>
      <c r="M76" s="53">
        <f t="shared" ref="M76" si="5">H76+J76+L76</f>
        <v>3976.51</v>
      </c>
      <c r="N76" s="32">
        <v>46044</v>
      </c>
      <c r="O76" s="61" t="s">
        <v>22</v>
      </c>
    </row>
    <row r="77" spans="2:15">
      <c r="B77" s="7" t="s">
        <v>164</v>
      </c>
      <c r="C77" s="9" t="s">
        <v>165</v>
      </c>
      <c r="D77" s="36" t="s">
        <v>19</v>
      </c>
      <c r="E77" s="64" t="str">
        <f>VLOOKUP(D77,'pomocna tabulka'!$B$2:$D$12,3,0)</f>
        <v>Úrad vlády SR</v>
      </c>
      <c r="F77" s="58" t="str">
        <f>+IFERROR(VLOOKUP(VALUE(MID($B77,11,1)),'pomocna tabulka'!$F$2:$G$7,2,0),"")</f>
        <v>Priebežná platba</v>
      </c>
      <c r="G77" s="36" t="s">
        <v>20</v>
      </c>
      <c r="H77" s="37">
        <v>4903.33</v>
      </c>
      <c r="I77" s="36" t="s">
        <v>21</v>
      </c>
      <c r="J77" s="38">
        <v>865.29</v>
      </c>
      <c r="K77" s="8"/>
      <c r="L77" s="38">
        <v>0</v>
      </c>
      <c r="M77" s="53">
        <f t="shared" si="4"/>
        <v>5768.62</v>
      </c>
      <c r="N77" s="32">
        <v>46045</v>
      </c>
      <c r="O77" s="61" t="s">
        <v>22</v>
      </c>
    </row>
    <row r="78" spans="2:15">
      <c r="B78" s="7" t="s">
        <v>166</v>
      </c>
      <c r="C78" s="9" t="s">
        <v>167</v>
      </c>
      <c r="D78" s="36" t="s">
        <v>19</v>
      </c>
      <c r="E78" s="64" t="str">
        <f>VLOOKUP(D78,'pomocna tabulka'!$B$2:$D$12,3,0)</f>
        <v>Úrad vlády SR</v>
      </c>
      <c r="F78" s="58" t="str">
        <f>+IFERROR(VLOOKUP(VALUE(MID($B78,11,1)),'pomocna tabulka'!$F$2:$G$7,2,0),"")</f>
        <v>Priebežná platba</v>
      </c>
      <c r="G78" s="36" t="s">
        <v>20</v>
      </c>
      <c r="H78" s="37">
        <v>2402.0700000000002</v>
      </c>
      <c r="I78" s="36" t="s">
        <v>21</v>
      </c>
      <c r="J78" s="38">
        <v>423.89</v>
      </c>
      <c r="K78" s="8"/>
      <c r="L78" s="38">
        <v>0</v>
      </c>
      <c r="M78" s="53">
        <f t="shared" si="4"/>
        <v>2825.96</v>
      </c>
      <c r="N78" s="32">
        <v>46045</v>
      </c>
      <c r="O78" s="61" t="s">
        <v>22</v>
      </c>
    </row>
    <row r="79" spans="2:15" ht="25.5">
      <c r="B79" s="7" t="s">
        <v>168</v>
      </c>
      <c r="C79" s="9" t="s">
        <v>47</v>
      </c>
      <c r="D79" s="36" t="s">
        <v>27</v>
      </c>
      <c r="E79" s="64" t="str">
        <f>VLOOKUP(D79,'pomocna tabulka'!$B$2:$D$12,3,0)</f>
        <v>MIRRI SR</v>
      </c>
      <c r="F79" s="58" t="str">
        <f>+IFERROR(VLOOKUP(VALUE(MID($B79,11,1)),'pomocna tabulka'!$F$2:$G$7,2,0),"")</f>
        <v>Priebežná platba</v>
      </c>
      <c r="G79" s="36" t="s">
        <v>28</v>
      </c>
      <c r="H79" s="37">
        <v>33614.04</v>
      </c>
      <c r="I79" s="36" t="s">
        <v>29</v>
      </c>
      <c r="J79" s="38">
        <v>7368.84</v>
      </c>
      <c r="K79" s="8" t="s">
        <v>48</v>
      </c>
      <c r="L79" s="38">
        <v>3239.79</v>
      </c>
      <c r="M79" s="53">
        <f t="shared" si="4"/>
        <v>44222.670000000006</v>
      </c>
      <c r="N79" s="32">
        <v>46044</v>
      </c>
      <c r="O79" s="67" t="s">
        <v>49</v>
      </c>
    </row>
    <row r="80" spans="2:15">
      <c r="B80" s="7" t="s">
        <v>169</v>
      </c>
      <c r="C80" s="9" t="s">
        <v>170</v>
      </c>
      <c r="D80" s="36" t="s">
        <v>66</v>
      </c>
      <c r="E80" s="64" t="str">
        <f>VLOOKUP(D80,'pomocna tabulka'!$B$2:$D$12,3,0)</f>
        <v xml:space="preserve">Slovenská inovačná a energetická agentúra </v>
      </c>
      <c r="F80" s="58" t="str">
        <f>+IFERROR(VLOOKUP(VALUE(MID($B80,11,1)),'pomocna tabulka'!$F$2:$G$7,2,0),"")</f>
        <v>Predfinancovanie</v>
      </c>
      <c r="G80" s="36" t="s">
        <v>67</v>
      </c>
      <c r="H80" s="37">
        <v>99263.5</v>
      </c>
      <c r="I80" s="36" t="s">
        <v>68</v>
      </c>
      <c r="J80" s="37">
        <v>17517.09</v>
      </c>
      <c r="K80" s="8"/>
      <c r="L80" s="38">
        <v>0</v>
      </c>
      <c r="M80" s="53">
        <f t="shared" si="4"/>
        <v>116780.59</v>
      </c>
      <c r="N80" s="32">
        <v>46044</v>
      </c>
      <c r="O80" s="61" t="s">
        <v>22</v>
      </c>
    </row>
    <row r="81" spans="2:15">
      <c r="B81" s="7" t="s">
        <v>171</v>
      </c>
      <c r="C81" s="9" t="s">
        <v>172</v>
      </c>
      <c r="D81" s="36" t="s">
        <v>19</v>
      </c>
      <c r="E81" s="64" t="str">
        <f>VLOOKUP(D81,'pomocna tabulka'!$B$2:$D$12,3,0)</f>
        <v>Úrad vlády SR</v>
      </c>
      <c r="F81" s="58" t="str">
        <f>+IFERROR(VLOOKUP(VALUE(MID($B81,11,1)),'pomocna tabulka'!$F$2:$G$7,2,0),"")</f>
        <v>Priebežná platba</v>
      </c>
      <c r="G81" s="36" t="s">
        <v>20</v>
      </c>
      <c r="H81" s="37">
        <v>31204.7</v>
      </c>
      <c r="I81" s="36" t="s">
        <v>21</v>
      </c>
      <c r="J81" s="37">
        <v>5506.71</v>
      </c>
      <c r="K81" s="8"/>
      <c r="L81" s="38">
        <v>0</v>
      </c>
      <c r="M81" s="53">
        <f t="shared" si="4"/>
        <v>36711.410000000003</v>
      </c>
      <c r="N81" s="32">
        <v>46044</v>
      </c>
      <c r="O81" s="61" t="s">
        <v>22</v>
      </c>
    </row>
    <row r="82" spans="2:15">
      <c r="B82" s="7" t="s">
        <v>173</v>
      </c>
      <c r="C82" s="9" t="s">
        <v>174</v>
      </c>
      <c r="D82" s="36" t="s">
        <v>19</v>
      </c>
      <c r="E82" s="64" t="str">
        <f>VLOOKUP(D82,'pomocna tabulka'!$B$2:$D$12,3,0)</f>
        <v>Úrad vlády SR</v>
      </c>
      <c r="F82" s="58" t="str">
        <f>+IFERROR(VLOOKUP(VALUE(MID($B82,11,1)),'pomocna tabulka'!$F$2:$G$7,2,0),"")</f>
        <v>Priebežná platba</v>
      </c>
      <c r="G82" s="36" t="s">
        <v>20</v>
      </c>
      <c r="H82" s="37">
        <v>14709.83</v>
      </c>
      <c r="I82" s="36" t="s">
        <v>21</v>
      </c>
      <c r="J82" s="37">
        <v>2595.85</v>
      </c>
      <c r="K82" s="8"/>
      <c r="L82" s="38">
        <v>0</v>
      </c>
      <c r="M82" s="53">
        <f t="shared" si="4"/>
        <v>17305.68</v>
      </c>
      <c r="N82" s="32">
        <v>46044</v>
      </c>
      <c r="O82" s="61" t="s">
        <v>22</v>
      </c>
    </row>
    <row r="83" spans="2:15">
      <c r="B83" s="7" t="s">
        <v>175</v>
      </c>
      <c r="C83" s="9" t="s">
        <v>176</v>
      </c>
      <c r="D83" s="36" t="s">
        <v>19</v>
      </c>
      <c r="E83" s="64" t="str">
        <f>VLOOKUP(D83,'pomocna tabulka'!$B$2:$D$12,3,0)</f>
        <v>Úrad vlády SR</v>
      </c>
      <c r="F83" s="58" t="str">
        <f>+IFERROR(VLOOKUP(VALUE(MID($B83,11,1)),'pomocna tabulka'!$F$2:$G$7,2,0),"")</f>
        <v>Priebežná platba</v>
      </c>
      <c r="G83" s="36" t="s">
        <v>20</v>
      </c>
      <c r="H83" s="37">
        <v>3677.49</v>
      </c>
      <c r="I83" s="36" t="s">
        <v>21</v>
      </c>
      <c r="J83" s="37">
        <v>648.97</v>
      </c>
      <c r="K83" s="8"/>
      <c r="L83" s="38">
        <v>0</v>
      </c>
      <c r="M83" s="53">
        <f t="shared" si="4"/>
        <v>4326.46</v>
      </c>
      <c r="N83" s="32">
        <v>46044</v>
      </c>
      <c r="O83" s="61" t="s">
        <v>22</v>
      </c>
    </row>
    <row r="84" spans="2:15" ht="25.5">
      <c r="B84" s="7" t="s">
        <v>177</v>
      </c>
      <c r="C84" s="9" t="s">
        <v>178</v>
      </c>
      <c r="D84" s="36" t="s">
        <v>27</v>
      </c>
      <c r="E84" s="64" t="str">
        <f>VLOOKUP(D84,'pomocna tabulka'!$B$2:$D$12,3,0)</f>
        <v>MIRRI SR</v>
      </c>
      <c r="F84" s="58" t="str">
        <f>+IFERROR(VLOOKUP(VALUE(MID($B84,11,1)),'pomocna tabulka'!$F$2:$G$7,2,0),"")</f>
        <v>Priebežná platba</v>
      </c>
      <c r="G84" s="36" t="s">
        <v>28</v>
      </c>
      <c r="H84" s="37">
        <v>58198.559999999998</v>
      </c>
      <c r="I84" s="36" t="s">
        <v>29</v>
      </c>
      <c r="J84" s="38">
        <v>12758.24</v>
      </c>
      <c r="K84" s="36" t="s">
        <v>48</v>
      </c>
      <c r="L84" s="38">
        <v>5609.3</v>
      </c>
      <c r="M84" s="53">
        <f t="shared" ref="M84" si="6">SUM(H84+J84+L84)</f>
        <v>76566.100000000006</v>
      </c>
      <c r="N84" s="32">
        <v>46044</v>
      </c>
      <c r="O84" s="67" t="s">
        <v>49</v>
      </c>
    </row>
    <row r="85" spans="2:15" ht="30" customHeight="1">
      <c r="B85" s="7" t="s">
        <v>179</v>
      </c>
      <c r="C85" s="9" t="s">
        <v>180</v>
      </c>
      <c r="D85" s="36" t="s">
        <v>27</v>
      </c>
      <c r="E85" s="64" t="str">
        <f>VLOOKUP(D85,'pomocna tabulka'!$B$2:$D$12,3,0)</f>
        <v>MIRRI SR</v>
      </c>
      <c r="F85" s="58" t="str">
        <f>+IFERROR(VLOOKUP(VALUE(MID($B85,11,1)),'pomocna tabulka'!$F$2:$G$7,2,0),"")</f>
        <v>Priebežná platba</v>
      </c>
      <c r="G85" s="36" t="s">
        <v>28</v>
      </c>
      <c r="H85" s="37">
        <v>44418.62</v>
      </c>
      <c r="I85" s="36" t="s">
        <v>29</v>
      </c>
      <c r="J85" s="38">
        <v>14818.91</v>
      </c>
      <c r="K85" s="8" t="s">
        <v>48</v>
      </c>
      <c r="L85" s="38">
        <v>4281.16</v>
      </c>
      <c r="M85" s="53">
        <f t="shared" si="4"/>
        <v>63518.69</v>
      </c>
      <c r="N85" s="32">
        <v>46044</v>
      </c>
      <c r="O85" s="49" t="s">
        <v>49</v>
      </c>
    </row>
    <row r="86" spans="2:15">
      <c r="B86" s="7" t="s">
        <v>181</v>
      </c>
      <c r="C86" s="9" t="s">
        <v>182</v>
      </c>
      <c r="D86" s="36" t="s">
        <v>27</v>
      </c>
      <c r="E86" s="64" t="str">
        <f>VLOOKUP(D86,'pomocna tabulka'!$B$2:$D$12,3,0)</f>
        <v>MIRRI SR</v>
      </c>
      <c r="F86" s="58" t="str">
        <f>+IFERROR(VLOOKUP(VALUE(MID($B86,11,1)),'pomocna tabulka'!$F$2:$G$7,2,0),"")</f>
        <v>Predfinancovanie</v>
      </c>
      <c r="G86" s="36" t="s">
        <v>28</v>
      </c>
      <c r="H86" s="37">
        <v>714028.01</v>
      </c>
      <c r="I86" s="36" t="s">
        <v>29</v>
      </c>
      <c r="J86" s="38">
        <v>238213.54</v>
      </c>
      <c r="K86" s="8" t="s">
        <v>48</v>
      </c>
      <c r="L86" s="38">
        <v>68819.520000000004</v>
      </c>
      <c r="M86" s="53">
        <f t="shared" ref="M86" si="7">H86+J86+L86</f>
        <v>1021061.0700000001</v>
      </c>
      <c r="N86" s="32">
        <v>46045</v>
      </c>
      <c r="O86" s="49" t="s">
        <v>49</v>
      </c>
    </row>
    <row r="87" spans="2:15">
      <c r="B87" s="7" t="s">
        <v>183</v>
      </c>
      <c r="C87" s="9" t="s">
        <v>130</v>
      </c>
      <c r="D87" s="36" t="s">
        <v>19</v>
      </c>
      <c r="E87" s="64" t="str">
        <f>VLOOKUP(D87,'pomocna tabulka'!$B$2:$D$12,3,0)</f>
        <v>Úrad vlády SR</v>
      </c>
      <c r="F87" s="58" t="str">
        <f>+IFERROR(VLOOKUP(VALUE(MID($B87,11,1)),'pomocna tabulka'!$F$2:$G$7,2,0),"")</f>
        <v>Priebežná platba</v>
      </c>
      <c r="G87" s="36" t="s">
        <v>20</v>
      </c>
      <c r="H87" s="37">
        <v>19613.310000000001</v>
      </c>
      <c r="I87" s="36" t="s">
        <v>21</v>
      </c>
      <c r="J87" s="37">
        <v>3461.17</v>
      </c>
      <c r="K87" s="8"/>
      <c r="L87" s="38">
        <v>0</v>
      </c>
      <c r="M87" s="53">
        <f t="shared" ref="M87:M116" si="8">H87+J87+L87</f>
        <v>23074.480000000003</v>
      </c>
      <c r="N87" s="32">
        <v>46045</v>
      </c>
      <c r="O87" s="61" t="s">
        <v>22</v>
      </c>
    </row>
    <row r="88" spans="2:15">
      <c r="B88" s="7" t="s">
        <v>184</v>
      </c>
      <c r="C88" s="9" t="s">
        <v>185</v>
      </c>
      <c r="D88" s="36" t="s">
        <v>19</v>
      </c>
      <c r="E88" s="64" t="str">
        <f>VLOOKUP(D88,'pomocna tabulka'!$B$2:$D$12,3,0)</f>
        <v>Úrad vlády SR</v>
      </c>
      <c r="F88" s="58" t="str">
        <f>+IFERROR(VLOOKUP(VALUE(MID($B88,11,1)),'pomocna tabulka'!$F$2:$G$7,2,0),"")</f>
        <v>Zálohová platba</v>
      </c>
      <c r="G88" s="36" t="s">
        <v>20</v>
      </c>
      <c r="H88" s="37">
        <v>25500</v>
      </c>
      <c r="I88" s="36" t="s">
        <v>21</v>
      </c>
      <c r="J88" s="37">
        <v>4500</v>
      </c>
      <c r="K88" s="8"/>
      <c r="L88" s="38">
        <v>0</v>
      </c>
      <c r="M88" s="53">
        <f t="shared" si="8"/>
        <v>30000</v>
      </c>
      <c r="N88" s="32">
        <v>46045</v>
      </c>
      <c r="O88" s="61" t="s">
        <v>22</v>
      </c>
    </row>
    <row r="89" spans="2:15">
      <c r="B89" s="7" t="s">
        <v>186</v>
      </c>
      <c r="C89" s="9" t="s">
        <v>187</v>
      </c>
      <c r="D89" s="36" t="s">
        <v>27</v>
      </c>
      <c r="E89" s="64" t="str">
        <f>VLOOKUP(D89,'pomocna tabulka'!$B$2:$D$12,3,0)</f>
        <v>MIRRI SR</v>
      </c>
      <c r="F89" s="58" t="str">
        <f>+IFERROR(VLOOKUP(VALUE(MID($B89,11,1)),'pomocna tabulka'!$F$2:$G$7,2,0),"")</f>
        <v>Predfinancovanie</v>
      </c>
      <c r="G89" s="36" t="s">
        <v>28</v>
      </c>
      <c r="H89" s="37">
        <v>51385.13</v>
      </c>
      <c r="I89" s="36" t="s">
        <v>29</v>
      </c>
      <c r="J89" s="37">
        <v>4231.72</v>
      </c>
      <c r="K89" s="8"/>
      <c r="L89" s="38">
        <v>0</v>
      </c>
      <c r="M89" s="53">
        <f t="shared" si="8"/>
        <v>55616.85</v>
      </c>
      <c r="N89" s="32">
        <v>46045</v>
      </c>
      <c r="O89" s="61" t="s">
        <v>22</v>
      </c>
    </row>
    <row r="90" spans="2:15">
      <c r="B90" s="7" t="s">
        <v>188</v>
      </c>
      <c r="C90" s="9" t="s">
        <v>189</v>
      </c>
      <c r="D90" s="36" t="s">
        <v>66</v>
      </c>
      <c r="E90" s="64" t="str">
        <f>VLOOKUP(D90,'pomocna tabulka'!$B$2:$D$12,3,0)</f>
        <v xml:space="preserve">Slovenská inovačná a energetická agentúra </v>
      </c>
      <c r="F90" s="58" t="str">
        <f>+IFERROR(VLOOKUP(VALUE(MID($B90,11,1)),'pomocna tabulka'!$F$2:$G$7,2,0),"")</f>
        <v>Predfinancovanie</v>
      </c>
      <c r="G90" s="36" t="s">
        <v>67</v>
      </c>
      <c r="H90" s="37">
        <v>77310.06</v>
      </c>
      <c r="I90" s="36" t="s">
        <v>68</v>
      </c>
      <c r="J90" s="37">
        <v>13642.95</v>
      </c>
      <c r="K90" s="8"/>
      <c r="L90" s="38">
        <v>0</v>
      </c>
      <c r="M90" s="53">
        <f t="shared" si="8"/>
        <v>90953.01</v>
      </c>
      <c r="N90" s="32">
        <v>46048</v>
      </c>
      <c r="O90" s="61" t="s">
        <v>22</v>
      </c>
    </row>
    <row r="91" spans="2:15">
      <c r="B91" s="7" t="s">
        <v>190</v>
      </c>
      <c r="C91" s="9" t="s">
        <v>191</v>
      </c>
      <c r="D91" s="36" t="s">
        <v>19</v>
      </c>
      <c r="E91" s="64" t="str">
        <f>VLOOKUP(D91,'pomocna tabulka'!$B$2:$D$12,3,0)</f>
        <v>Úrad vlády SR</v>
      </c>
      <c r="F91" s="58" t="str">
        <f>+IFERROR(VLOOKUP(VALUE(MID($B91,11,1)),'pomocna tabulka'!$F$2:$G$7,2,0),"")</f>
        <v>Zálohová platba</v>
      </c>
      <c r="G91" s="36" t="s">
        <v>20</v>
      </c>
      <c r="H91" s="37">
        <v>24147.57</v>
      </c>
      <c r="I91" s="36" t="s">
        <v>21</v>
      </c>
      <c r="J91" s="37">
        <v>4261.34</v>
      </c>
      <c r="K91" s="8"/>
      <c r="L91" s="38">
        <v>0</v>
      </c>
      <c r="M91" s="53">
        <f t="shared" si="8"/>
        <v>28408.91</v>
      </c>
      <c r="N91" s="32">
        <v>46045</v>
      </c>
      <c r="O91" s="61" t="s">
        <v>22</v>
      </c>
    </row>
    <row r="92" spans="2:15">
      <c r="B92" s="7" t="s">
        <v>192</v>
      </c>
      <c r="C92" s="9" t="s">
        <v>193</v>
      </c>
      <c r="D92" s="36" t="s">
        <v>19</v>
      </c>
      <c r="E92" s="64" t="str">
        <f>VLOOKUP(D92,'pomocna tabulka'!$B$2:$D$12,3,0)</f>
        <v>Úrad vlády SR</v>
      </c>
      <c r="F92" s="58" t="str">
        <f>+IFERROR(VLOOKUP(VALUE(MID($B92,11,1)),'pomocna tabulka'!$F$2:$G$7,2,0),"")</f>
        <v>Zálohová platba</v>
      </c>
      <c r="G92" s="36" t="s">
        <v>20</v>
      </c>
      <c r="H92" s="37">
        <v>24572.57</v>
      </c>
      <c r="I92" s="36" t="s">
        <v>21</v>
      </c>
      <c r="J92" s="37">
        <v>4336.34</v>
      </c>
      <c r="K92" s="8"/>
      <c r="L92" s="38">
        <v>0</v>
      </c>
      <c r="M92" s="53">
        <f t="shared" si="8"/>
        <v>28908.91</v>
      </c>
      <c r="N92" s="32">
        <v>46048</v>
      </c>
      <c r="O92" s="61" t="s">
        <v>22</v>
      </c>
    </row>
    <row r="93" spans="2:15">
      <c r="B93" s="7" t="s">
        <v>194</v>
      </c>
      <c r="C93" s="9" t="s">
        <v>195</v>
      </c>
      <c r="D93" s="36" t="s">
        <v>27</v>
      </c>
      <c r="E93" s="64" t="str">
        <f>VLOOKUP(D93,'pomocna tabulka'!$B$2:$D$12,3,0)</f>
        <v>MIRRI SR</v>
      </c>
      <c r="F93" s="58" t="str">
        <f>+IFERROR(VLOOKUP(VALUE(MID($B93,11,1)),'pomocna tabulka'!$F$2:$G$7,2,0),"")</f>
        <v>Predfinancovanie</v>
      </c>
      <c r="G93" s="36" t="s">
        <v>28</v>
      </c>
      <c r="H93" s="37">
        <v>134795.81</v>
      </c>
      <c r="I93" s="36" t="s">
        <v>29</v>
      </c>
      <c r="J93" s="37">
        <v>11100.82</v>
      </c>
      <c r="K93" s="8"/>
      <c r="L93" s="38">
        <v>0</v>
      </c>
      <c r="M93" s="53">
        <f t="shared" si="8"/>
        <v>145896.63</v>
      </c>
      <c r="N93" s="32">
        <v>46048</v>
      </c>
      <c r="O93" s="61" t="s">
        <v>22</v>
      </c>
    </row>
    <row r="94" spans="2:15">
      <c r="B94" s="7" t="s">
        <v>196</v>
      </c>
      <c r="C94" s="9" t="s">
        <v>197</v>
      </c>
      <c r="D94" s="36" t="s">
        <v>19</v>
      </c>
      <c r="E94" s="64" t="str">
        <f>VLOOKUP(D94,'pomocna tabulka'!$B$2:$D$12,3,0)</f>
        <v>Úrad vlády SR</v>
      </c>
      <c r="F94" s="58" t="str">
        <f>+IFERROR(VLOOKUP(VALUE(MID($B94,11,1)),'pomocna tabulka'!$F$2:$G$7,2,0),"")</f>
        <v>Zálohová platba</v>
      </c>
      <c r="G94" s="36" t="s">
        <v>20</v>
      </c>
      <c r="H94" s="37">
        <v>8500</v>
      </c>
      <c r="I94" s="36" t="s">
        <v>21</v>
      </c>
      <c r="J94" s="38">
        <v>1500</v>
      </c>
      <c r="K94" s="8"/>
      <c r="L94" s="38">
        <v>0</v>
      </c>
      <c r="M94" s="53">
        <f t="shared" si="8"/>
        <v>10000</v>
      </c>
      <c r="N94" s="32">
        <v>46048</v>
      </c>
      <c r="O94" s="61" t="s">
        <v>22</v>
      </c>
    </row>
    <row r="95" spans="2:15">
      <c r="B95" s="7" t="s">
        <v>198</v>
      </c>
      <c r="C95" s="9" t="s">
        <v>199</v>
      </c>
      <c r="D95" s="36" t="s">
        <v>19</v>
      </c>
      <c r="E95" s="64" t="str">
        <f>VLOOKUP(D95,'pomocna tabulka'!$B$2:$D$12,3,0)</f>
        <v>Úrad vlády SR</v>
      </c>
      <c r="F95" s="58" t="str">
        <f>+IFERROR(VLOOKUP(VALUE(MID($B95,11,1)),'pomocna tabulka'!$F$2:$G$7,2,0),"")</f>
        <v>Priebežná platba</v>
      </c>
      <c r="G95" s="36" t="s">
        <v>20</v>
      </c>
      <c r="H95" s="37">
        <v>42822.75</v>
      </c>
      <c r="I95" s="36" t="s">
        <v>21</v>
      </c>
      <c r="J95" s="38">
        <v>7556.96</v>
      </c>
      <c r="K95" s="8"/>
      <c r="L95" s="38">
        <v>0</v>
      </c>
      <c r="M95" s="53">
        <f t="shared" si="8"/>
        <v>50379.71</v>
      </c>
      <c r="N95" s="32">
        <v>46048</v>
      </c>
      <c r="O95" s="61" t="s">
        <v>22</v>
      </c>
    </row>
    <row r="96" spans="2:15">
      <c r="B96" s="7" t="s">
        <v>200</v>
      </c>
      <c r="C96" s="9" t="s">
        <v>201</v>
      </c>
      <c r="D96" s="36" t="s">
        <v>66</v>
      </c>
      <c r="E96" s="64" t="str">
        <f>VLOOKUP(D96,'pomocna tabulka'!$B$2:$D$12,3,0)</f>
        <v xml:space="preserve">Slovenská inovačná a energetická agentúra </v>
      </c>
      <c r="F96" s="58" t="str">
        <f>+IFERROR(VLOOKUP(VALUE(MID($B96,11,1)),'pomocna tabulka'!$F$2:$G$7,2,0),"")</f>
        <v>Priebežná platba</v>
      </c>
      <c r="G96" s="36" t="s">
        <v>67</v>
      </c>
      <c r="H96" s="37">
        <v>15764.47</v>
      </c>
      <c r="I96" s="36" t="s">
        <v>68</v>
      </c>
      <c r="J96" s="38">
        <v>23646.7</v>
      </c>
      <c r="K96" s="8"/>
      <c r="L96" s="38">
        <v>0</v>
      </c>
      <c r="M96" s="53">
        <f t="shared" si="8"/>
        <v>39411.17</v>
      </c>
      <c r="N96" s="32">
        <v>46048</v>
      </c>
      <c r="O96" s="61" t="s">
        <v>22</v>
      </c>
    </row>
    <row r="97" spans="2:15">
      <c r="B97" s="7" t="s">
        <v>202</v>
      </c>
      <c r="C97" s="9" t="s">
        <v>203</v>
      </c>
      <c r="D97" s="36" t="s">
        <v>66</v>
      </c>
      <c r="E97" s="64" t="str">
        <f>VLOOKUP(D97,'pomocna tabulka'!$B$2:$D$12,3,0)</f>
        <v xml:space="preserve">Slovenská inovačná a energetická agentúra </v>
      </c>
      <c r="F97" s="58" t="str">
        <f>+IFERROR(VLOOKUP(VALUE(MID($B97,11,1)),'pomocna tabulka'!$F$2:$G$7,2,0),"")</f>
        <v>Predfinancovanie</v>
      </c>
      <c r="G97" s="36" t="s">
        <v>67</v>
      </c>
      <c r="H97" s="37">
        <v>123615.78</v>
      </c>
      <c r="I97" s="36" t="s">
        <v>68</v>
      </c>
      <c r="J97" s="38">
        <v>21814.55</v>
      </c>
      <c r="K97" s="8"/>
      <c r="L97" s="38">
        <v>0</v>
      </c>
      <c r="M97" s="53">
        <f t="shared" si="8"/>
        <v>145430.32999999999</v>
      </c>
      <c r="N97" s="32">
        <v>46048</v>
      </c>
      <c r="O97" s="61" t="s">
        <v>22</v>
      </c>
    </row>
    <row r="98" spans="2:15">
      <c r="B98" s="7" t="s">
        <v>204</v>
      </c>
      <c r="C98" s="9" t="s">
        <v>205</v>
      </c>
      <c r="D98" s="36" t="s">
        <v>66</v>
      </c>
      <c r="E98" s="64" t="str">
        <f>VLOOKUP(D98,'pomocna tabulka'!$B$2:$D$12,3,0)</f>
        <v xml:space="preserve">Slovenská inovačná a energetická agentúra </v>
      </c>
      <c r="F98" s="58" t="str">
        <f>+IFERROR(VLOOKUP(VALUE(MID($B98,11,1)),'pomocna tabulka'!$F$2:$G$7,2,0),"")</f>
        <v>Predfinancovanie</v>
      </c>
      <c r="G98" s="36" t="s">
        <v>67</v>
      </c>
      <c r="H98" s="37">
        <v>27736.46</v>
      </c>
      <c r="I98" s="36" t="s">
        <v>68</v>
      </c>
      <c r="J98" s="38">
        <v>4894.67</v>
      </c>
      <c r="K98" s="8"/>
      <c r="L98" s="38">
        <v>0</v>
      </c>
      <c r="M98" s="53">
        <f t="shared" si="8"/>
        <v>32631.129999999997</v>
      </c>
      <c r="N98" s="32">
        <v>46048</v>
      </c>
      <c r="O98" s="61" t="s">
        <v>22</v>
      </c>
    </row>
    <row r="99" spans="2:15">
      <c r="B99" s="7" t="s">
        <v>206</v>
      </c>
      <c r="C99" s="9" t="s">
        <v>207</v>
      </c>
      <c r="D99" s="36" t="s">
        <v>19</v>
      </c>
      <c r="E99" s="64" t="str">
        <f>VLOOKUP(D99,'pomocna tabulka'!$B$2:$D$12,3,0)</f>
        <v>Úrad vlády SR</v>
      </c>
      <c r="F99" s="58" t="str">
        <f>+IFERROR(VLOOKUP(VALUE(MID($B99,11,1)),'pomocna tabulka'!$F$2:$G$7,2,0),"")</f>
        <v>Zálohová platba</v>
      </c>
      <c r="G99" s="36" t="s">
        <v>20</v>
      </c>
      <c r="H99" s="37">
        <v>24061.25</v>
      </c>
      <c r="I99" s="36" t="s">
        <v>21</v>
      </c>
      <c r="J99" s="51">
        <v>4246.1000000000004</v>
      </c>
      <c r="K99" s="8"/>
      <c r="L99" s="38">
        <v>0</v>
      </c>
      <c r="M99" s="53">
        <f t="shared" si="8"/>
        <v>28307.35</v>
      </c>
      <c r="N99" s="32">
        <v>46048</v>
      </c>
      <c r="O99" s="61" t="s">
        <v>22</v>
      </c>
    </row>
    <row r="100" spans="2:15">
      <c r="B100" s="7" t="s">
        <v>208</v>
      </c>
      <c r="C100" s="9" t="s">
        <v>209</v>
      </c>
      <c r="D100" s="36" t="s">
        <v>19</v>
      </c>
      <c r="E100" s="64" t="str">
        <f>VLOOKUP(D100,'pomocna tabulka'!$B$2:$D$12,3,0)</f>
        <v>Úrad vlády SR</v>
      </c>
      <c r="F100" s="58" t="str">
        <f>+IFERROR(VLOOKUP(VALUE(MID($B100,11,1)),'pomocna tabulka'!$F$2:$G$7,2,0),"")</f>
        <v>Priebežná platba</v>
      </c>
      <c r="G100" s="36" t="s">
        <v>20</v>
      </c>
      <c r="H100" s="37">
        <v>4903.28</v>
      </c>
      <c r="I100" s="36" t="s">
        <v>21</v>
      </c>
      <c r="J100" s="51">
        <v>865.28</v>
      </c>
      <c r="K100" s="8"/>
      <c r="L100" s="38">
        <v>0</v>
      </c>
      <c r="M100" s="53">
        <f t="shared" si="8"/>
        <v>5768.5599999999995</v>
      </c>
      <c r="N100" s="32">
        <v>46049</v>
      </c>
      <c r="O100" s="61" t="s">
        <v>22</v>
      </c>
    </row>
    <row r="101" spans="2:15">
      <c r="B101" s="7" t="s">
        <v>210</v>
      </c>
      <c r="C101" s="9" t="s">
        <v>211</v>
      </c>
      <c r="D101" s="36" t="s">
        <v>66</v>
      </c>
      <c r="E101" s="64" t="str">
        <f>VLOOKUP(D101,'pomocna tabulka'!$B$2:$D$12,3,0)</f>
        <v xml:space="preserve">Slovenská inovačná a energetická agentúra </v>
      </c>
      <c r="F101" s="58" t="str">
        <f>+IFERROR(VLOOKUP(VALUE(MID($B101,11,1)),'pomocna tabulka'!$F$2:$G$7,2,0),"")</f>
        <v>Predfinancovanie</v>
      </c>
      <c r="G101" s="36" t="s">
        <v>67</v>
      </c>
      <c r="H101" s="37">
        <v>64675.37</v>
      </c>
      <c r="I101" s="36" t="s">
        <v>68</v>
      </c>
      <c r="J101" s="51">
        <v>97013.06</v>
      </c>
      <c r="K101" s="8"/>
      <c r="L101" s="38">
        <v>0</v>
      </c>
      <c r="M101" s="53">
        <f t="shared" si="8"/>
        <v>161688.43</v>
      </c>
      <c r="N101" s="32">
        <v>46049</v>
      </c>
      <c r="O101" s="61" t="s">
        <v>22</v>
      </c>
    </row>
    <row r="102" spans="2:15">
      <c r="B102" s="7" t="s">
        <v>212</v>
      </c>
      <c r="C102" s="9" t="s">
        <v>213</v>
      </c>
      <c r="D102" s="36" t="s">
        <v>27</v>
      </c>
      <c r="E102" s="64" t="str">
        <f>VLOOKUP(D102,'pomocna tabulka'!$B$2:$D$12,3,0)</f>
        <v>MIRRI SR</v>
      </c>
      <c r="F102" s="58" t="str">
        <f>+IFERROR(VLOOKUP(VALUE(MID($B102,11,1)),'pomocna tabulka'!$F$2:$G$7,2,0),"")</f>
        <v>Priebežná platba</v>
      </c>
      <c r="G102" s="36" t="s">
        <v>28</v>
      </c>
      <c r="H102" s="37">
        <v>38889.410000000003</v>
      </c>
      <c r="I102" s="36" t="s">
        <v>29</v>
      </c>
      <c r="J102" s="51">
        <v>43750.58</v>
      </c>
      <c r="K102" s="8"/>
      <c r="L102" s="38">
        <v>0</v>
      </c>
      <c r="M102" s="53">
        <f t="shared" si="8"/>
        <v>82639.990000000005</v>
      </c>
      <c r="N102" s="32">
        <v>46049</v>
      </c>
      <c r="O102" s="61" t="s">
        <v>22</v>
      </c>
    </row>
    <row r="103" spans="2:15">
      <c r="B103" s="7" t="s">
        <v>214</v>
      </c>
      <c r="C103" s="9" t="s">
        <v>215</v>
      </c>
      <c r="D103" s="36" t="s">
        <v>27</v>
      </c>
      <c r="E103" s="64" t="str">
        <f>VLOOKUP(D103,'pomocna tabulka'!$B$2:$D$12,3,0)</f>
        <v>MIRRI SR</v>
      </c>
      <c r="F103" s="58" t="str">
        <f>+IFERROR(VLOOKUP(VALUE(MID($B103,11,1)),'pomocna tabulka'!$F$2:$G$7,2,0),"")</f>
        <v>Predfinancovanie</v>
      </c>
      <c r="G103" s="36" t="s">
        <v>28</v>
      </c>
      <c r="H103" s="37">
        <v>73013.33</v>
      </c>
      <c r="I103" s="36" t="s">
        <v>29</v>
      </c>
      <c r="J103" s="51">
        <v>6012.86</v>
      </c>
      <c r="K103" s="8"/>
      <c r="L103" s="38">
        <v>0</v>
      </c>
      <c r="M103" s="53">
        <f t="shared" si="8"/>
        <v>79026.19</v>
      </c>
      <c r="N103" s="32">
        <v>46049</v>
      </c>
      <c r="O103" s="61" t="s">
        <v>22</v>
      </c>
    </row>
    <row r="104" spans="2:15">
      <c r="B104" s="7" t="s">
        <v>216</v>
      </c>
      <c r="C104" s="9" t="s">
        <v>217</v>
      </c>
      <c r="D104" s="36" t="s">
        <v>27</v>
      </c>
      <c r="E104" s="64" t="str">
        <f>VLOOKUP(D104,'pomocna tabulka'!$B$2:$D$12,3,0)</f>
        <v>MIRRI SR</v>
      </c>
      <c r="F104" s="58" t="str">
        <f>+IFERROR(VLOOKUP(VALUE(MID($B104,11,1)),'pomocna tabulka'!$F$2:$G$7,2,0),"")</f>
        <v>Priebežná platba</v>
      </c>
      <c r="G104" s="36" t="s">
        <v>28</v>
      </c>
      <c r="H104" s="37">
        <v>44872.1</v>
      </c>
      <c r="I104" s="36" t="s">
        <v>29</v>
      </c>
      <c r="J104" s="51">
        <v>15187.21</v>
      </c>
      <c r="K104" s="8"/>
      <c r="L104" s="38">
        <v>0</v>
      </c>
      <c r="M104" s="53">
        <f t="shared" si="8"/>
        <v>60059.31</v>
      </c>
      <c r="N104" s="32">
        <v>46048</v>
      </c>
      <c r="O104" s="49" t="s">
        <v>49</v>
      </c>
    </row>
    <row r="105" spans="2:15">
      <c r="B105" s="7" t="s">
        <v>218</v>
      </c>
      <c r="C105" s="9" t="s">
        <v>146</v>
      </c>
      <c r="D105" s="36" t="s">
        <v>27</v>
      </c>
      <c r="E105" s="64" t="str">
        <f>VLOOKUP(D105,'pomocna tabulka'!$B$2:$D$12,3,0)</f>
        <v>MIRRI SR</v>
      </c>
      <c r="F105" s="58" t="str">
        <f>+IFERROR(VLOOKUP(VALUE(MID($B105,11,1)),'pomocna tabulka'!$F$2:$G$7,2,0),"")</f>
        <v>Priebežná platba</v>
      </c>
      <c r="G105" s="36" t="s">
        <v>20</v>
      </c>
      <c r="H105" s="37">
        <v>1671078.28</v>
      </c>
      <c r="I105" s="36" t="s">
        <v>21</v>
      </c>
      <c r="J105" s="51">
        <v>557557.31000000006</v>
      </c>
      <c r="K105" s="8" t="s">
        <v>52</v>
      </c>
      <c r="L105" s="38">
        <v>48037.81</v>
      </c>
      <c r="M105" s="53">
        <f t="shared" si="8"/>
        <v>2276673.4</v>
      </c>
      <c r="N105" s="32">
        <v>46048</v>
      </c>
      <c r="O105" s="49" t="s">
        <v>49</v>
      </c>
    </row>
    <row r="106" spans="2:15">
      <c r="B106" s="7" t="s">
        <v>219</v>
      </c>
      <c r="C106" s="9" t="s">
        <v>220</v>
      </c>
      <c r="D106" s="36" t="s">
        <v>27</v>
      </c>
      <c r="E106" s="64" t="str">
        <f>VLOOKUP(D106,'pomocna tabulka'!$B$2:$D$12,3,0)</f>
        <v>MIRRI SR</v>
      </c>
      <c r="F106" s="58" t="str">
        <f>+IFERROR(VLOOKUP(VALUE(MID($B106,11,1)),'pomocna tabulka'!$F$2:$G$7,2,0),"")</f>
        <v>Priebežná platba</v>
      </c>
      <c r="G106" s="36" t="s">
        <v>28</v>
      </c>
      <c r="H106" s="37">
        <v>406082.15</v>
      </c>
      <c r="I106" s="36" t="s">
        <v>29</v>
      </c>
      <c r="J106" s="51">
        <v>33442.06</v>
      </c>
      <c r="K106" s="8"/>
      <c r="L106" s="38">
        <v>0</v>
      </c>
      <c r="M106" s="53">
        <f t="shared" si="8"/>
        <v>439524.21</v>
      </c>
      <c r="N106" s="32">
        <v>46049</v>
      </c>
      <c r="O106" s="61" t="s">
        <v>22</v>
      </c>
    </row>
    <row r="107" spans="2:15">
      <c r="B107" s="7" t="s">
        <v>221</v>
      </c>
      <c r="C107" s="9" t="s">
        <v>222</v>
      </c>
      <c r="D107" s="36" t="s">
        <v>19</v>
      </c>
      <c r="E107" s="64" t="str">
        <f>VLOOKUP(D107,'pomocna tabulka'!$B$2:$D$12,3,0)</f>
        <v>Úrad vlády SR</v>
      </c>
      <c r="F107" s="58" t="str">
        <f>+IFERROR(VLOOKUP(VALUE(MID($B107,11,1)),'pomocna tabulka'!$F$2:$G$7,2,0),"")</f>
        <v>Priebežná platba</v>
      </c>
      <c r="G107" s="36" t="s">
        <v>28</v>
      </c>
      <c r="H107" s="37">
        <v>41364.46</v>
      </c>
      <c r="I107" s="36" t="s">
        <v>29</v>
      </c>
      <c r="J107" s="51">
        <v>7299.61</v>
      </c>
      <c r="K107" s="8"/>
      <c r="L107" s="38">
        <v>0</v>
      </c>
      <c r="M107" s="53">
        <f t="shared" si="8"/>
        <v>48664.07</v>
      </c>
      <c r="N107" s="32">
        <v>46049</v>
      </c>
      <c r="O107" s="61" t="s">
        <v>22</v>
      </c>
    </row>
    <row r="108" spans="2:15">
      <c r="B108" s="7" t="s">
        <v>223</v>
      </c>
      <c r="C108" s="9" t="s">
        <v>163</v>
      </c>
      <c r="D108" s="36" t="s">
        <v>27</v>
      </c>
      <c r="E108" s="64" t="str">
        <f>VLOOKUP(D108,'pomocna tabulka'!$B$2:$D$12,3,0)</f>
        <v>MIRRI SR</v>
      </c>
      <c r="F108" s="58" t="str">
        <f>+IFERROR(VLOOKUP(VALUE(MID($B108,11,1)),'pomocna tabulka'!$F$2:$G$7,2,0),"")</f>
        <v>Priebežná platba</v>
      </c>
      <c r="G108" s="36" t="s">
        <v>67</v>
      </c>
      <c r="H108" s="37">
        <v>34455.339999999997</v>
      </c>
      <c r="I108" s="36" t="s">
        <v>68</v>
      </c>
      <c r="J108" s="51">
        <v>7553.27</v>
      </c>
      <c r="K108" s="8" t="s">
        <v>48</v>
      </c>
      <c r="L108" s="38">
        <v>3320.88</v>
      </c>
      <c r="M108" s="53">
        <f t="shared" si="8"/>
        <v>45329.49</v>
      </c>
      <c r="N108" s="32">
        <v>46049</v>
      </c>
      <c r="O108" s="61" t="s">
        <v>22</v>
      </c>
    </row>
    <row r="109" spans="2:15">
      <c r="B109" s="7" t="s">
        <v>224</v>
      </c>
      <c r="C109" s="9" t="s">
        <v>225</v>
      </c>
      <c r="D109" s="36" t="s">
        <v>19</v>
      </c>
      <c r="E109" s="64" t="str">
        <f>VLOOKUP(D109,'pomocna tabulka'!$B$2:$D$12,3,0)</f>
        <v>Úrad vlády SR</v>
      </c>
      <c r="F109" s="58" t="str">
        <f>+IFERROR(VLOOKUP(VALUE(MID($B109,11,1)),'pomocna tabulka'!$F$2:$G$7,2,0),"")</f>
        <v>Zálohová platba</v>
      </c>
      <c r="G109" s="36" t="s">
        <v>20</v>
      </c>
      <c r="H109" s="37">
        <v>15754.18</v>
      </c>
      <c r="I109" s="36" t="s">
        <v>21</v>
      </c>
      <c r="J109" s="51">
        <v>2780.15</v>
      </c>
      <c r="K109" s="8"/>
      <c r="L109" s="38">
        <v>0</v>
      </c>
      <c r="M109" s="53">
        <f t="shared" si="8"/>
        <v>18534.330000000002</v>
      </c>
      <c r="N109" s="32">
        <v>46049</v>
      </c>
      <c r="O109" s="61" t="s">
        <v>22</v>
      </c>
    </row>
    <row r="110" spans="2:15">
      <c r="B110" s="7" t="s">
        <v>226</v>
      </c>
      <c r="C110" s="9" t="s">
        <v>227</v>
      </c>
      <c r="D110" s="36" t="s">
        <v>19</v>
      </c>
      <c r="E110" s="64" t="str">
        <f>VLOOKUP(D110,'pomocna tabulka'!$B$2:$D$12,3,0)</f>
        <v>Úrad vlády SR</v>
      </c>
      <c r="F110" s="58" t="str">
        <f>+IFERROR(VLOOKUP(VALUE(MID($B110,11,1)),'pomocna tabulka'!$F$2:$G$7,2,0),"")</f>
        <v>Zálohová platba</v>
      </c>
      <c r="G110" s="36" t="s">
        <v>28</v>
      </c>
      <c r="H110" s="37">
        <v>84541.26</v>
      </c>
      <c r="I110" s="36" t="s">
        <v>29</v>
      </c>
      <c r="J110" s="51">
        <v>14919.05</v>
      </c>
      <c r="K110" s="8"/>
      <c r="L110" s="38">
        <v>0</v>
      </c>
      <c r="M110" s="53">
        <f t="shared" si="8"/>
        <v>99460.31</v>
      </c>
      <c r="N110" s="32">
        <v>46049</v>
      </c>
      <c r="O110" s="61" t="s">
        <v>22</v>
      </c>
    </row>
    <row r="111" spans="2:15">
      <c r="B111" s="7" t="s">
        <v>228</v>
      </c>
      <c r="C111" s="9" t="s">
        <v>229</v>
      </c>
      <c r="D111" s="36" t="s">
        <v>19</v>
      </c>
      <c r="E111" s="64" t="str">
        <f>VLOOKUP(D111,'pomocna tabulka'!$B$2:$D$12,3,0)</f>
        <v>Úrad vlády SR</v>
      </c>
      <c r="F111" s="58" t="str">
        <f>+IFERROR(VLOOKUP(VALUE(MID($B111,11,1)),'pomocna tabulka'!$F$2:$G$7,2,0),"")</f>
        <v>Priebežná platba</v>
      </c>
      <c r="G111" s="36" t="s">
        <v>28</v>
      </c>
      <c r="H111" s="37">
        <v>78084.210000000006</v>
      </c>
      <c r="I111" s="36" t="s">
        <v>29</v>
      </c>
      <c r="J111" s="51">
        <v>13779.57</v>
      </c>
      <c r="K111" s="8"/>
      <c r="L111" s="38">
        <v>0</v>
      </c>
      <c r="M111" s="53">
        <f t="shared" si="8"/>
        <v>91863.78</v>
      </c>
      <c r="N111" s="32">
        <v>46049</v>
      </c>
      <c r="O111" s="61" t="s">
        <v>22</v>
      </c>
    </row>
    <row r="112" spans="2:15">
      <c r="B112" s="7" t="s">
        <v>230</v>
      </c>
      <c r="C112" s="9" t="s">
        <v>231</v>
      </c>
      <c r="D112" s="36" t="s">
        <v>19</v>
      </c>
      <c r="E112" s="64" t="str">
        <f>VLOOKUP(D112,'pomocna tabulka'!$B$2:$D$12,3,0)</f>
        <v>Úrad vlády SR</v>
      </c>
      <c r="F112" s="58" t="str">
        <f>+IFERROR(VLOOKUP(VALUE(MID($B112,11,1)),'pomocna tabulka'!$F$2:$G$7,2,0),"")</f>
        <v>Zálohová platba</v>
      </c>
      <c r="G112" s="36" t="s">
        <v>20</v>
      </c>
      <c r="H112" s="37">
        <v>68000</v>
      </c>
      <c r="I112" s="36" t="s">
        <v>21</v>
      </c>
      <c r="J112" s="51">
        <v>12000</v>
      </c>
      <c r="K112" s="8"/>
      <c r="L112" s="38">
        <v>0</v>
      </c>
      <c r="M112" s="53">
        <f t="shared" si="8"/>
        <v>80000</v>
      </c>
      <c r="N112" s="32">
        <v>46049</v>
      </c>
      <c r="O112" s="61" t="s">
        <v>22</v>
      </c>
    </row>
    <row r="113" spans="2:15">
      <c r="B113" s="7" t="s">
        <v>232</v>
      </c>
      <c r="C113" s="9" t="s">
        <v>205</v>
      </c>
      <c r="D113" s="36" t="s">
        <v>27</v>
      </c>
      <c r="E113" s="64" t="str">
        <f>VLOOKUP(D113,'pomocna tabulka'!$B$2:$D$12,3,0)</f>
        <v>MIRRI SR</v>
      </c>
      <c r="F113" s="58" t="str">
        <f>+IFERROR(VLOOKUP(VALUE(MID($B113,11,1)),'pomocna tabulka'!$F$2:$G$7,2,0),"")</f>
        <v>Predfinancovanie</v>
      </c>
      <c r="G113" s="36" t="s">
        <v>28</v>
      </c>
      <c r="H113" s="37">
        <v>77193.87</v>
      </c>
      <c r="I113" s="36" t="s">
        <v>29</v>
      </c>
      <c r="J113" s="51">
        <v>6357.14</v>
      </c>
      <c r="K113" s="8"/>
      <c r="L113" s="38">
        <v>0</v>
      </c>
      <c r="M113" s="53">
        <f t="shared" si="8"/>
        <v>83551.009999999995</v>
      </c>
      <c r="N113" s="32">
        <v>46049</v>
      </c>
      <c r="O113" s="61" t="s">
        <v>22</v>
      </c>
    </row>
    <row r="114" spans="2:15">
      <c r="B114" s="7" t="s">
        <v>233</v>
      </c>
      <c r="C114" s="9" t="s">
        <v>234</v>
      </c>
      <c r="D114" s="36" t="s">
        <v>19</v>
      </c>
      <c r="E114" s="64" t="str">
        <f>VLOOKUP(D114,'pomocna tabulka'!$B$2:$D$12,3,0)</f>
        <v>Úrad vlády SR</v>
      </c>
      <c r="F114" s="58" t="str">
        <f>+IFERROR(VLOOKUP(VALUE(MID($B114,11,1)),'pomocna tabulka'!$F$2:$G$7,2,0),"")</f>
        <v>Priebežná platba</v>
      </c>
      <c r="G114" s="36" t="s">
        <v>20</v>
      </c>
      <c r="H114" s="37">
        <v>4903.33</v>
      </c>
      <c r="I114" s="36" t="s">
        <v>21</v>
      </c>
      <c r="J114" s="51">
        <v>865.29</v>
      </c>
      <c r="K114" s="8"/>
      <c r="L114" s="38">
        <v>0</v>
      </c>
      <c r="M114" s="53">
        <f t="shared" si="8"/>
        <v>5768.62</v>
      </c>
      <c r="N114" s="32">
        <v>46049</v>
      </c>
      <c r="O114" s="61" t="s">
        <v>22</v>
      </c>
    </row>
    <row r="115" spans="2:15">
      <c r="B115" s="7" t="s">
        <v>235</v>
      </c>
      <c r="C115" s="9" t="s">
        <v>236</v>
      </c>
      <c r="D115" s="36" t="s">
        <v>19</v>
      </c>
      <c r="E115" s="64" t="str">
        <f>VLOOKUP(D115,'pomocna tabulka'!$B$2:$D$12,3,0)</f>
        <v>Úrad vlády SR</v>
      </c>
      <c r="F115" s="58" t="str">
        <f>+IFERROR(VLOOKUP(VALUE(MID($B115,11,1)),'pomocna tabulka'!$F$2:$G$7,2,0),"")</f>
        <v>Zálohová platba</v>
      </c>
      <c r="G115" s="36" t="s">
        <v>20</v>
      </c>
      <c r="H115" s="37">
        <v>40800</v>
      </c>
      <c r="I115" s="36" t="s">
        <v>21</v>
      </c>
      <c r="J115" s="51">
        <v>7200</v>
      </c>
      <c r="K115" s="8"/>
      <c r="L115" s="38">
        <v>0</v>
      </c>
      <c r="M115" s="53">
        <f t="shared" si="8"/>
        <v>48000</v>
      </c>
      <c r="N115" s="32">
        <v>46049</v>
      </c>
      <c r="O115" s="61" t="s">
        <v>22</v>
      </c>
    </row>
    <row r="116" spans="2:15">
      <c r="B116" s="7" t="s">
        <v>237</v>
      </c>
      <c r="C116" s="9" t="s">
        <v>238</v>
      </c>
      <c r="D116" s="36" t="s">
        <v>19</v>
      </c>
      <c r="E116" s="64" t="str">
        <f>VLOOKUP(D116,'pomocna tabulka'!$B$2:$D$12,3,0)</f>
        <v>Úrad vlády SR</v>
      </c>
      <c r="F116" s="58" t="str">
        <f>+IFERROR(VLOOKUP(VALUE(MID($B116,11,1)),'pomocna tabulka'!$F$2:$G$7,2,0),"")</f>
        <v>Priebežná platba</v>
      </c>
      <c r="G116" s="36" t="s">
        <v>20</v>
      </c>
      <c r="H116" s="37">
        <v>9806.56</v>
      </c>
      <c r="I116" s="36" t="s">
        <v>21</v>
      </c>
      <c r="J116" s="51">
        <v>1730.57</v>
      </c>
      <c r="K116" s="8"/>
      <c r="L116" s="38">
        <v>0</v>
      </c>
      <c r="M116" s="53">
        <f t="shared" si="8"/>
        <v>11537.13</v>
      </c>
      <c r="N116" s="32">
        <v>46049</v>
      </c>
      <c r="O116" s="61" t="s">
        <v>22</v>
      </c>
    </row>
    <row r="117" spans="2:15">
      <c r="B117" s="7" t="s">
        <v>239</v>
      </c>
      <c r="C117" s="9" t="s">
        <v>240</v>
      </c>
      <c r="D117" s="36" t="s">
        <v>27</v>
      </c>
      <c r="E117" s="64" t="str">
        <f>VLOOKUP(D117,'pomocna tabulka'!$B$2:$D$12,3,0)</f>
        <v>MIRRI SR</v>
      </c>
      <c r="F117" s="58" t="str">
        <f>+IFERROR(VLOOKUP(VALUE(MID($B117,11,1)),'pomocna tabulka'!$F$2:$G$7,2,0),"")</f>
        <v>Predfinancovanie</v>
      </c>
      <c r="G117" s="36" t="s">
        <v>28</v>
      </c>
      <c r="H117" s="37">
        <v>28492.18</v>
      </c>
      <c r="I117" s="36" t="s">
        <v>29</v>
      </c>
      <c r="J117" s="51">
        <v>2346.4299999999998</v>
      </c>
      <c r="K117" s="8"/>
      <c r="L117" s="38">
        <v>0</v>
      </c>
      <c r="M117" s="53">
        <f t="shared" ref="M117:M120" si="9">H117+J117+L117</f>
        <v>30838.61</v>
      </c>
      <c r="N117" s="32">
        <v>46049</v>
      </c>
      <c r="O117" s="61" t="s">
        <v>22</v>
      </c>
    </row>
    <row r="118" spans="2:15">
      <c r="B118" s="7" t="s">
        <v>241</v>
      </c>
      <c r="C118" s="9" t="s">
        <v>242</v>
      </c>
      <c r="D118" s="36" t="s">
        <v>27</v>
      </c>
      <c r="E118" s="64" t="str">
        <f>VLOOKUP(D118,'pomocna tabulka'!$B$2:$D$12,3,0)</f>
        <v>MIRRI SR</v>
      </c>
      <c r="F118" s="58" t="str">
        <f>+IFERROR(VLOOKUP(VALUE(MID($B118,11,1)),'pomocna tabulka'!$F$2:$G$7,2,0),"")</f>
        <v>Priebežná platba</v>
      </c>
      <c r="G118" s="36" t="s">
        <v>28</v>
      </c>
      <c r="H118" s="37">
        <v>47988.77</v>
      </c>
      <c r="I118" s="36" t="s">
        <v>29</v>
      </c>
      <c r="J118" s="51">
        <v>10520.06</v>
      </c>
      <c r="K118" s="8" t="s">
        <v>48</v>
      </c>
      <c r="L118" s="38">
        <v>4625.26</v>
      </c>
      <c r="M118" s="53">
        <f>H118+J118+L118</f>
        <v>63134.09</v>
      </c>
      <c r="N118" s="32">
        <v>46049</v>
      </c>
      <c r="O118" s="49" t="s">
        <v>49</v>
      </c>
    </row>
    <row r="119" spans="2:15">
      <c r="B119" s="7" t="s">
        <v>243</v>
      </c>
      <c r="C119" s="9" t="s">
        <v>244</v>
      </c>
      <c r="D119" s="36" t="s">
        <v>19</v>
      </c>
      <c r="E119" s="64" t="str">
        <f>VLOOKUP(D119,'pomocna tabulka'!$B$2:$D$12,3,0)</f>
        <v>Úrad vlády SR</v>
      </c>
      <c r="F119" s="58" t="str">
        <f>+IFERROR(VLOOKUP(VALUE(MID($B119,11,1)),'pomocna tabulka'!$F$2:$G$7,2,0),"")</f>
        <v>Priebežná platba</v>
      </c>
      <c r="G119" s="36" t="s">
        <v>20</v>
      </c>
      <c r="H119" s="37">
        <v>4871.72</v>
      </c>
      <c r="I119" s="36" t="s">
        <v>21</v>
      </c>
      <c r="J119" s="51">
        <v>859.72</v>
      </c>
      <c r="K119" s="8"/>
      <c r="L119" s="38">
        <v>0</v>
      </c>
      <c r="M119" s="53">
        <f t="shared" si="9"/>
        <v>5731.4400000000005</v>
      </c>
      <c r="N119" s="32">
        <v>46050</v>
      </c>
      <c r="O119" s="61" t="s">
        <v>22</v>
      </c>
    </row>
    <row r="120" spans="2:15">
      <c r="B120" s="7" t="s">
        <v>245</v>
      </c>
      <c r="C120" s="9" t="s">
        <v>246</v>
      </c>
      <c r="D120" s="36" t="s">
        <v>19</v>
      </c>
      <c r="E120" s="64" t="str">
        <f>VLOOKUP(D120,'pomocna tabulka'!$B$2:$D$12,3,0)</f>
        <v>Úrad vlády SR</v>
      </c>
      <c r="F120" s="58" t="str">
        <f>+IFERROR(VLOOKUP(VALUE(MID($B120,11,1)),'pomocna tabulka'!$F$2:$G$7,2,0),"")</f>
        <v>Zálohová platba</v>
      </c>
      <c r="G120" s="36" t="s">
        <v>28</v>
      </c>
      <c r="H120" s="37">
        <v>38184.449999999997</v>
      </c>
      <c r="I120" s="36" t="s">
        <v>29</v>
      </c>
      <c r="J120" s="51">
        <v>6738.43</v>
      </c>
      <c r="K120" s="8"/>
      <c r="L120" s="38">
        <v>0</v>
      </c>
      <c r="M120" s="53">
        <f t="shared" si="9"/>
        <v>44922.879999999997</v>
      </c>
      <c r="N120" s="32">
        <v>46050</v>
      </c>
      <c r="O120" s="61" t="s">
        <v>22</v>
      </c>
    </row>
    <row r="121" spans="2:15">
      <c r="B121" s="7" t="s">
        <v>247</v>
      </c>
      <c r="C121" s="9" t="s">
        <v>248</v>
      </c>
      <c r="D121" s="36" t="s">
        <v>19</v>
      </c>
      <c r="E121" s="64" t="str">
        <f>VLOOKUP(D121,'pomocna tabulka'!$B$2:$D$12,3,0)</f>
        <v>Úrad vlády SR</v>
      </c>
      <c r="F121" s="58" t="str">
        <f>+IFERROR(VLOOKUP(VALUE(MID($B121,11,1)),'pomocna tabulka'!$F$2:$G$7,2,0),"")</f>
        <v>Priebežná platba</v>
      </c>
      <c r="G121" s="36" t="s">
        <v>20</v>
      </c>
      <c r="H121" s="37">
        <v>14709.85</v>
      </c>
      <c r="I121" s="36" t="s">
        <v>21</v>
      </c>
      <c r="J121" s="51">
        <v>2595.85</v>
      </c>
      <c r="K121" s="8"/>
      <c r="L121" s="38">
        <v>0</v>
      </c>
      <c r="M121" s="53">
        <f t="shared" ref="M121:M171" si="10">H121+J121+L121</f>
        <v>17305.7</v>
      </c>
      <c r="N121" s="32">
        <v>46050</v>
      </c>
      <c r="O121" s="61" t="s">
        <v>22</v>
      </c>
    </row>
    <row r="122" spans="2:15">
      <c r="B122" s="7" t="s">
        <v>249</v>
      </c>
      <c r="C122" s="9" t="s">
        <v>250</v>
      </c>
      <c r="D122" s="36" t="s">
        <v>19</v>
      </c>
      <c r="E122" s="64" t="str">
        <f>VLOOKUP(D122,'pomocna tabulka'!$B$2:$D$12,3,0)</f>
        <v>Úrad vlády SR</v>
      </c>
      <c r="F122" s="58" t="str">
        <f>+IFERROR(VLOOKUP(VALUE(MID($B122,11,1)),'pomocna tabulka'!$F$2:$G$7,2,0),"")</f>
        <v>Zálohová platba</v>
      </c>
      <c r="G122" s="36" t="s">
        <v>20</v>
      </c>
      <c r="H122" s="37">
        <v>26118.77</v>
      </c>
      <c r="I122" s="36" t="s">
        <v>21</v>
      </c>
      <c r="J122" s="37">
        <v>4609.2</v>
      </c>
      <c r="K122" s="8"/>
      <c r="L122" s="38">
        <v>0</v>
      </c>
      <c r="M122" s="53">
        <f t="shared" si="10"/>
        <v>30727.97</v>
      </c>
      <c r="N122" s="32">
        <v>46050</v>
      </c>
      <c r="O122" s="61" t="s">
        <v>22</v>
      </c>
    </row>
    <row r="123" spans="2:15">
      <c r="B123" s="10" t="s">
        <v>251</v>
      </c>
      <c r="C123" s="17" t="s">
        <v>252</v>
      </c>
      <c r="D123" s="12" t="s">
        <v>19</v>
      </c>
      <c r="E123" s="64" t="str">
        <f>VLOOKUP(D123,'pomocna tabulka'!$B$2:$D$12,3,0)</f>
        <v>Úrad vlády SR</v>
      </c>
      <c r="F123" s="58" t="str">
        <f>+IFERROR(VLOOKUP(VALUE(MID($B123,11,1)),'pomocna tabulka'!$F$2:$G$7,2,0),"")</f>
        <v>Priebežná platba</v>
      </c>
      <c r="G123" s="12" t="s">
        <v>20</v>
      </c>
      <c r="H123" s="37">
        <v>33097.160000000003</v>
      </c>
      <c r="I123" s="12" t="s">
        <v>21</v>
      </c>
      <c r="J123" s="37">
        <v>5840.67</v>
      </c>
      <c r="K123" s="13"/>
      <c r="L123" s="31">
        <v>0</v>
      </c>
      <c r="M123" s="60">
        <f t="shared" si="10"/>
        <v>38937.83</v>
      </c>
      <c r="N123" s="32">
        <v>46050</v>
      </c>
      <c r="O123" s="61" t="s">
        <v>22</v>
      </c>
    </row>
    <row r="124" spans="2:15">
      <c r="B124" s="76" t="s">
        <v>253</v>
      </c>
      <c r="C124" s="9" t="s">
        <v>254</v>
      </c>
      <c r="D124" s="36" t="s">
        <v>27</v>
      </c>
      <c r="E124" s="62" t="str">
        <f>VLOOKUP(D124,'pomocna tabulka'!$B$2:$D$12,3,0)</f>
        <v>MIRRI SR</v>
      </c>
      <c r="F124" s="41" t="str">
        <f>+IFERROR(VLOOKUP(VALUE(MID($B124,11,1)),'pomocna tabulka'!$F$2:$G$7,2,0),"")</f>
        <v>Predfinancovanie</v>
      </c>
      <c r="G124" s="12" t="s">
        <v>28</v>
      </c>
      <c r="H124" s="50">
        <v>30087.38</v>
      </c>
      <c r="I124" s="12" t="s">
        <v>29</v>
      </c>
      <c r="J124" s="37">
        <v>2477.79</v>
      </c>
      <c r="K124" s="8"/>
      <c r="L124" s="38">
        <v>0</v>
      </c>
      <c r="M124" s="53">
        <f>H124+J124+L124</f>
        <v>32565.170000000002</v>
      </c>
      <c r="N124" s="32">
        <v>46049</v>
      </c>
      <c r="O124" s="61" t="s">
        <v>22</v>
      </c>
    </row>
    <row r="125" spans="2:15">
      <c r="B125" s="77" t="s">
        <v>255</v>
      </c>
      <c r="C125" s="9" t="s">
        <v>256</v>
      </c>
      <c r="D125" s="36" t="s">
        <v>19</v>
      </c>
      <c r="E125" s="62" t="str">
        <f>VLOOKUP(D125,'pomocna tabulka'!$B$2:$D$12,3,0)</f>
        <v>Úrad vlády SR</v>
      </c>
      <c r="F125" s="78" t="str">
        <f>+IFERROR(VLOOKUP(VALUE(MID($B125,11,1)),'pomocna tabulka'!$F$2:$G$7,2,0),"")</f>
        <v>Priebežná platba</v>
      </c>
      <c r="G125" s="36" t="s">
        <v>20</v>
      </c>
      <c r="H125" s="37">
        <v>4903.28</v>
      </c>
      <c r="I125" s="36" t="s">
        <v>21</v>
      </c>
      <c r="J125" s="37">
        <v>865.28</v>
      </c>
      <c r="K125" s="8"/>
      <c r="L125" s="38">
        <v>0</v>
      </c>
      <c r="M125" s="53">
        <f>H125+J125+L125</f>
        <v>5768.5599999999995</v>
      </c>
      <c r="N125" s="32">
        <v>46050</v>
      </c>
      <c r="O125" s="54" t="s">
        <v>22</v>
      </c>
    </row>
    <row r="126" spans="2:15">
      <c r="B126" s="7" t="s">
        <v>257</v>
      </c>
      <c r="C126" s="20" t="s">
        <v>258</v>
      </c>
      <c r="D126" s="36" t="s">
        <v>19</v>
      </c>
      <c r="E126" s="74" t="str">
        <f>VLOOKUP(D126,'pomocna tabulka'!$B$2:$D$12,3,0)</f>
        <v>Úrad vlády SR</v>
      </c>
      <c r="F126" s="79" t="str">
        <f>+IFERROR(VLOOKUP(VALUE(MID($B126,11,1)),'pomocna tabulka'!$F$2:$G$7,2,0),"")</f>
        <v>Priebežná platba</v>
      </c>
      <c r="G126" s="36" t="s">
        <v>20</v>
      </c>
      <c r="H126" s="37">
        <v>9516.7900000000009</v>
      </c>
      <c r="I126" s="36" t="s">
        <v>21</v>
      </c>
      <c r="J126" s="80">
        <v>1679.43</v>
      </c>
      <c r="K126" s="16"/>
      <c r="L126" s="29">
        <v>0</v>
      </c>
      <c r="M126" s="52">
        <f t="shared" si="10"/>
        <v>11196.220000000001</v>
      </c>
      <c r="N126" s="32">
        <v>46050</v>
      </c>
      <c r="O126" s="54" t="s">
        <v>22</v>
      </c>
    </row>
    <row r="127" spans="2:15">
      <c r="B127" s="7" t="s">
        <v>259</v>
      </c>
      <c r="C127" s="9" t="s">
        <v>260</v>
      </c>
      <c r="D127" s="36" t="s">
        <v>19</v>
      </c>
      <c r="E127" s="64" t="str">
        <f>VLOOKUP(D127,'pomocna tabulka'!$B$2:$D$12,3,0)</f>
        <v>Úrad vlády SR</v>
      </c>
      <c r="F127" s="58" t="str">
        <f>+IFERROR(VLOOKUP(VALUE(MID($B127,11,1)),'pomocna tabulka'!$F$2:$G$7,2,0),"")</f>
        <v>Priebežná platba</v>
      </c>
      <c r="G127" s="36" t="s">
        <v>20</v>
      </c>
      <c r="H127" s="75">
        <v>3677.46</v>
      </c>
      <c r="I127" s="36" t="s">
        <v>21</v>
      </c>
      <c r="J127" s="51">
        <v>648.96</v>
      </c>
      <c r="K127" s="8"/>
      <c r="L127" s="38">
        <v>0</v>
      </c>
      <c r="M127" s="53">
        <f t="shared" si="10"/>
        <v>4326.42</v>
      </c>
      <c r="N127" s="32">
        <v>46050</v>
      </c>
      <c r="O127" s="54" t="s">
        <v>22</v>
      </c>
    </row>
    <row r="128" spans="2:15">
      <c r="B128" s="7" t="s">
        <v>261</v>
      </c>
      <c r="C128" s="9" t="s">
        <v>120</v>
      </c>
      <c r="D128" s="36" t="s">
        <v>19</v>
      </c>
      <c r="E128" s="64" t="str">
        <f>VLOOKUP(D128,'pomocna tabulka'!$B$2:$D$12,3,0)</f>
        <v>Úrad vlády SR</v>
      </c>
      <c r="F128" s="58" t="str">
        <f>+IFERROR(VLOOKUP(VALUE(MID($B128,11,1)),'pomocna tabulka'!$F$2:$G$7,2,0),"")</f>
        <v>Priebežná platba</v>
      </c>
      <c r="G128" s="36" t="s">
        <v>20</v>
      </c>
      <c r="H128" s="37">
        <v>4853.6899999999996</v>
      </c>
      <c r="I128" s="36" t="s">
        <v>21</v>
      </c>
      <c r="J128" s="51">
        <v>856.53</v>
      </c>
      <c r="K128" s="8"/>
      <c r="L128" s="38">
        <v>0</v>
      </c>
      <c r="M128" s="53">
        <f t="shared" si="10"/>
        <v>5710.2199999999993</v>
      </c>
      <c r="N128" s="32">
        <v>46050</v>
      </c>
      <c r="O128" s="54" t="s">
        <v>22</v>
      </c>
    </row>
    <row r="129" spans="2:15">
      <c r="B129" s="7" t="s">
        <v>262</v>
      </c>
      <c r="C129" s="9" t="s">
        <v>263</v>
      </c>
      <c r="D129" s="36" t="s">
        <v>19</v>
      </c>
      <c r="E129" s="64" t="str">
        <f>VLOOKUP(D129,'pomocna tabulka'!$B$2:$D$12,3,0)</f>
        <v>Úrad vlády SR</v>
      </c>
      <c r="F129" s="58" t="str">
        <f>+IFERROR(VLOOKUP(VALUE(MID($B129,11,1)),'pomocna tabulka'!$F$2:$G$7,2,0),"")</f>
        <v>Priebežná platba</v>
      </c>
      <c r="G129" s="36" t="s">
        <v>20</v>
      </c>
      <c r="H129" s="37">
        <v>11846.71</v>
      </c>
      <c r="I129" s="36" t="s">
        <v>21</v>
      </c>
      <c r="J129" s="51">
        <v>2090.59</v>
      </c>
      <c r="K129" s="8"/>
      <c r="L129" s="38">
        <v>0</v>
      </c>
      <c r="M129" s="53">
        <f t="shared" si="10"/>
        <v>13937.3</v>
      </c>
      <c r="N129" s="32">
        <v>46050</v>
      </c>
      <c r="O129" s="54" t="s">
        <v>22</v>
      </c>
    </row>
    <row r="130" spans="2:15">
      <c r="B130" s="7" t="s">
        <v>264</v>
      </c>
      <c r="C130" s="9" t="s">
        <v>265</v>
      </c>
      <c r="D130" s="36" t="s">
        <v>19</v>
      </c>
      <c r="E130" s="64" t="str">
        <f>VLOOKUP(D130,'pomocna tabulka'!$B$2:$D$12,3,0)</f>
        <v>Úrad vlády SR</v>
      </c>
      <c r="F130" s="58" t="str">
        <f>+IFERROR(VLOOKUP(VALUE(MID($B130,11,1)),'pomocna tabulka'!$F$2:$G$7,2,0),"")</f>
        <v>Zálohová platba</v>
      </c>
      <c r="G130" s="36" t="s">
        <v>28</v>
      </c>
      <c r="H130" s="37">
        <v>46984.77</v>
      </c>
      <c r="I130" s="36" t="s">
        <v>29</v>
      </c>
      <c r="J130" s="51">
        <v>8291.43</v>
      </c>
      <c r="K130" s="8"/>
      <c r="L130" s="38">
        <v>0</v>
      </c>
      <c r="M130" s="53">
        <f t="shared" si="10"/>
        <v>55276.2</v>
      </c>
      <c r="N130" s="32">
        <v>46050</v>
      </c>
      <c r="O130" s="54" t="s">
        <v>22</v>
      </c>
    </row>
    <row r="131" spans="2:15">
      <c r="B131" s="7" t="s">
        <v>266</v>
      </c>
      <c r="C131" s="9" t="s">
        <v>267</v>
      </c>
      <c r="D131" s="36" t="s">
        <v>66</v>
      </c>
      <c r="E131" s="64" t="str">
        <f>VLOOKUP(D131,'pomocna tabulka'!$B$2:$D$12,3,0)</f>
        <v xml:space="preserve">Slovenská inovačná a energetická agentúra </v>
      </c>
      <c r="F131" s="58" t="str">
        <f>+IFERROR(VLOOKUP(VALUE(MID($B131,11,1)),'pomocna tabulka'!$F$2:$G$7,2,0),"")</f>
        <v>Predfinancovanie</v>
      </c>
      <c r="G131" s="36" t="s">
        <v>67</v>
      </c>
      <c r="H131" s="37">
        <v>1795.63</v>
      </c>
      <c r="I131" s="36" t="s">
        <v>68</v>
      </c>
      <c r="J131" s="51">
        <v>316.87</v>
      </c>
      <c r="K131" s="8"/>
      <c r="L131" s="38">
        <v>0</v>
      </c>
      <c r="M131" s="53">
        <f>H131+J131+L131</f>
        <v>2112.5</v>
      </c>
      <c r="N131" s="32">
        <v>46050</v>
      </c>
      <c r="O131" s="61" t="s">
        <v>22</v>
      </c>
    </row>
    <row r="132" spans="2:15">
      <c r="B132" s="7" t="s">
        <v>268</v>
      </c>
      <c r="C132" s="9" t="s">
        <v>269</v>
      </c>
      <c r="D132" s="36" t="s">
        <v>19</v>
      </c>
      <c r="E132" s="64" t="str">
        <f>VLOOKUP(D132,'pomocna tabulka'!$B$2:$D$12,3,0)</f>
        <v>Úrad vlády SR</v>
      </c>
      <c r="F132" s="58" t="str">
        <f>+IFERROR(VLOOKUP(VALUE(MID($B132,11,1)),'pomocna tabulka'!$F$2:$G$7,2,0),"")</f>
        <v>Priebežná platba</v>
      </c>
      <c r="G132" s="36" t="s">
        <v>20</v>
      </c>
      <c r="H132" s="37">
        <v>14615.17</v>
      </c>
      <c r="I132" s="36" t="s">
        <v>21</v>
      </c>
      <c r="J132" s="51">
        <v>2579.15</v>
      </c>
      <c r="K132" s="8"/>
      <c r="L132" s="38">
        <v>0</v>
      </c>
      <c r="M132" s="53">
        <f t="shared" ref="M132" si="11">H132+J132+L132</f>
        <v>17194.32</v>
      </c>
      <c r="N132" s="32">
        <v>46050</v>
      </c>
      <c r="O132" s="54" t="s">
        <v>22</v>
      </c>
    </row>
    <row r="133" spans="2:15">
      <c r="B133" s="7" t="s">
        <v>270</v>
      </c>
      <c r="C133" s="9" t="s">
        <v>271</v>
      </c>
      <c r="D133" s="36" t="s">
        <v>19</v>
      </c>
      <c r="E133" s="64" t="str">
        <f>VLOOKUP(D133,'pomocna tabulka'!$B$2:$D$12,3,0)</f>
        <v>Úrad vlády SR</v>
      </c>
      <c r="F133" s="58" t="str">
        <f>+IFERROR(VLOOKUP(VALUE(MID($B133,11,1)),'pomocna tabulka'!$F$2:$G$7,2,0),"")</f>
        <v>Priebežná platba</v>
      </c>
      <c r="G133" s="36" t="s">
        <v>20</v>
      </c>
      <c r="H133" s="37">
        <v>9757.06</v>
      </c>
      <c r="I133" s="36" t="s">
        <v>21</v>
      </c>
      <c r="J133" s="51">
        <v>1721.83</v>
      </c>
      <c r="K133" s="8"/>
      <c r="L133" s="38">
        <v>0</v>
      </c>
      <c r="M133" s="53">
        <f t="shared" ref="M133" si="12">H133+J133+L133</f>
        <v>11478.89</v>
      </c>
      <c r="N133" s="32">
        <v>46050</v>
      </c>
      <c r="O133" s="54" t="s">
        <v>22</v>
      </c>
    </row>
    <row r="134" spans="2:15">
      <c r="B134" s="7" t="s">
        <v>272</v>
      </c>
      <c r="C134" s="9" t="s">
        <v>273</v>
      </c>
      <c r="D134" s="36" t="s">
        <v>19</v>
      </c>
      <c r="E134" s="64" t="str">
        <f>VLOOKUP(D134,'pomocna tabulka'!$B$2:$D$12,3,0)</f>
        <v>Úrad vlády SR</v>
      </c>
      <c r="F134" s="58" t="str">
        <f>+IFERROR(VLOOKUP(VALUE(MID($B134,11,1)),'pomocna tabulka'!$F$2:$G$7,2,0),"")</f>
        <v>Zálohová platba</v>
      </c>
      <c r="G134" s="36" t="s">
        <v>20</v>
      </c>
      <c r="H134" s="37">
        <v>45164.94</v>
      </c>
      <c r="I134" s="36" t="s">
        <v>21</v>
      </c>
      <c r="J134" s="51">
        <v>7970.28</v>
      </c>
      <c r="K134" s="8"/>
      <c r="L134" s="38">
        <v>0</v>
      </c>
      <c r="M134" s="53">
        <f t="shared" si="10"/>
        <v>53135.22</v>
      </c>
      <c r="N134" s="32">
        <v>46050</v>
      </c>
      <c r="O134" s="54" t="s">
        <v>22</v>
      </c>
    </row>
    <row r="135" spans="2:15">
      <c r="B135" s="7" t="s">
        <v>274</v>
      </c>
      <c r="C135" s="9" t="s">
        <v>275</v>
      </c>
      <c r="D135" s="36" t="s">
        <v>19</v>
      </c>
      <c r="E135" s="64" t="str">
        <f>VLOOKUP(D135,'pomocna tabulka'!$B$2:$D$12,3,0)</f>
        <v>Úrad vlády SR</v>
      </c>
      <c r="F135" s="58" t="str">
        <f>+IFERROR(VLOOKUP(VALUE(MID($B135,11,1)),'pomocna tabulka'!$F$2:$G$7,2,0),"")</f>
        <v>Priebežná platba</v>
      </c>
      <c r="G135" s="36" t="s">
        <v>20</v>
      </c>
      <c r="H135" s="37">
        <v>2451.64</v>
      </c>
      <c r="I135" s="36" t="s">
        <v>21</v>
      </c>
      <c r="J135" s="51">
        <v>432.64</v>
      </c>
      <c r="K135" s="8"/>
      <c r="L135" s="38">
        <v>0</v>
      </c>
      <c r="M135" s="53">
        <f t="shared" si="10"/>
        <v>2884.2799999999997</v>
      </c>
      <c r="N135" s="32">
        <v>46050</v>
      </c>
      <c r="O135" s="54" t="s">
        <v>22</v>
      </c>
    </row>
    <row r="136" spans="2:15" ht="25.5">
      <c r="B136" s="7" t="s">
        <v>276</v>
      </c>
      <c r="C136" s="9" t="s">
        <v>47</v>
      </c>
      <c r="D136" s="36" t="s">
        <v>27</v>
      </c>
      <c r="E136" s="64" t="str">
        <f>VLOOKUP(D136,'pomocna tabulka'!$B$2:$D$12,3,0)</f>
        <v>MIRRI SR</v>
      </c>
      <c r="F136" s="58" t="str">
        <f>+IFERROR(VLOOKUP(VALUE(MID($B136,11,1)),'pomocna tabulka'!$F$2:$G$7,2,0),"")</f>
        <v>Priebežná platba</v>
      </c>
      <c r="G136" s="36" t="s">
        <v>28</v>
      </c>
      <c r="H136" s="37">
        <v>25335.63</v>
      </c>
      <c r="I136" s="36" t="s">
        <v>29</v>
      </c>
      <c r="J136" s="51">
        <v>5554.06</v>
      </c>
      <c r="K136" s="8" t="s">
        <v>48</v>
      </c>
      <c r="L136" s="38">
        <v>2441.9</v>
      </c>
      <c r="M136" s="53">
        <f t="shared" si="10"/>
        <v>33331.590000000004</v>
      </c>
      <c r="N136" s="32">
        <v>46050</v>
      </c>
      <c r="O136" s="49" t="s">
        <v>49</v>
      </c>
    </row>
    <row r="137" spans="2:15">
      <c r="B137" s="7" t="s">
        <v>277</v>
      </c>
      <c r="C137" s="9" t="s">
        <v>278</v>
      </c>
      <c r="D137" s="36" t="s">
        <v>27</v>
      </c>
      <c r="E137" s="64" t="str">
        <f>VLOOKUP(D137,'pomocna tabulka'!$B$2:$D$12,3,0)</f>
        <v>MIRRI SR</v>
      </c>
      <c r="F137" s="58" t="str">
        <f>+IFERROR(VLOOKUP(VALUE(MID($B137,11,1)),'pomocna tabulka'!$F$2:$G$7,2,0),"")</f>
        <v>Priebežná platba</v>
      </c>
      <c r="G137" s="36" t="s">
        <v>67</v>
      </c>
      <c r="H137" s="37">
        <v>15246.85</v>
      </c>
      <c r="I137" s="36" t="s">
        <v>68</v>
      </c>
      <c r="J137" s="51">
        <v>3342.41</v>
      </c>
      <c r="K137" s="8" t="s">
        <v>48</v>
      </c>
      <c r="L137" s="38">
        <v>1469.52</v>
      </c>
      <c r="M137" s="53">
        <f t="shared" si="10"/>
        <v>20058.780000000002</v>
      </c>
      <c r="N137" s="32">
        <v>46050</v>
      </c>
      <c r="O137" s="54" t="s">
        <v>22</v>
      </c>
    </row>
    <row r="138" spans="2:15">
      <c r="B138" s="7" t="s">
        <v>279</v>
      </c>
      <c r="C138" s="9" t="s">
        <v>280</v>
      </c>
      <c r="D138" s="36" t="s">
        <v>19</v>
      </c>
      <c r="E138" s="64" t="str">
        <f>VLOOKUP(D138,'pomocna tabulka'!$B$2:$D$12,3,0)</f>
        <v>Úrad vlády SR</v>
      </c>
      <c r="F138" s="58" t="str">
        <f>+IFERROR(VLOOKUP(VALUE(MID($B138,11,1)),'pomocna tabulka'!$F$2:$G$7,2,0),"")</f>
        <v>Priebežná platba</v>
      </c>
      <c r="G138" s="36" t="s">
        <v>20</v>
      </c>
      <c r="H138" s="37">
        <v>28379.85</v>
      </c>
      <c r="I138" s="36" t="s">
        <v>21</v>
      </c>
      <c r="J138" s="51">
        <v>5008.21</v>
      </c>
      <c r="K138" s="8"/>
      <c r="L138" s="38">
        <v>0</v>
      </c>
      <c r="M138" s="53">
        <f t="shared" si="10"/>
        <v>33388.06</v>
      </c>
      <c r="N138" s="32">
        <v>46050</v>
      </c>
      <c r="O138" s="54" t="s">
        <v>22</v>
      </c>
    </row>
    <row r="139" spans="2:15">
      <c r="B139" s="7" t="s">
        <v>281</v>
      </c>
      <c r="C139" s="9" t="s">
        <v>282</v>
      </c>
      <c r="D139" s="36" t="s">
        <v>66</v>
      </c>
      <c r="E139" s="64" t="str">
        <f>VLOOKUP(D139,'pomocna tabulka'!$B$2:$D$12,3,0)</f>
        <v xml:space="preserve">Slovenská inovačná a energetická agentúra </v>
      </c>
      <c r="F139" s="58" t="str">
        <f>+IFERROR(VLOOKUP(VALUE(MID($B139,11,1)),'pomocna tabulka'!$F$2:$G$7,2,0),"")</f>
        <v>Predfinancovanie</v>
      </c>
      <c r="G139" s="36" t="s">
        <v>67</v>
      </c>
      <c r="H139" s="37">
        <v>114532.03</v>
      </c>
      <c r="I139" s="36" t="s">
        <v>68</v>
      </c>
      <c r="J139" s="51">
        <v>20211.53</v>
      </c>
      <c r="K139" s="8"/>
      <c r="L139" s="38">
        <v>0</v>
      </c>
      <c r="M139" s="53">
        <f t="shared" si="10"/>
        <v>134743.56</v>
      </c>
      <c r="N139" s="32">
        <v>46050</v>
      </c>
      <c r="O139" s="54" t="s">
        <v>22</v>
      </c>
    </row>
    <row r="140" spans="2:15">
      <c r="B140" s="7" t="s">
        <v>283</v>
      </c>
      <c r="C140" s="9" t="s">
        <v>284</v>
      </c>
      <c r="D140" s="36" t="s">
        <v>19</v>
      </c>
      <c r="E140" s="64" t="str">
        <f>VLOOKUP(D140,'pomocna tabulka'!$B$2:$D$12,3,0)</f>
        <v>Úrad vlády SR</v>
      </c>
      <c r="F140" s="58" t="str">
        <f>+IFERROR(VLOOKUP(VALUE(MID($B140,11,1)),'pomocna tabulka'!$F$2:$G$7,2,0),"")</f>
        <v>Priebežná platba</v>
      </c>
      <c r="G140" s="36" t="s">
        <v>20</v>
      </c>
      <c r="H140" s="37">
        <v>7354.92</v>
      </c>
      <c r="I140" s="36" t="s">
        <v>21</v>
      </c>
      <c r="J140" s="51">
        <v>1297.93</v>
      </c>
      <c r="K140" s="8"/>
      <c r="L140" s="38">
        <v>0</v>
      </c>
      <c r="M140" s="53">
        <f t="shared" si="10"/>
        <v>8652.85</v>
      </c>
      <c r="N140" s="32">
        <v>46050</v>
      </c>
      <c r="O140" s="54" t="s">
        <v>22</v>
      </c>
    </row>
    <row r="141" spans="2:15">
      <c r="B141" s="7" t="s">
        <v>285</v>
      </c>
      <c r="C141" s="9" t="s">
        <v>286</v>
      </c>
      <c r="D141" s="36" t="s">
        <v>19</v>
      </c>
      <c r="E141" s="64" t="str">
        <f>VLOOKUP(D141,'pomocna tabulka'!$B$2:$D$12,3,0)</f>
        <v>Úrad vlády SR</v>
      </c>
      <c r="F141" s="58" t="str">
        <f>+IFERROR(VLOOKUP(VALUE(MID($B141,11,1)),'pomocna tabulka'!$F$2:$G$7,2,0),"")</f>
        <v>Zálohová platba</v>
      </c>
      <c r="G141" s="36" t="s">
        <v>20</v>
      </c>
      <c r="H141" s="37">
        <v>30346.35</v>
      </c>
      <c r="I141" s="36" t="s">
        <v>21</v>
      </c>
      <c r="J141" s="51">
        <v>5355.24</v>
      </c>
      <c r="K141" s="8"/>
      <c r="L141" s="38">
        <v>0</v>
      </c>
      <c r="M141" s="53">
        <f t="shared" si="10"/>
        <v>35701.589999999997</v>
      </c>
      <c r="N141" s="32">
        <v>46050</v>
      </c>
      <c r="O141" s="36" t="s">
        <v>22</v>
      </c>
    </row>
    <row r="142" spans="2:15">
      <c r="B142" s="7" t="s">
        <v>287</v>
      </c>
      <c r="C142" s="9" t="s">
        <v>288</v>
      </c>
      <c r="D142" s="36" t="s">
        <v>19</v>
      </c>
      <c r="E142" s="64" t="str">
        <f>VLOOKUP(D142,'pomocna tabulka'!$B$2:$D$12,3,0)</f>
        <v>Úrad vlády SR</v>
      </c>
      <c r="F142" s="58" t="str">
        <f>+IFERROR(VLOOKUP(VALUE(MID($B142,11,1)),'pomocna tabulka'!$F$2:$G$7,2,0),"")</f>
        <v>Priebežná platba</v>
      </c>
      <c r="G142" s="36" t="s">
        <v>20</v>
      </c>
      <c r="H142" s="37">
        <v>4724.45</v>
      </c>
      <c r="I142" s="36" t="s">
        <v>21</v>
      </c>
      <c r="J142" s="51">
        <v>833.73</v>
      </c>
      <c r="K142" s="8"/>
      <c r="L142" s="38">
        <v>0</v>
      </c>
      <c r="M142" s="53">
        <f t="shared" si="10"/>
        <v>5558.18</v>
      </c>
      <c r="N142" s="32">
        <v>46050</v>
      </c>
      <c r="O142" s="54" t="s">
        <v>22</v>
      </c>
    </row>
    <row r="143" spans="2:15">
      <c r="B143" s="7" t="s">
        <v>289</v>
      </c>
      <c r="C143" s="9" t="s">
        <v>290</v>
      </c>
      <c r="D143" s="36" t="s">
        <v>19</v>
      </c>
      <c r="E143" s="64" t="str">
        <f>VLOOKUP(D143,'pomocna tabulka'!$B$2:$D$12,3,0)</f>
        <v>Úrad vlády SR</v>
      </c>
      <c r="F143" s="58" t="str">
        <f>+IFERROR(VLOOKUP(VALUE(MID($B143,11,1)),'pomocna tabulka'!$F$2:$G$7,2,0),"")</f>
        <v>Zálohová platba</v>
      </c>
      <c r="G143" s="36" t="s">
        <v>20</v>
      </c>
      <c r="H143" s="37">
        <v>32989.279999999999</v>
      </c>
      <c r="I143" s="36" t="s">
        <v>21</v>
      </c>
      <c r="J143" s="51">
        <v>5821.64</v>
      </c>
      <c r="K143" s="8"/>
      <c r="L143" s="38">
        <v>0</v>
      </c>
      <c r="M143" s="53">
        <f t="shared" si="10"/>
        <v>38810.92</v>
      </c>
      <c r="N143" s="32">
        <v>46050</v>
      </c>
      <c r="O143" s="54" t="s">
        <v>22</v>
      </c>
    </row>
    <row r="144" spans="2:15">
      <c r="B144" s="7" t="s">
        <v>291</v>
      </c>
      <c r="C144" s="9" t="s">
        <v>292</v>
      </c>
      <c r="D144" s="36" t="s">
        <v>27</v>
      </c>
      <c r="E144" s="64" t="str">
        <f>VLOOKUP(D144,'pomocna tabulka'!$B$2:$D$12,3,0)</f>
        <v>MIRRI SR</v>
      </c>
      <c r="F144" s="58" t="str">
        <f>+IFERROR(VLOOKUP(VALUE(MID($B144,11,1)),'pomocna tabulka'!$F$2:$G$7,2,0),"")</f>
        <v>Zálohová platba</v>
      </c>
      <c r="G144" s="36" t="s">
        <v>28</v>
      </c>
      <c r="H144" s="37">
        <v>244019.58</v>
      </c>
      <c r="I144" s="36" t="s">
        <v>29</v>
      </c>
      <c r="J144" s="51">
        <v>20095.73</v>
      </c>
      <c r="K144" s="8"/>
      <c r="L144" s="38">
        <v>0</v>
      </c>
      <c r="M144" s="53">
        <f t="shared" si="10"/>
        <v>264115.31</v>
      </c>
      <c r="N144" s="32">
        <v>46050</v>
      </c>
      <c r="O144" s="54" t="s">
        <v>22</v>
      </c>
    </row>
    <row r="145" spans="2:15">
      <c r="B145" s="7" t="s">
        <v>293</v>
      </c>
      <c r="C145" s="9" t="s">
        <v>254</v>
      </c>
      <c r="D145" s="36" t="s">
        <v>27</v>
      </c>
      <c r="E145" s="64" t="str">
        <f>VLOOKUP(D145,'pomocna tabulka'!$B$2:$D$12,3,0)</f>
        <v>MIRRI SR</v>
      </c>
      <c r="F145" s="58" t="str">
        <f>+IFERROR(VLOOKUP(VALUE(MID($B145,11,1)),'pomocna tabulka'!$F$2:$G$7,2,0),"")</f>
        <v>Predfinancovanie</v>
      </c>
      <c r="G145" s="36" t="s">
        <v>28</v>
      </c>
      <c r="H145" s="37">
        <v>88331.71</v>
      </c>
      <c r="I145" s="36" t="s">
        <v>29</v>
      </c>
      <c r="J145" s="51">
        <v>7274.38</v>
      </c>
      <c r="K145" s="8"/>
      <c r="L145" s="38">
        <v>0</v>
      </c>
      <c r="M145" s="53">
        <f t="shared" si="10"/>
        <v>95606.090000000011</v>
      </c>
      <c r="N145" s="32">
        <v>46050</v>
      </c>
      <c r="O145" s="54" t="s">
        <v>22</v>
      </c>
    </row>
    <row r="146" spans="2:15">
      <c r="B146" s="7" t="s">
        <v>294</v>
      </c>
      <c r="C146" s="9" t="s">
        <v>205</v>
      </c>
      <c r="D146" s="36" t="s">
        <v>19</v>
      </c>
      <c r="E146" s="64" t="str">
        <f>VLOOKUP(D146,'pomocna tabulka'!$B$2:$D$12,3,0)</f>
        <v>Úrad vlády SR</v>
      </c>
      <c r="F146" s="58" t="str">
        <f>+IFERROR(VLOOKUP(VALUE(MID($B146,11,1)),'pomocna tabulka'!$F$2:$G$7,2,0),"")</f>
        <v>Priebežná platba</v>
      </c>
      <c r="G146" s="36" t="s">
        <v>20</v>
      </c>
      <c r="H146" s="37">
        <v>8580.83</v>
      </c>
      <c r="I146" s="36" t="s">
        <v>21</v>
      </c>
      <c r="J146" s="51">
        <v>1514.26</v>
      </c>
      <c r="K146" s="8"/>
      <c r="L146" s="38">
        <v>0</v>
      </c>
      <c r="M146" s="53">
        <f t="shared" si="10"/>
        <v>10095.09</v>
      </c>
      <c r="N146" s="32">
        <v>46050</v>
      </c>
      <c r="O146" s="54" t="s">
        <v>22</v>
      </c>
    </row>
    <row r="147" spans="2:15">
      <c r="B147" s="7" t="s">
        <v>295</v>
      </c>
      <c r="C147" s="9" t="s">
        <v>296</v>
      </c>
      <c r="D147" s="36" t="s">
        <v>19</v>
      </c>
      <c r="E147" s="64" t="str">
        <f>VLOOKUP(D147,'pomocna tabulka'!$B$2:$D$12,3,0)</f>
        <v>Úrad vlády SR</v>
      </c>
      <c r="F147" s="58" t="str">
        <f>+IFERROR(VLOOKUP(VALUE(MID($B147,11,1)),'pomocna tabulka'!$F$2:$G$7,2,0),"")</f>
        <v>Priebežná platba</v>
      </c>
      <c r="G147" s="36" t="s">
        <v>20</v>
      </c>
      <c r="H147" s="37">
        <v>14499.6</v>
      </c>
      <c r="I147" s="36" t="s">
        <v>21</v>
      </c>
      <c r="J147" s="51">
        <v>2558.75</v>
      </c>
      <c r="K147" s="8"/>
      <c r="L147" s="38">
        <v>0</v>
      </c>
      <c r="M147" s="53">
        <f t="shared" si="10"/>
        <v>17058.349999999999</v>
      </c>
      <c r="N147" s="32">
        <v>46050</v>
      </c>
      <c r="O147" s="54" t="s">
        <v>22</v>
      </c>
    </row>
    <row r="148" spans="2:15">
      <c r="B148" s="7" t="s">
        <v>297</v>
      </c>
      <c r="C148" s="9" t="s">
        <v>298</v>
      </c>
      <c r="D148" s="36" t="s">
        <v>19</v>
      </c>
      <c r="E148" s="64" t="str">
        <f>VLOOKUP(D148,'pomocna tabulka'!$B$2:$D$12,3,0)</f>
        <v>Úrad vlády SR</v>
      </c>
      <c r="F148" s="58" t="str">
        <f>+IFERROR(VLOOKUP(VALUE(MID($B148,11,1)),'pomocna tabulka'!$F$2:$G$7,2,0),"")</f>
        <v>Priebežná platba</v>
      </c>
      <c r="G148" s="36" t="s">
        <v>20</v>
      </c>
      <c r="H148" s="37">
        <v>9608.2800000000007</v>
      </c>
      <c r="I148" s="36" t="s">
        <v>21</v>
      </c>
      <c r="J148" s="51">
        <v>1695.58</v>
      </c>
      <c r="K148" s="8"/>
      <c r="L148" s="38">
        <v>0</v>
      </c>
      <c r="M148" s="53">
        <f t="shared" si="10"/>
        <v>11303.86</v>
      </c>
      <c r="N148" s="32">
        <v>46050</v>
      </c>
      <c r="O148" s="54" t="s">
        <v>22</v>
      </c>
    </row>
    <row r="149" spans="2:15">
      <c r="B149" s="7" t="s">
        <v>299</v>
      </c>
      <c r="C149" s="9" t="s">
        <v>300</v>
      </c>
      <c r="D149" s="36" t="s">
        <v>27</v>
      </c>
      <c r="E149" s="64" t="str">
        <f>VLOOKUP(D149,'pomocna tabulka'!$B$2:$D$12,3,0)</f>
        <v>MIRRI SR</v>
      </c>
      <c r="F149" s="58" t="str">
        <f>+IFERROR(VLOOKUP(VALUE(MID($B149,11,1)),'pomocna tabulka'!$F$2:$G$7,2,0),"")</f>
        <v>Priebežná platba</v>
      </c>
      <c r="G149" s="36" t="s">
        <v>28</v>
      </c>
      <c r="H149" s="37">
        <v>2871.49</v>
      </c>
      <c r="I149" s="36" t="s">
        <v>29</v>
      </c>
      <c r="J149" s="51">
        <v>971.87</v>
      </c>
      <c r="K149" s="8"/>
      <c r="L149" s="38">
        <v>0</v>
      </c>
      <c r="M149" s="53">
        <f t="shared" si="10"/>
        <v>3843.3599999999997</v>
      </c>
      <c r="N149" s="32">
        <v>46050</v>
      </c>
      <c r="O149" s="49" t="s">
        <v>49</v>
      </c>
    </row>
    <row r="150" spans="2:15">
      <c r="B150" s="7" t="s">
        <v>301</v>
      </c>
      <c r="C150" s="9" t="s">
        <v>31</v>
      </c>
      <c r="D150" s="36" t="s">
        <v>19</v>
      </c>
      <c r="E150" s="64" t="str">
        <f>VLOOKUP(D150,'pomocna tabulka'!$B$2:$D$12,3,0)</f>
        <v>Úrad vlády SR</v>
      </c>
      <c r="F150" s="58" t="str">
        <f>+IFERROR(VLOOKUP(VALUE(MID($B150,11,1)),'pomocna tabulka'!$F$2:$G$7,2,0),"")</f>
        <v>Priebežná platba</v>
      </c>
      <c r="G150" s="36" t="s">
        <v>20</v>
      </c>
      <c r="H150" s="37">
        <v>9752.5300000000007</v>
      </c>
      <c r="I150" s="36" t="s">
        <v>21</v>
      </c>
      <c r="J150" s="51">
        <v>1721.04</v>
      </c>
      <c r="K150" s="8"/>
      <c r="L150" s="38">
        <v>0</v>
      </c>
      <c r="M150" s="53">
        <f t="shared" si="10"/>
        <v>11473.57</v>
      </c>
      <c r="N150" s="32">
        <v>46055</v>
      </c>
      <c r="O150" s="54" t="s">
        <v>22</v>
      </c>
    </row>
    <row r="151" spans="2:15">
      <c r="B151" s="7" t="s">
        <v>302</v>
      </c>
      <c r="C151" s="9" t="s">
        <v>163</v>
      </c>
      <c r="D151" s="36" t="s">
        <v>27</v>
      </c>
      <c r="E151" s="64" t="str">
        <f>VLOOKUP(D151,'pomocna tabulka'!$B$2:$D$12,3,0)</f>
        <v>MIRRI SR</v>
      </c>
      <c r="F151" s="58" t="str">
        <f>+IFERROR(VLOOKUP(VALUE(MID($B151,11,1)),'pomocna tabulka'!$F$2:$G$7,2,0),"")</f>
        <v>Predfinancovanie</v>
      </c>
      <c r="G151" s="36" t="s">
        <v>28</v>
      </c>
      <c r="H151" s="37">
        <v>122949.01</v>
      </c>
      <c r="I151" s="36" t="s">
        <v>29</v>
      </c>
      <c r="J151" s="51">
        <v>10125.209999999999</v>
      </c>
      <c r="K151" s="8"/>
      <c r="L151" s="38">
        <v>0</v>
      </c>
      <c r="M151" s="53">
        <f t="shared" si="10"/>
        <v>133074.22</v>
      </c>
      <c r="N151" s="32">
        <v>46055</v>
      </c>
      <c r="O151" s="54" t="s">
        <v>22</v>
      </c>
    </row>
    <row r="152" spans="2:15">
      <c r="B152" s="7" t="s">
        <v>303</v>
      </c>
      <c r="C152" s="9" t="s">
        <v>304</v>
      </c>
      <c r="D152" s="36" t="s">
        <v>19</v>
      </c>
      <c r="E152" s="64" t="str">
        <f>VLOOKUP(D152,'pomocna tabulka'!$B$2:$D$12,3,0)</f>
        <v>Úrad vlády SR</v>
      </c>
      <c r="F152" s="58" t="str">
        <f>+IFERROR(VLOOKUP(VALUE(MID($B152,11,1)),'pomocna tabulka'!$F$2:$G$7,2,0),"")</f>
        <v>Priebežná platba</v>
      </c>
      <c r="G152" s="36" t="s">
        <v>20</v>
      </c>
      <c r="H152" s="37">
        <v>4903.33</v>
      </c>
      <c r="I152" s="36" t="s">
        <v>21</v>
      </c>
      <c r="J152" s="51">
        <v>865.29</v>
      </c>
      <c r="K152" s="8"/>
      <c r="L152" s="38">
        <v>0</v>
      </c>
      <c r="M152" s="53">
        <f t="shared" si="10"/>
        <v>5768.62</v>
      </c>
      <c r="N152" s="32">
        <v>46055</v>
      </c>
      <c r="O152" s="54" t="s">
        <v>22</v>
      </c>
    </row>
    <row r="153" spans="2:15">
      <c r="B153" s="7" t="s">
        <v>305</v>
      </c>
      <c r="C153" s="9" t="s">
        <v>163</v>
      </c>
      <c r="D153" s="36" t="s">
        <v>27</v>
      </c>
      <c r="E153" s="64" t="str">
        <f>VLOOKUP(D153,'pomocna tabulka'!$B$2:$D$12,3,0)</f>
        <v>MIRRI SR</v>
      </c>
      <c r="F153" s="58" t="str">
        <f>+IFERROR(VLOOKUP(VALUE(MID($B153,11,1)),'pomocna tabulka'!$F$2:$G$7,2,0),"")</f>
        <v>Priebežná platba</v>
      </c>
      <c r="G153" s="36" t="s">
        <v>28</v>
      </c>
      <c r="H153" s="37">
        <v>153286.85999999999</v>
      </c>
      <c r="I153" s="36" t="s">
        <v>29</v>
      </c>
      <c r="J153" s="51">
        <v>12623.62</v>
      </c>
      <c r="K153" s="8"/>
      <c r="L153" s="38">
        <v>0</v>
      </c>
      <c r="M153" s="53">
        <f t="shared" si="10"/>
        <v>165910.47999999998</v>
      </c>
      <c r="N153" s="32">
        <v>46055</v>
      </c>
      <c r="O153" s="54" t="s">
        <v>22</v>
      </c>
    </row>
    <row r="154" spans="2:15">
      <c r="B154" s="7" t="s">
        <v>306</v>
      </c>
      <c r="C154" s="9" t="s">
        <v>307</v>
      </c>
      <c r="D154" s="36" t="s">
        <v>66</v>
      </c>
      <c r="E154" s="64" t="str">
        <f>VLOOKUP(D154,'pomocna tabulka'!$B$2:$D$12,3,0)</f>
        <v xml:space="preserve">Slovenská inovačná a energetická agentúra </v>
      </c>
      <c r="F154" s="58" t="str">
        <f>+IFERROR(VLOOKUP(VALUE(MID($B154,11,1)),'pomocna tabulka'!$F$2:$G$7,2,0),"")</f>
        <v>Predfinancovanie</v>
      </c>
      <c r="G154" s="36" t="s">
        <v>67</v>
      </c>
      <c r="H154" s="37">
        <v>126305.8</v>
      </c>
      <c r="I154" s="36" t="s">
        <v>68</v>
      </c>
      <c r="J154" s="51">
        <v>22289.26</v>
      </c>
      <c r="K154" s="8"/>
      <c r="L154" s="38">
        <v>0</v>
      </c>
      <c r="M154" s="53">
        <f t="shared" si="10"/>
        <v>148595.06</v>
      </c>
      <c r="N154" s="32">
        <v>46055</v>
      </c>
      <c r="O154" s="54" t="s">
        <v>22</v>
      </c>
    </row>
    <row r="155" spans="2:15">
      <c r="B155" s="7" t="s">
        <v>308</v>
      </c>
      <c r="C155" s="9" t="s">
        <v>309</v>
      </c>
      <c r="D155" s="36" t="s">
        <v>19</v>
      </c>
      <c r="E155" s="64" t="str">
        <f>VLOOKUP(D155,'pomocna tabulka'!$B$2:$D$12,3,0)</f>
        <v>Úrad vlády SR</v>
      </c>
      <c r="F155" s="58" t="str">
        <f>+IFERROR(VLOOKUP(VALUE(MID($B155,11,1)),'pomocna tabulka'!$F$2:$G$7,2,0),"")</f>
        <v>Zálohová platba</v>
      </c>
      <c r="G155" s="36" t="s">
        <v>20</v>
      </c>
      <c r="H155" s="37">
        <v>70083.13</v>
      </c>
      <c r="I155" s="36" t="s">
        <v>21</v>
      </c>
      <c r="J155" s="51">
        <v>12367.61</v>
      </c>
      <c r="K155" s="8"/>
      <c r="L155" s="38">
        <v>0</v>
      </c>
      <c r="M155" s="53">
        <f t="shared" si="10"/>
        <v>82450.740000000005</v>
      </c>
      <c r="N155" s="32">
        <v>46055</v>
      </c>
      <c r="O155" s="54" t="s">
        <v>22</v>
      </c>
    </row>
    <row r="156" spans="2:15">
      <c r="B156" s="7" t="s">
        <v>310</v>
      </c>
      <c r="C156" s="9" t="s">
        <v>311</v>
      </c>
      <c r="D156" s="36" t="s">
        <v>66</v>
      </c>
      <c r="E156" s="64" t="str">
        <f>VLOOKUP(D156,'pomocna tabulka'!$B$2:$D$12,3,0)</f>
        <v xml:space="preserve">Slovenská inovačná a energetická agentúra </v>
      </c>
      <c r="F156" s="58" t="str">
        <f>+IFERROR(VLOOKUP(VALUE(MID($B156,11,1)),'pomocna tabulka'!$F$2:$G$7,2,0),"")</f>
        <v>Predfinancovanie</v>
      </c>
      <c r="G156" s="36" t="s">
        <v>67</v>
      </c>
      <c r="H156" s="37">
        <v>279039.44</v>
      </c>
      <c r="I156" s="36" t="s">
        <v>68</v>
      </c>
      <c r="J156" s="51">
        <v>49242.25</v>
      </c>
      <c r="K156" s="8"/>
      <c r="L156" s="38">
        <v>0</v>
      </c>
      <c r="M156" s="53">
        <f t="shared" si="10"/>
        <v>328281.69</v>
      </c>
      <c r="N156" s="32">
        <v>46055</v>
      </c>
      <c r="O156" s="54" t="s">
        <v>22</v>
      </c>
    </row>
    <row r="157" spans="2:15">
      <c r="B157" s="7" t="s">
        <v>312</v>
      </c>
      <c r="C157" s="9" t="s">
        <v>313</v>
      </c>
      <c r="D157" s="36" t="s">
        <v>19</v>
      </c>
      <c r="E157" s="64" t="str">
        <f>VLOOKUP(D157,'pomocna tabulka'!$B$2:$D$12,3,0)</f>
        <v>Úrad vlády SR</v>
      </c>
      <c r="F157" s="58" t="str">
        <f>+IFERROR(VLOOKUP(VALUE(MID($B157,11,1)),'pomocna tabulka'!$F$2:$G$7,2,0),"")</f>
        <v>Priebežná platba</v>
      </c>
      <c r="G157" s="36" t="s">
        <v>20</v>
      </c>
      <c r="H157" s="37">
        <v>2591.7399999999998</v>
      </c>
      <c r="I157" s="36" t="s">
        <v>21</v>
      </c>
      <c r="J157" s="51">
        <v>457.37</v>
      </c>
      <c r="K157" s="8"/>
      <c r="L157" s="38">
        <v>0</v>
      </c>
      <c r="M157" s="53">
        <f t="shared" si="10"/>
        <v>3049.1099999999997</v>
      </c>
      <c r="N157" s="32">
        <v>46055</v>
      </c>
      <c r="O157" s="54" t="s">
        <v>22</v>
      </c>
    </row>
    <row r="158" spans="2:15">
      <c r="B158" s="7" t="s">
        <v>314</v>
      </c>
      <c r="C158" s="9" t="s">
        <v>315</v>
      </c>
      <c r="D158" s="36" t="s">
        <v>19</v>
      </c>
      <c r="E158" s="64" t="str">
        <f>VLOOKUP(D158,'pomocna tabulka'!$B$2:$D$12,3,0)</f>
        <v>Úrad vlády SR</v>
      </c>
      <c r="F158" s="58" t="str">
        <f>+IFERROR(VLOOKUP(VALUE(MID($B158,11,1)),'pomocna tabulka'!$F$2:$G$7,2,0),"")</f>
        <v>Priebežná platba</v>
      </c>
      <c r="G158" s="36" t="s">
        <v>20</v>
      </c>
      <c r="H158" s="37">
        <v>14494.05</v>
      </c>
      <c r="I158" s="36" t="s">
        <v>21</v>
      </c>
      <c r="J158" s="51">
        <v>2557.77</v>
      </c>
      <c r="K158" s="8"/>
      <c r="L158" s="38">
        <v>0</v>
      </c>
      <c r="M158" s="53">
        <f t="shared" ref="M158:M159" si="13">H158+J158+L158</f>
        <v>17051.82</v>
      </c>
      <c r="N158" s="32">
        <v>46055</v>
      </c>
      <c r="O158" s="54" t="s">
        <v>22</v>
      </c>
    </row>
    <row r="159" spans="2:15">
      <c r="B159" s="7" t="s">
        <v>316</v>
      </c>
      <c r="C159" s="9" t="s">
        <v>163</v>
      </c>
      <c r="D159" s="36" t="s">
        <v>27</v>
      </c>
      <c r="E159" s="64" t="str">
        <f>VLOOKUP(D159,'pomocna tabulka'!$B$2:$D$12,3,0)</f>
        <v>MIRRI SR</v>
      </c>
      <c r="F159" s="58" t="str">
        <f>+IFERROR(VLOOKUP(VALUE(MID($B159,11,1)),'pomocna tabulka'!$F$2:$G$7,2,0),"")</f>
        <v>Predfinancovanie</v>
      </c>
      <c r="G159" s="36" t="s">
        <v>28</v>
      </c>
      <c r="H159" s="37">
        <v>56712.9</v>
      </c>
      <c r="I159" s="36" t="s">
        <v>29</v>
      </c>
      <c r="J159" s="51">
        <v>4670.4799999999996</v>
      </c>
      <c r="K159" s="8"/>
      <c r="L159" s="38">
        <v>0</v>
      </c>
      <c r="M159" s="53">
        <f t="shared" si="13"/>
        <v>61383.380000000005</v>
      </c>
      <c r="N159" s="32">
        <v>46055</v>
      </c>
      <c r="O159" s="54" t="s">
        <v>22</v>
      </c>
    </row>
    <row r="160" spans="2:15">
      <c r="B160" s="7" t="s">
        <v>317</v>
      </c>
      <c r="C160" s="9" t="s">
        <v>318</v>
      </c>
      <c r="D160" s="36" t="s">
        <v>19</v>
      </c>
      <c r="E160" s="64" t="str">
        <f>VLOOKUP(D160,'pomocna tabulka'!$B$2:$D$12,3,0)</f>
        <v>Úrad vlády SR</v>
      </c>
      <c r="F160" s="58" t="str">
        <f>+IFERROR(VLOOKUP(VALUE(MID($B160,11,1)),'pomocna tabulka'!$F$2:$G$7,2,0),"")</f>
        <v>Priebežná platba</v>
      </c>
      <c r="G160" s="36" t="s">
        <v>20</v>
      </c>
      <c r="H160" s="37">
        <v>16580.11</v>
      </c>
      <c r="I160" s="36" t="s">
        <v>21</v>
      </c>
      <c r="J160" s="51">
        <v>2925.9</v>
      </c>
      <c r="K160" s="8"/>
      <c r="L160" s="38">
        <v>0</v>
      </c>
      <c r="M160" s="53">
        <f t="shared" ref="M160" si="14">H160+J160+L160</f>
        <v>19506.010000000002</v>
      </c>
      <c r="N160" s="32">
        <v>46055</v>
      </c>
      <c r="O160" s="54" t="s">
        <v>22</v>
      </c>
    </row>
    <row r="161" spans="2:15">
      <c r="B161" s="7" t="s">
        <v>319</v>
      </c>
      <c r="C161" s="9" t="s">
        <v>320</v>
      </c>
      <c r="D161" s="36" t="s">
        <v>19</v>
      </c>
      <c r="E161" s="64" t="str">
        <f>VLOOKUP(D161,'pomocna tabulka'!$B$2:$D$12,3,0)</f>
        <v>Úrad vlády SR</v>
      </c>
      <c r="F161" s="58" t="str">
        <f>+IFERROR(VLOOKUP(VALUE(MID($B161,11,1)),'pomocna tabulka'!$F$2:$G$7,2,0),"")</f>
        <v>Zálohová platba</v>
      </c>
      <c r="G161" s="36" t="s">
        <v>20</v>
      </c>
      <c r="H161" s="37">
        <v>521.39</v>
      </c>
      <c r="I161" s="36" t="s">
        <v>21</v>
      </c>
      <c r="J161" s="51">
        <v>92.01</v>
      </c>
      <c r="K161" s="8"/>
      <c r="L161" s="38">
        <v>0</v>
      </c>
      <c r="M161" s="53">
        <f t="shared" ref="M161:M162" si="15">H161+J161+L161</f>
        <v>613.4</v>
      </c>
      <c r="N161" s="32">
        <v>46055</v>
      </c>
      <c r="O161" s="54" t="s">
        <v>22</v>
      </c>
    </row>
    <row r="162" spans="2:15">
      <c r="B162" s="7" t="s">
        <v>321</v>
      </c>
      <c r="C162" s="9" t="s">
        <v>240</v>
      </c>
      <c r="D162" s="36" t="s">
        <v>27</v>
      </c>
      <c r="E162" s="64" t="str">
        <f>VLOOKUP(D162,'pomocna tabulka'!$B$2:$D$12,3,0)</f>
        <v>MIRRI SR</v>
      </c>
      <c r="F162" s="58" t="str">
        <f>+IFERROR(VLOOKUP(VALUE(MID($B162,11,1)),'pomocna tabulka'!$F$2:$G$7,2,0),"")</f>
        <v>Predfinancovanie</v>
      </c>
      <c r="G162" s="36" t="s">
        <v>28</v>
      </c>
      <c r="H162" s="37">
        <v>90221.68</v>
      </c>
      <c r="I162" s="36" t="s">
        <v>29</v>
      </c>
      <c r="J162" s="51">
        <v>7430.01</v>
      </c>
      <c r="K162" s="8"/>
      <c r="L162" s="38">
        <v>0</v>
      </c>
      <c r="M162" s="53">
        <f t="shared" si="15"/>
        <v>97651.689999999988</v>
      </c>
      <c r="N162" s="32">
        <v>46055</v>
      </c>
      <c r="O162" s="54" t="s">
        <v>22</v>
      </c>
    </row>
    <row r="163" spans="2:15">
      <c r="B163" s="7" t="s">
        <v>322</v>
      </c>
      <c r="C163" s="9" t="s">
        <v>323</v>
      </c>
      <c r="D163" s="36" t="s">
        <v>27</v>
      </c>
      <c r="E163" s="64" t="str">
        <f>VLOOKUP(D163,'pomocna tabulka'!$B$2:$D$12,3,0)</f>
        <v>MIRRI SR</v>
      </c>
      <c r="F163" s="58" t="str">
        <f>+IFERROR(VLOOKUP(VALUE(MID($B163,11,1)),'pomocna tabulka'!$F$2:$G$7,2,0),"")</f>
        <v>Predfinancovanie</v>
      </c>
      <c r="G163" s="36" t="s">
        <v>28</v>
      </c>
      <c r="H163" s="37">
        <v>38945.29</v>
      </c>
      <c r="I163" s="36" t="s">
        <v>29</v>
      </c>
      <c r="J163" s="51">
        <v>3207.26</v>
      </c>
      <c r="K163" s="8"/>
      <c r="L163" s="38">
        <v>0</v>
      </c>
      <c r="M163" s="53">
        <f t="shared" si="10"/>
        <v>42152.55</v>
      </c>
      <c r="N163" s="32">
        <v>46055</v>
      </c>
      <c r="O163" s="54" t="s">
        <v>22</v>
      </c>
    </row>
    <row r="164" spans="2:15">
      <c r="B164" s="7" t="s">
        <v>324</v>
      </c>
      <c r="C164" s="9" t="s">
        <v>325</v>
      </c>
      <c r="D164" s="36" t="s">
        <v>19</v>
      </c>
      <c r="E164" s="64" t="str">
        <f>VLOOKUP(D164,'pomocna tabulka'!$B$2:$D$12,3,0)</f>
        <v>Úrad vlády SR</v>
      </c>
      <c r="F164" s="58" t="str">
        <f>+IFERROR(VLOOKUP(VALUE(MID($B164,11,1)),'pomocna tabulka'!$F$2:$G$7,2,0),"")</f>
        <v>Zálohová platba</v>
      </c>
      <c r="G164" s="36" t="s">
        <v>20</v>
      </c>
      <c r="H164" s="37">
        <v>26635.4</v>
      </c>
      <c r="I164" s="36" t="s">
        <v>21</v>
      </c>
      <c r="J164" s="51">
        <v>4700.37</v>
      </c>
      <c r="K164" s="8"/>
      <c r="L164" s="38">
        <v>0</v>
      </c>
      <c r="M164" s="53">
        <f t="shared" si="10"/>
        <v>31335.77</v>
      </c>
      <c r="N164" s="32">
        <v>46055</v>
      </c>
      <c r="O164" s="54" t="s">
        <v>22</v>
      </c>
    </row>
    <row r="165" spans="2:15">
      <c r="B165" s="7" t="s">
        <v>326</v>
      </c>
      <c r="C165" s="9" t="s">
        <v>327</v>
      </c>
      <c r="D165" s="36" t="s">
        <v>19</v>
      </c>
      <c r="E165" s="64" t="str">
        <f>VLOOKUP(D165,'pomocna tabulka'!$B$2:$D$12,3,0)</f>
        <v>Úrad vlády SR</v>
      </c>
      <c r="F165" s="58" t="str">
        <f>+IFERROR(VLOOKUP(VALUE(MID($B165,11,1)),'pomocna tabulka'!$F$2:$G$7,2,0),"")</f>
        <v>Zálohová platba</v>
      </c>
      <c r="G165" s="36" t="s">
        <v>20</v>
      </c>
      <c r="H165" s="37">
        <v>42500</v>
      </c>
      <c r="I165" s="36" t="s">
        <v>21</v>
      </c>
      <c r="J165" s="51">
        <v>7500</v>
      </c>
      <c r="K165" s="8"/>
      <c r="L165" s="38">
        <v>0</v>
      </c>
      <c r="M165" s="53">
        <f t="shared" si="10"/>
        <v>50000</v>
      </c>
      <c r="N165" s="32">
        <v>46055</v>
      </c>
      <c r="O165" s="54" t="s">
        <v>22</v>
      </c>
    </row>
    <row r="166" spans="2:15">
      <c r="B166" s="7" t="s">
        <v>328</v>
      </c>
      <c r="C166" s="9" t="s">
        <v>163</v>
      </c>
      <c r="D166" s="36" t="s">
        <v>27</v>
      </c>
      <c r="E166" s="64" t="str">
        <f>VLOOKUP(D166,'pomocna tabulka'!$B$2:$D$12,3,0)</f>
        <v>MIRRI SR</v>
      </c>
      <c r="F166" s="58" t="str">
        <f>+IFERROR(VLOOKUP(VALUE(MID($B166,11,1)),'pomocna tabulka'!$F$2:$G$7,2,0),"")</f>
        <v>Predfinancovanie</v>
      </c>
      <c r="G166" s="36" t="s">
        <v>28</v>
      </c>
      <c r="H166" s="37">
        <v>803179.87</v>
      </c>
      <c r="I166" s="36" t="s">
        <v>29</v>
      </c>
      <c r="J166" s="51">
        <v>66144.22</v>
      </c>
      <c r="K166" s="8"/>
      <c r="L166" s="38">
        <v>0</v>
      </c>
      <c r="M166" s="53">
        <f t="shared" si="10"/>
        <v>869324.09</v>
      </c>
      <c r="N166" s="32">
        <v>46055</v>
      </c>
      <c r="O166" s="54" t="s">
        <v>22</v>
      </c>
    </row>
    <row r="167" spans="2:15">
      <c r="B167" s="7" t="s">
        <v>329</v>
      </c>
      <c r="C167" s="9" t="s">
        <v>330</v>
      </c>
      <c r="D167" s="36" t="s">
        <v>27</v>
      </c>
      <c r="E167" s="64" t="str">
        <f>VLOOKUP(D167,'pomocna tabulka'!$B$2:$D$12,3,0)</f>
        <v>MIRRI SR</v>
      </c>
      <c r="F167" s="58" t="str">
        <f>+IFERROR(VLOOKUP(VALUE(MID($B167,11,1)),'pomocna tabulka'!$F$2:$G$7,2,0),"")</f>
        <v>Priebežná platba</v>
      </c>
      <c r="G167" s="36" t="s">
        <v>28</v>
      </c>
      <c r="H167" s="37">
        <v>10695.72</v>
      </c>
      <c r="I167" s="36" t="s">
        <v>29</v>
      </c>
      <c r="J167" s="51">
        <v>880.82</v>
      </c>
      <c r="K167" s="8"/>
      <c r="L167" s="38">
        <v>0</v>
      </c>
      <c r="M167" s="53">
        <f t="shared" si="10"/>
        <v>11576.539999999999</v>
      </c>
      <c r="N167" s="32">
        <v>46055</v>
      </c>
      <c r="O167" s="54" t="s">
        <v>22</v>
      </c>
    </row>
    <row r="168" spans="2:15">
      <c r="B168" s="7" t="s">
        <v>331</v>
      </c>
      <c r="C168" s="9" t="s">
        <v>332</v>
      </c>
      <c r="D168" s="36" t="s">
        <v>19</v>
      </c>
      <c r="E168" s="64" t="str">
        <f>VLOOKUP(D168,'pomocna tabulka'!$B$2:$D$12,3,0)</f>
        <v>Úrad vlády SR</v>
      </c>
      <c r="F168" s="58" t="str">
        <f>+IFERROR(VLOOKUP(VALUE(MID($B168,11,1)),'pomocna tabulka'!$F$2:$G$7,2,0),"")</f>
        <v>Zálohová platba</v>
      </c>
      <c r="G168" s="36" t="s">
        <v>20</v>
      </c>
      <c r="H168" s="37">
        <v>60350</v>
      </c>
      <c r="I168" s="36" t="s">
        <v>21</v>
      </c>
      <c r="J168" s="51">
        <v>10650</v>
      </c>
      <c r="K168" s="8"/>
      <c r="L168" s="38">
        <v>0</v>
      </c>
      <c r="M168" s="53">
        <f t="shared" si="10"/>
        <v>71000</v>
      </c>
      <c r="N168" s="32">
        <v>46055</v>
      </c>
      <c r="O168" s="54" t="s">
        <v>22</v>
      </c>
    </row>
    <row r="169" spans="2:15">
      <c r="B169" s="7" t="s">
        <v>333</v>
      </c>
      <c r="C169" s="9" t="s">
        <v>163</v>
      </c>
      <c r="D169" s="36" t="s">
        <v>27</v>
      </c>
      <c r="E169" s="64" t="str">
        <f>VLOOKUP(D169,'pomocna tabulka'!$B$2:$D$12,3,0)</f>
        <v>MIRRI SR</v>
      </c>
      <c r="F169" s="58" t="str">
        <f>+IFERROR(VLOOKUP(VALUE(MID($B169,11,1)),'pomocna tabulka'!$F$2:$G$7,2,0),"")</f>
        <v>Predfinancovanie</v>
      </c>
      <c r="G169" s="36" t="s">
        <v>28</v>
      </c>
      <c r="H169" s="37">
        <v>249976.08</v>
      </c>
      <c r="I169" s="36" t="s">
        <v>29</v>
      </c>
      <c r="J169" s="51">
        <v>20586.259999999998</v>
      </c>
      <c r="K169" s="8"/>
      <c r="L169" s="38">
        <v>0</v>
      </c>
      <c r="M169" s="53">
        <f t="shared" si="10"/>
        <v>270562.33999999997</v>
      </c>
      <c r="N169" s="32">
        <v>46055</v>
      </c>
      <c r="O169" s="54" t="s">
        <v>22</v>
      </c>
    </row>
    <row r="170" spans="2:15">
      <c r="B170" s="7" t="s">
        <v>334</v>
      </c>
      <c r="C170" s="9" t="s">
        <v>335</v>
      </c>
      <c r="D170" s="36" t="s">
        <v>19</v>
      </c>
      <c r="E170" s="64" t="str">
        <f>VLOOKUP(D170,'pomocna tabulka'!$B$2:$D$12,3,0)</f>
        <v>Úrad vlády SR</v>
      </c>
      <c r="F170" s="58" t="str">
        <f>+IFERROR(VLOOKUP(VALUE(MID($B170,11,1)),'pomocna tabulka'!$F$2:$G$7,2,0),"")</f>
        <v>Priebežná platba</v>
      </c>
      <c r="G170" s="36" t="s">
        <v>20</v>
      </c>
      <c r="H170" s="37">
        <v>4871.7700000000004</v>
      </c>
      <c r="I170" s="36" t="s">
        <v>21</v>
      </c>
      <c r="J170" s="51">
        <v>859.72</v>
      </c>
      <c r="K170" s="8"/>
      <c r="L170" s="38">
        <v>0</v>
      </c>
      <c r="M170" s="53">
        <f t="shared" si="10"/>
        <v>5731.4900000000007</v>
      </c>
      <c r="N170" s="32">
        <v>46055</v>
      </c>
      <c r="O170" s="54" t="s">
        <v>22</v>
      </c>
    </row>
    <row r="171" spans="2:15">
      <c r="B171" s="7" t="s">
        <v>336</v>
      </c>
      <c r="C171" s="9" t="s">
        <v>337</v>
      </c>
      <c r="D171" s="36" t="s">
        <v>27</v>
      </c>
      <c r="E171" s="64" t="str">
        <f>VLOOKUP(D171,'pomocna tabulka'!$B$2:$D$12,3,0)</f>
        <v>MIRRI SR</v>
      </c>
      <c r="F171" s="58" t="str">
        <f>+IFERROR(VLOOKUP(VALUE(MID($B171,11,1)),'pomocna tabulka'!$F$2:$G$7,2,0),"")</f>
        <v>Predfinancovanie</v>
      </c>
      <c r="G171" s="36" t="s">
        <v>28</v>
      </c>
      <c r="H171" s="37">
        <v>195300.03</v>
      </c>
      <c r="I171" s="36" t="s">
        <v>29</v>
      </c>
      <c r="J171" s="51">
        <v>16083.53</v>
      </c>
      <c r="K171" s="8"/>
      <c r="L171" s="38">
        <v>0</v>
      </c>
      <c r="M171" s="53">
        <f t="shared" si="10"/>
        <v>211383.56</v>
      </c>
      <c r="N171" s="32">
        <v>46055</v>
      </c>
      <c r="O171" s="54" t="s">
        <v>22</v>
      </c>
    </row>
    <row r="172" spans="2:15">
      <c r="B172" s="7" t="s">
        <v>338</v>
      </c>
      <c r="C172" s="9" t="s">
        <v>339</v>
      </c>
      <c r="D172" s="36" t="s">
        <v>66</v>
      </c>
      <c r="E172" s="64" t="str">
        <f>VLOOKUP(D172,'pomocna tabulka'!$B$2:$D$12,3,0)</f>
        <v xml:space="preserve">Slovenská inovačná a energetická agentúra </v>
      </c>
      <c r="F172" s="58" t="str">
        <f>+IFERROR(VLOOKUP(VALUE(MID($B172,11,1)),'pomocna tabulka'!$F$2:$G$7,2,0),"")</f>
        <v>Predfinancovanie</v>
      </c>
      <c r="G172" s="36" t="s">
        <v>67</v>
      </c>
      <c r="H172" s="37">
        <v>35217.69</v>
      </c>
      <c r="I172" s="36" t="s">
        <v>68</v>
      </c>
      <c r="J172" s="51">
        <v>6214.89</v>
      </c>
      <c r="K172" s="8"/>
      <c r="L172" s="38">
        <v>0</v>
      </c>
      <c r="M172" s="53">
        <f t="shared" ref="M172:M207" si="16">H172+J172+L172</f>
        <v>41432.58</v>
      </c>
      <c r="N172" s="32">
        <v>46056</v>
      </c>
      <c r="O172" s="54" t="s">
        <v>22</v>
      </c>
    </row>
    <row r="173" spans="2:15">
      <c r="B173" s="7" t="s">
        <v>340</v>
      </c>
      <c r="C173" s="9" t="s">
        <v>341</v>
      </c>
      <c r="D173" s="36" t="s">
        <v>66</v>
      </c>
      <c r="E173" s="64" t="str">
        <f>VLOOKUP(D173,'pomocna tabulka'!$B$2:$D$12,3,0)</f>
        <v xml:space="preserve">Slovenská inovačná a energetická agentúra </v>
      </c>
      <c r="F173" s="58" t="str">
        <f>+IFERROR(VLOOKUP(VALUE(MID($B173,11,1)),'pomocna tabulka'!$F$2:$G$7,2,0),"")</f>
        <v>Predfinancovanie</v>
      </c>
      <c r="G173" s="36" t="s">
        <v>67</v>
      </c>
      <c r="H173" s="37">
        <v>52606.33</v>
      </c>
      <c r="I173" s="36" t="s">
        <v>68</v>
      </c>
      <c r="J173" s="51">
        <v>9283.4699999999993</v>
      </c>
      <c r="K173" s="8"/>
      <c r="L173" s="38">
        <v>0</v>
      </c>
      <c r="M173" s="53">
        <f t="shared" si="16"/>
        <v>61889.8</v>
      </c>
      <c r="N173" s="32">
        <v>46056</v>
      </c>
      <c r="O173" s="54" t="s">
        <v>22</v>
      </c>
    </row>
    <row r="174" spans="2:15">
      <c r="B174" s="7" t="s">
        <v>342</v>
      </c>
      <c r="C174" s="9" t="s">
        <v>343</v>
      </c>
      <c r="D174" s="36" t="s">
        <v>19</v>
      </c>
      <c r="E174" s="64" t="str">
        <f>VLOOKUP(D174,'pomocna tabulka'!$B$2:$D$12,3,0)</f>
        <v>Úrad vlády SR</v>
      </c>
      <c r="F174" s="58" t="str">
        <f>+IFERROR(VLOOKUP(VALUE(MID($B174,11,1)),'pomocna tabulka'!$F$2:$G$7,2,0),"")</f>
        <v>Zálohová platba</v>
      </c>
      <c r="G174" s="36" t="s">
        <v>20</v>
      </c>
      <c r="H174" s="37">
        <v>62281.8</v>
      </c>
      <c r="I174" s="36" t="s">
        <v>21</v>
      </c>
      <c r="J174" s="51">
        <v>10990.9</v>
      </c>
      <c r="K174" s="8"/>
      <c r="L174" s="38">
        <v>0</v>
      </c>
      <c r="M174" s="53">
        <f t="shared" si="16"/>
        <v>73272.7</v>
      </c>
      <c r="N174" s="32">
        <v>46055</v>
      </c>
      <c r="O174" s="54" t="s">
        <v>22</v>
      </c>
    </row>
    <row r="175" spans="2:15">
      <c r="B175" s="7" t="s">
        <v>344</v>
      </c>
      <c r="C175" s="9" t="s">
        <v>345</v>
      </c>
      <c r="D175" s="36" t="s">
        <v>27</v>
      </c>
      <c r="E175" s="64" t="str">
        <f>VLOOKUP(D175,'pomocna tabulka'!$B$2:$D$12,3,0)</f>
        <v>MIRRI SR</v>
      </c>
      <c r="F175" s="58" t="str">
        <f>+IFERROR(VLOOKUP(VALUE(MID($B175,11,1)),'pomocna tabulka'!$F$2:$G$7,2,0),"")</f>
        <v>Priebežná platba</v>
      </c>
      <c r="G175" s="36" t="s">
        <v>28</v>
      </c>
      <c r="H175" s="37">
        <v>27824.799999999999</v>
      </c>
      <c r="I175" s="36" t="s">
        <v>29</v>
      </c>
      <c r="J175" s="51">
        <v>6099.74</v>
      </c>
      <c r="K175" s="8" t="s">
        <v>48</v>
      </c>
      <c r="L175" s="38">
        <v>2681.81</v>
      </c>
      <c r="M175" s="53">
        <f t="shared" si="16"/>
        <v>36606.35</v>
      </c>
      <c r="N175" s="32">
        <v>46055</v>
      </c>
      <c r="O175" s="49" t="s">
        <v>49</v>
      </c>
    </row>
    <row r="176" spans="2:15">
      <c r="B176" s="7" t="s">
        <v>346</v>
      </c>
      <c r="C176" s="9" t="s">
        <v>347</v>
      </c>
      <c r="D176" s="36" t="s">
        <v>19</v>
      </c>
      <c r="E176" s="64" t="str">
        <f>VLOOKUP(D176,'pomocna tabulka'!$B$2:$D$12,3,0)</f>
        <v>Úrad vlády SR</v>
      </c>
      <c r="F176" s="58" t="str">
        <f>+IFERROR(VLOOKUP(VALUE(MID($B176,11,1)),'pomocna tabulka'!$F$2:$G$7,2,0),"")</f>
        <v>Zálohová platba</v>
      </c>
      <c r="G176" s="36" t="s">
        <v>20</v>
      </c>
      <c r="H176" s="37">
        <v>21911.21</v>
      </c>
      <c r="I176" s="36" t="s">
        <v>21</v>
      </c>
      <c r="J176" s="51">
        <v>3866.68</v>
      </c>
      <c r="K176" s="8"/>
      <c r="L176" s="38">
        <v>0</v>
      </c>
      <c r="M176" s="53">
        <f t="shared" si="16"/>
        <v>25777.89</v>
      </c>
      <c r="N176" s="32">
        <v>46056</v>
      </c>
      <c r="O176" s="54" t="s">
        <v>22</v>
      </c>
    </row>
    <row r="177" spans="2:15">
      <c r="B177" s="7" t="s">
        <v>348</v>
      </c>
      <c r="C177" s="9" t="s">
        <v>349</v>
      </c>
      <c r="D177" s="36" t="s">
        <v>19</v>
      </c>
      <c r="E177" s="64" t="str">
        <f>VLOOKUP(D177,'pomocna tabulka'!$B$2:$D$12,3,0)</f>
        <v>Úrad vlády SR</v>
      </c>
      <c r="F177" s="58" t="str">
        <f>+IFERROR(VLOOKUP(VALUE(MID($B177,11,1)),'pomocna tabulka'!$F$2:$G$7,2,0),"")</f>
        <v>Zálohová platba</v>
      </c>
      <c r="G177" s="36" t="s">
        <v>20</v>
      </c>
      <c r="H177" s="37">
        <v>25500</v>
      </c>
      <c r="I177" s="36" t="s">
        <v>21</v>
      </c>
      <c r="J177" s="51">
        <v>4500</v>
      </c>
      <c r="K177" s="8"/>
      <c r="L177" s="38">
        <v>0</v>
      </c>
      <c r="M177" s="53">
        <f t="shared" si="16"/>
        <v>30000</v>
      </c>
      <c r="N177" s="32">
        <v>46056</v>
      </c>
      <c r="O177" s="54" t="s">
        <v>22</v>
      </c>
    </row>
    <row r="178" spans="2:15">
      <c r="B178" s="7" t="s">
        <v>350</v>
      </c>
      <c r="C178" s="9" t="s">
        <v>351</v>
      </c>
      <c r="D178" s="36" t="s">
        <v>66</v>
      </c>
      <c r="E178" s="64" t="str">
        <f>VLOOKUP(D178,'pomocna tabulka'!$B$2:$D$12,3,0)</f>
        <v xml:space="preserve">Slovenská inovačná a energetická agentúra </v>
      </c>
      <c r="F178" s="58" t="str">
        <f>+IFERROR(VLOOKUP(VALUE(MID($B178,11,1)),'pomocna tabulka'!$F$2:$G$7,2,0),"")</f>
        <v>Priebežná platba</v>
      </c>
      <c r="G178" s="36" t="s">
        <v>67</v>
      </c>
      <c r="H178" s="50">
        <v>43101.45</v>
      </c>
      <c r="I178" s="36" t="s">
        <v>68</v>
      </c>
      <c r="J178" s="51">
        <v>64652.18</v>
      </c>
      <c r="K178" s="8"/>
      <c r="L178" s="38">
        <v>0</v>
      </c>
      <c r="M178" s="53">
        <f t="shared" si="16"/>
        <v>107753.63</v>
      </c>
      <c r="N178" s="32">
        <v>46056</v>
      </c>
      <c r="O178" s="54" t="s">
        <v>22</v>
      </c>
    </row>
    <row r="179" spans="2:15">
      <c r="B179" s="7" t="s">
        <v>352</v>
      </c>
      <c r="C179" s="9" t="s">
        <v>353</v>
      </c>
      <c r="D179" s="36" t="s">
        <v>66</v>
      </c>
      <c r="E179" s="64" t="str">
        <f>VLOOKUP(D179,'pomocna tabulka'!$B$2:$D$12,3,0)</f>
        <v xml:space="preserve">Slovenská inovačná a energetická agentúra </v>
      </c>
      <c r="F179" s="58" t="str">
        <f>+IFERROR(VLOOKUP(VALUE(MID($B179,11,1)),'pomocna tabulka'!$F$2:$G$7,2,0),"")</f>
        <v>Priebežná platba</v>
      </c>
      <c r="G179" s="36" t="s">
        <v>67</v>
      </c>
      <c r="H179" s="37">
        <v>11136</v>
      </c>
      <c r="I179" s="36" t="s">
        <v>68</v>
      </c>
      <c r="J179" s="51">
        <v>16704</v>
      </c>
      <c r="K179" s="8"/>
      <c r="L179" s="38">
        <v>0</v>
      </c>
      <c r="M179" s="53">
        <f t="shared" si="16"/>
        <v>27840</v>
      </c>
      <c r="N179" s="32">
        <v>46056</v>
      </c>
      <c r="O179" s="54" t="s">
        <v>22</v>
      </c>
    </row>
    <row r="180" spans="2:15">
      <c r="B180" s="7" t="s">
        <v>354</v>
      </c>
      <c r="C180" s="9" t="s">
        <v>355</v>
      </c>
      <c r="D180" s="36" t="s">
        <v>66</v>
      </c>
      <c r="E180" s="64" t="str">
        <f>VLOOKUP(D180,'pomocna tabulka'!$B$2:$D$12,3,0)</f>
        <v xml:space="preserve">Slovenská inovačná a energetická agentúra </v>
      </c>
      <c r="F180" s="58" t="str">
        <f>+IFERROR(VLOOKUP(VALUE(MID($B180,11,1)),'pomocna tabulka'!$F$2:$G$7,2,0),"")</f>
        <v>Predfinancovanie</v>
      </c>
      <c r="G180" s="36" t="s">
        <v>67</v>
      </c>
      <c r="H180" s="37">
        <v>5372.63</v>
      </c>
      <c r="I180" s="36" t="s">
        <v>68</v>
      </c>
      <c r="J180" s="51">
        <v>8058.95</v>
      </c>
      <c r="K180" s="8"/>
      <c r="L180" s="38">
        <v>0</v>
      </c>
      <c r="M180" s="53">
        <f t="shared" si="16"/>
        <v>13431.58</v>
      </c>
      <c r="N180" s="32">
        <v>46056</v>
      </c>
      <c r="O180" s="54" t="s">
        <v>22</v>
      </c>
    </row>
    <row r="181" spans="2:15">
      <c r="B181" s="7" t="s">
        <v>356</v>
      </c>
      <c r="C181" s="9" t="s">
        <v>41</v>
      </c>
      <c r="D181" s="36" t="s">
        <v>27</v>
      </c>
      <c r="E181" s="64" t="str">
        <f>VLOOKUP(D181,'pomocna tabulka'!$B$2:$D$12,3,0)</f>
        <v>MIRRI SR</v>
      </c>
      <c r="F181" s="58" t="str">
        <f>+IFERROR(VLOOKUP(VALUE(MID($B181,11,1)),'pomocna tabulka'!$F$2:$G$7,2,0),"")</f>
        <v>Zálohová platba</v>
      </c>
      <c r="G181" s="36" t="s">
        <v>28</v>
      </c>
      <c r="H181" s="37">
        <v>327539.38</v>
      </c>
      <c r="I181" s="36" t="s">
        <v>29</v>
      </c>
      <c r="J181" s="51">
        <v>26973.83</v>
      </c>
      <c r="K181" s="8"/>
      <c r="L181" s="38">
        <v>0</v>
      </c>
      <c r="M181" s="53">
        <f t="shared" si="16"/>
        <v>354513.21</v>
      </c>
      <c r="N181" s="32">
        <v>46056</v>
      </c>
      <c r="O181" s="54" t="s">
        <v>22</v>
      </c>
    </row>
    <row r="182" spans="2:15" ht="27" customHeight="1">
      <c r="B182" s="7" t="s">
        <v>357</v>
      </c>
      <c r="C182" s="9" t="s">
        <v>358</v>
      </c>
      <c r="D182" s="36" t="s">
        <v>27</v>
      </c>
      <c r="E182" s="64" t="str">
        <f>VLOOKUP(D182,'pomocna tabulka'!$B$2:$D$12,3,0)</f>
        <v>MIRRI SR</v>
      </c>
      <c r="F182" s="58" t="str">
        <f>+IFERROR(VLOOKUP(VALUE(MID($B182,11,1)),'pomocna tabulka'!$F$2:$G$7,2,0),"")</f>
        <v>Predfinancovanie</v>
      </c>
      <c r="G182" s="36" t="s">
        <v>28</v>
      </c>
      <c r="H182" s="37">
        <v>23311.79</v>
      </c>
      <c r="I182" s="36" t="s">
        <v>29</v>
      </c>
      <c r="J182" s="51">
        <v>1919.79</v>
      </c>
      <c r="K182" s="8"/>
      <c r="L182" s="38">
        <v>0</v>
      </c>
      <c r="M182" s="53">
        <f t="shared" si="16"/>
        <v>25231.58</v>
      </c>
      <c r="N182" s="32">
        <v>46056</v>
      </c>
      <c r="O182" s="36" t="s">
        <v>22</v>
      </c>
    </row>
    <row r="183" spans="2:15">
      <c r="B183" s="7" t="s">
        <v>359</v>
      </c>
      <c r="C183" s="9" t="s">
        <v>360</v>
      </c>
      <c r="D183" s="36" t="s">
        <v>19</v>
      </c>
      <c r="E183" s="64" t="str">
        <f>VLOOKUP(D183,'pomocna tabulka'!$B$2:$D$12,3,0)</f>
        <v>Úrad vlády SR</v>
      </c>
      <c r="F183" s="58" t="str">
        <f>+IFERROR(VLOOKUP(VALUE(MID($B183,11,1)),'pomocna tabulka'!$F$2:$G$7,2,0),"")</f>
        <v>Zálohová platba</v>
      </c>
      <c r="G183" s="36" t="s">
        <v>20</v>
      </c>
      <c r="H183" s="37">
        <v>12750</v>
      </c>
      <c r="I183" s="36" t="s">
        <v>21</v>
      </c>
      <c r="J183" s="51">
        <v>2250</v>
      </c>
      <c r="K183" s="8"/>
      <c r="L183" s="38">
        <v>0</v>
      </c>
      <c r="M183" s="53">
        <f t="shared" si="16"/>
        <v>15000</v>
      </c>
      <c r="N183" s="32">
        <v>46056</v>
      </c>
      <c r="O183" s="54" t="s">
        <v>22</v>
      </c>
    </row>
    <row r="184" spans="2:15">
      <c r="B184" s="7" t="s">
        <v>361</v>
      </c>
      <c r="C184" s="9" t="s">
        <v>362</v>
      </c>
      <c r="D184" s="36" t="s">
        <v>19</v>
      </c>
      <c r="E184" s="64" t="str">
        <f>VLOOKUP(D184,'pomocna tabulka'!$B$2:$D$12,3,0)</f>
        <v>Úrad vlády SR</v>
      </c>
      <c r="F184" s="58" t="str">
        <f>+IFERROR(VLOOKUP(VALUE(MID($B184,11,1)),'pomocna tabulka'!$F$2:$G$7,2,0),"")</f>
        <v>Priebežná platba</v>
      </c>
      <c r="G184" s="36" t="s">
        <v>20</v>
      </c>
      <c r="H184" s="37">
        <v>9806.56</v>
      </c>
      <c r="I184" s="36" t="s">
        <v>21</v>
      </c>
      <c r="J184" s="51">
        <v>1730.57</v>
      </c>
      <c r="K184" s="8"/>
      <c r="L184" s="38">
        <v>0</v>
      </c>
      <c r="M184" s="53">
        <f t="shared" si="16"/>
        <v>11537.13</v>
      </c>
      <c r="N184" s="32">
        <v>46056</v>
      </c>
      <c r="O184" s="54" t="s">
        <v>22</v>
      </c>
    </row>
    <row r="185" spans="2:15">
      <c r="B185" s="7" t="s">
        <v>363</v>
      </c>
      <c r="C185" s="9" t="s">
        <v>364</v>
      </c>
      <c r="D185" s="36" t="s">
        <v>19</v>
      </c>
      <c r="E185" s="64" t="str">
        <f>VLOOKUP(D185,'pomocna tabulka'!$B$2:$D$12,3,0)</f>
        <v>Úrad vlády SR</v>
      </c>
      <c r="F185" s="58" t="str">
        <f>+IFERROR(VLOOKUP(VALUE(MID($B185,11,1)),'pomocna tabulka'!$F$2:$G$7,2,0),"")</f>
        <v>Priebežná platba</v>
      </c>
      <c r="G185" s="36" t="s">
        <v>20</v>
      </c>
      <c r="H185" s="37">
        <v>13500.04</v>
      </c>
      <c r="I185" s="36" t="s">
        <v>21</v>
      </c>
      <c r="J185" s="51">
        <v>2382.36</v>
      </c>
      <c r="K185" s="8"/>
      <c r="L185" s="38">
        <v>0</v>
      </c>
      <c r="M185" s="53">
        <f t="shared" si="16"/>
        <v>15882.400000000001</v>
      </c>
      <c r="N185" s="32">
        <v>46057</v>
      </c>
      <c r="O185" s="54" t="s">
        <v>22</v>
      </c>
    </row>
    <row r="186" spans="2:15">
      <c r="B186" s="7" t="s">
        <v>365</v>
      </c>
      <c r="C186" s="9" t="s">
        <v>366</v>
      </c>
      <c r="D186" s="36" t="s">
        <v>19</v>
      </c>
      <c r="E186" s="64" t="str">
        <f>VLOOKUP(D186,'pomocna tabulka'!$B$2:$D$12,3,0)</f>
        <v>Úrad vlády SR</v>
      </c>
      <c r="F186" s="58" t="str">
        <f>+IFERROR(VLOOKUP(VALUE(MID($B186,11,1)),'pomocna tabulka'!$F$2:$G$7,2,0),"")</f>
        <v>Priebežná platba</v>
      </c>
      <c r="G186" s="36" t="s">
        <v>20</v>
      </c>
      <c r="H186" s="37">
        <v>3677.46</v>
      </c>
      <c r="I186" s="36" t="s">
        <v>21</v>
      </c>
      <c r="J186" s="51">
        <v>648.96</v>
      </c>
      <c r="K186" s="8"/>
      <c r="L186" s="38">
        <v>0</v>
      </c>
      <c r="M186" s="53">
        <f t="shared" si="16"/>
        <v>4326.42</v>
      </c>
      <c r="N186" s="32">
        <v>46057</v>
      </c>
      <c r="O186" s="54" t="s">
        <v>22</v>
      </c>
    </row>
    <row r="187" spans="2:15">
      <c r="B187" s="7" t="s">
        <v>367</v>
      </c>
      <c r="C187" s="9" t="s">
        <v>368</v>
      </c>
      <c r="D187" s="36" t="s">
        <v>19</v>
      </c>
      <c r="E187" s="64" t="str">
        <f>VLOOKUP(D187,'pomocna tabulka'!$B$2:$D$12,3,0)</f>
        <v>Úrad vlády SR</v>
      </c>
      <c r="F187" s="58" t="str">
        <f>+IFERROR(VLOOKUP(VALUE(MID($B187,11,1)),'pomocna tabulka'!$F$2:$G$7,2,0),"")</f>
        <v>Priebežná platba</v>
      </c>
      <c r="G187" s="36" t="s">
        <v>20</v>
      </c>
      <c r="H187" s="37">
        <v>14709.93</v>
      </c>
      <c r="I187" s="36" t="s">
        <v>21</v>
      </c>
      <c r="J187" s="51">
        <v>2595.87</v>
      </c>
      <c r="K187" s="8"/>
      <c r="L187" s="38">
        <v>0</v>
      </c>
      <c r="M187" s="53">
        <f t="shared" si="16"/>
        <v>17305.8</v>
      </c>
      <c r="N187" s="32">
        <v>46057</v>
      </c>
      <c r="O187" s="54" t="s">
        <v>22</v>
      </c>
    </row>
    <row r="188" spans="2:15">
      <c r="B188" s="7" t="s">
        <v>369</v>
      </c>
      <c r="C188" s="9" t="s">
        <v>370</v>
      </c>
      <c r="D188" s="36" t="s">
        <v>19</v>
      </c>
      <c r="E188" s="64" t="str">
        <f>VLOOKUP(D188,'pomocna tabulka'!$B$2:$D$12,3,0)</f>
        <v>Úrad vlády SR</v>
      </c>
      <c r="F188" s="58" t="str">
        <f>+IFERROR(VLOOKUP(VALUE(MID($B188,11,1)),'pomocna tabulka'!$F$2:$G$7,2,0),"")</f>
        <v>Priebežná platba</v>
      </c>
      <c r="G188" s="36" t="s">
        <v>20</v>
      </c>
      <c r="H188" s="37">
        <v>9805.7099999999991</v>
      </c>
      <c r="I188" s="36" t="s">
        <v>21</v>
      </c>
      <c r="J188" s="51">
        <v>1730.42</v>
      </c>
      <c r="K188" s="8"/>
      <c r="L188" s="38">
        <v>0</v>
      </c>
      <c r="M188" s="53">
        <f t="shared" si="16"/>
        <v>11536.13</v>
      </c>
      <c r="N188" s="32">
        <v>46057</v>
      </c>
      <c r="O188" s="54" t="s">
        <v>22</v>
      </c>
    </row>
    <row r="189" spans="2:15" ht="25.5">
      <c r="B189" s="7" t="s">
        <v>371</v>
      </c>
      <c r="C189" s="9" t="s">
        <v>47</v>
      </c>
      <c r="D189" s="36" t="s">
        <v>27</v>
      </c>
      <c r="E189" s="64" t="str">
        <f>VLOOKUP(D189,'pomocna tabulka'!$B$2:$D$12,3,0)</f>
        <v>MIRRI SR</v>
      </c>
      <c r="F189" s="58" t="str">
        <f>+IFERROR(VLOOKUP(VALUE(MID($B189,11,1)),'pomocna tabulka'!$F$2:$G$7,2,0),"")</f>
        <v>Priebežná platba</v>
      </c>
      <c r="G189" s="36" t="s">
        <v>28</v>
      </c>
      <c r="H189" s="37">
        <v>334728.2</v>
      </c>
      <c r="I189" s="36" t="s">
        <v>29</v>
      </c>
      <c r="J189" s="51">
        <v>111671.79</v>
      </c>
      <c r="K189" s="8" t="s">
        <v>48</v>
      </c>
      <c r="L189" s="38">
        <v>32261.81</v>
      </c>
      <c r="M189" s="53">
        <f t="shared" si="16"/>
        <v>478661.8</v>
      </c>
      <c r="N189" s="32">
        <v>46056</v>
      </c>
      <c r="O189" s="49" t="s">
        <v>49</v>
      </c>
    </row>
    <row r="190" spans="2:15">
      <c r="B190" s="7" t="s">
        <v>372</v>
      </c>
      <c r="C190" s="9" t="s">
        <v>373</v>
      </c>
      <c r="D190" s="36" t="s">
        <v>19</v>
      </c>
      <c r="E190" s="64" t="str">
        <f>VLOOKUP(D190,'pomocna tabulka'!$B$2:$D$12,3,0)</f>
        <v>Úrad vlády SR</v>
      </c>
      <c r="F190" s="58" t="str">
        <f>+IFERROR(VLOOKUP(VALUE(MID($B190,11,1)),'pomocna tabulka'!$F$2:$G$7,2,0),"")</f>
        <v>Priebežná platba</v>
      </c>
      <c r="G190" s="36" t="s">
        <v>20</v>
      </c>
      <c r="H190" s="37">
        <v>25146.21</v>
      </c>
      <c r="I190" s="36" t="s">
        <v>21</v>
      </c>
      <c r="J190" s="51">
        <v>4437.57</v>
      </c>
      <c r="K190" s="8"/>
      <c r="L190" s="38">
        <v>0</v>
      </c>
      <c r="M190" s="53">
        <f t="shared" si="16"/>
        <v>29583.78</v>
      </c>
      <c r="N190" s="32">
        <v>46057</v>
      </c>
      <c r="O190" s="54" t="s">
        <v>22</v>
      </c>
    </row>
    <row r="191" spans="2:15">
      <c r="B191" s="7" t="s">
        <v>374</v>
      </c>
      <c r="C191" s="9" t="s">
        <v>375</v>
      </c>
      <c r="D191" s="36" t="s">
        <v>27</v>
      </c>
      <c r="E191" s="64" t="str">
        <f>VLOOKUP(D191,'pomocna tabulka'!$B$2:$D$12,3,0)</f>
        <v>MIRRI SR</v>
      </c>
      <c r="F191" s="58" t="str">
        <f>+IFERROR(VLOOKUP(VALUE(MID($B191,11,1)),'pomocna tabulka'!$F$2:$G$7,2,0),"")</f>
        <v>Predfinancovanie</v>
      </c>
      <c r="G191" s="36" t="s">
        <v>28</v>
      </c>
      <c r="H191" s="37">
        <v>834797.13</v>
      </c>
      <c r="I191" s="36" t="s">
        <v>29</v>
      </c>
      <c r="J191" s="51">
        <v>68748.009999999995</v>
      </c>
      <c r="K191" s="8"/>
      <c r="L191" s="38">
        <v>0</v>
      </c>
      <c r="M191" s="53">
        <f t="shared" si="16"/>
        <v>903545.14</v>
      </c>
      <c r="N191" s="32">
        <v>46057</v>
      </c>
      <c r="O191" s="54" t="s">
        <v>22</v>
      </c>
    </row>
    <row r="192" spans="2:15">
      <c r="B192" s="7" t="s">
        <v>376</v>
      </c>
      <c r="C192" s="9" t="s">
        <v>377</v>
      </c>
      <c r="D192" s="36" t="s">
        <v>19</v>
      </c>
      <c r="E192" s="64" t="str">
        <f>VLOOKUP(D192,'pomocna tabulka'!$B$2:$D$12,3,0)</f>
        <v>Úrad vlády SR</v>
      </c>
      <c r="F192" s="58" t="str">
        <f>+IFERROR(VLOOKUP(VALUE(MID($B192,11,1)),'pomocna tabulka'!$F$2:$G$7,2,0),"")</f>
        <v>Priebežná platba</v>
      </c>
      <c r="G192" s="36" t="s">
        <v>20</v>
      </c>
      <c r="H192" s="37">
        <v>25742.42</v>
      </c>
      <c r="I192" s="36" t="s">
        <v>21</v>
      </c>
      <c r="J192" s="51">
        <v>4542.78</v>
      </c>
      <c r="K192" s="8"/>
      <c r="L192" s="38">
        <v>0</v>
      </c>
      <c r="M192" s="53">
        <f t="shared" si="16"/>
        <v>30285.199999999997</v>
      </c>
      <c r="N192" s="32">
        <v>46057</v>
      </c>
      <c r="O192" s="54" t="s">
        <v>22</v>
      </c>
    </row>
    <row r="193" spans="2:15">
      <c r="B193" s="7" t="s">
        <v>378</v>
      </c>
      <c r="C193" s="9" t="s">
        <v>56</v>
      </c>
      <c r="D193" s="36" t="s">
        <v>19</v>
      </c>
      <c r="E193" s="64" t="str">
        <f>VLOOKUP(D193,'pomocna tabulka'!$B$2:$D$12,3,0)</f>
        <v>Úrad vlády SR</v>
      </c>
      <c r="F193" s="58" t="str">
        <f>+IFERROR(VLOOKUP(VALUE(MID($B193,11,1)),'pomocna tabulka'!$F$2:$G$7,2,0),"")</f>
        <v>Priebežná platba</v>
      </c>
      <c r="G193" s="36" t="s">
        <v>20</v>
      </c>
      <c r="H193" s="37">
        <v>19513.98</v>
      </c>
      <c r="I193" s="36" t="s">
        <v>21</v>
      </c>
      <c r="J193" s="51">
        <v>3443.64</v>
      </c>
      <c r="K193" s="8"/>
      <c r="L193" s="38">
        <v>0</v>
      </c>
      <c r="M193" s="53">
        <f t="shared" si="16"/>
        <v>22957.62</v>
      </c>
      <c r="N193" s="32">
        <v>46057</v>
      </c>
      <c r="O193" s="54" t="s">
        <v>22</v>
      </c>
    </row>
    <row r="194" spans="2:15">
      <c r="B194" s="7" t="s">
        <v>379</v>
      </c>
      <c r="C194" s="9" t="s">
        <v>380</v>
      </c>
      <c r="D194" s="36" t="s">
        <v>27</v>
      </c>
      <c r="E194" s="64" t="str">
        <f>VLOOKUP(D194,'pomocna tabulka'!$B$2:$D$12,3,0)</f>
        <v>MIRRI SR</v>
      </c>
      <c r="F194" s="58" t="str">
        <f>+IFERROR(VLOOKUP(VALUE(MID($B194,11,1)),'pomocna tabulka'!$F$2:$G$7,2,0),"")</f>
        <v>Predfinancovanie</v>
      </c>
      <c r="G194" s="36" t="s">
        <v>28</v>
      </c>
      <c r="H194" s="37">
        <v>17175.39</v>
      </c>
      <c r="I194" s="36" t="s">
        <v>29</v>
      </c>
      <c r="J194" s="51">
        <v>1414.45</v>
      </c>
      <c r="K194" s="8"/>
      <c r="L194" s="38">
        <v>0</v>
      </c>
      <c r="M194" s="53">
        <f t="shared" si="16"/>
        <v>18589.84</v>
      </c>
      <c r="N194" s="32">
        <v>46057</v>
      </c>
      <c r="O194" s="54" t="s">
        <v>22</v>
      </c>
    </row>
    <row r="195" spans="2:15">
      <c r="B195" s="7" t="s">
        <v>381</v>
      </c>
      <c r="C195" s="9" t="s">
        <v>382</v>
      </c>
      <c r="D195" s="36" t="s">
        <v>19</v>
      </c>
      <c r="E195" s="64" t="str">
        <f>VLOOKUP(D195,'pomocna tabulka'!$B$2:$D$12,3,0)</f>
        <v>Úrad vlády SR</v>
      </c>
      <c r="F195" s="58" t="str">
        <f>+IFERROR(VLOOKUP(VALUE(MID($B195,11,1)),'pomocna tabulka'!$F$2:$G$7,2,0),"")</f>
        <v>Priebežná platba</v>
      </c>
      <c r="G195" s="36" t="s">
        <v>20</v>
      </c>
      <c r="H195" s="37">
        <v>7354.92</v>
      </c>
      <c r="I195" s="36" t="s">
        <v>21</v>
      </c>
      <c r="J195" s="51">
        <v>1297.93</v>
      </c>
      <c r="K195" s="8"/>
      <c r="L195" s="38">
        <v>0</v>
      </c>
      <c r="M195" s="53">
        <f t="shared" si="16"/>
        <v>8652.85</v>
      </c>
      <c r="N195" s="32">
        <v>46057</v>
      </c>
      <c r="O195" s="54" t="s">
        <v>22</v>
      </c>
    </row>
    <row r="196" spans="2:15">
      <c r="B196" s="7" t="s">
        <v>383</v>
      </c>
      <c r="C196" s="9" t="s">
        <v>384</v>
      </c>
      <c r="D196" s="36" t="s">
        <v>27</v>
      </c>
      <c r="E196" s="64" t="str">
        <f>VLOOKUP(D196,'pomocna tabulka'!$B$2:$D$12,3,0)</f>
        <v>MIRRI SR</v>
      </c>
      <c r="F196" s="58" t="str">
        <f>+IFERROR(VLOOKUP(VALUE(MID($B196,11,1)),'pomocna tabulka'!$F$2:$G$7,2,0),"")</f>
        <v>Zálohová platba</v>
      </c>
      <c r="G196" s="36" t="s">
        <v>28</v>
      </c>
      <c r="H196" s="37">
        <v>330324.02</v>
      </c>
      <c r="I196" s="36" t="s">
        <v>29</v>
      </c>
      <c r="J196" s="51">
        <v>27203.16</v>
      </c>
      <c r="K196" s="8"/>
      <c r="L196" s="38">
        <v>0</v>
      </c>
      <c r="M196" s="53">
        <f t="shared" si="16"/>
        <v>357527.18</v>
      </c>
      <c r="N196" s="32">
        <v>46057</v>
      </c>
      <c r="O196" s="54" t="s">
        <v>22</v>
      </c>
    </row>
    <row r="197" spans="2:15">
      <c r="B197" s="7" t="s">
        <v>385</v>
      </c>
      <c r="C197" s="9" t="s">
        <v>386</v>
      </c>
      <c r="D197" s="36" t="s">
        <v>19</v>
      </c>
      <c r="E197" s="64" t="str">
        <f>VLOOKUP(D197,'pomocna tabulka'!$B$2:$D$12,3,0)</f>
        <v>Úrad vlády SR</v>
      </c>
      <c r="F197" s="58" t="str">
        <f>+IFERROR(VLOOKUP(VALUE(MID($B197,11,1)),'pomocna tabulka'!$F$2:$G$7,2,0),"")</f>
        <v>Zálohová platba</v>
      </c>
      <c r="G197" s="36" t="s">
        <v>28</v>
      </c>
      <c r="H197" s="37">
        <v>40093.67</v>
      </c>
      <c r="I197" s="36" t="s">
        <v>29</v>
      </c>
      <c r="J197" s="51">
        <v>7075.35</v>
      </c>
      <c r="K197" s="8"/>
      <c r="L197" s="38">
        <v>0</v>
      </c>
      <c r="M197" s="53">
        <f t="shared" si="16"/>
        <v>47169.02</v>
      </c>
      <c r="N197" s="32">
        <v>46057</v>
      </c>
      <c r="O197" s="54" t="s">
        <v>22</v>
      </c>
    </row>
    <row r="198" spans="2:15">
      <c r="B198" s="7" t="s">
        <v>387</v>
      </c>
      <c r="C198" s="9" t="s">
        <v>388</v>
      </c>
      <c r="D198" s="36" t="s">
        <v>19</v>
      </c>
      <c r="E198" s="64" t="str">
        <f>VLOOKUP(D198,'pomocna tabulka'!$B$2:$D$12,3,0)</f>
        <v>Úrad vlády SR</v>
      </c>
      <c r="F198" s="58" t="str">
        <f>+IFERROR(VLOOKUP(VALUE(MID($B198,11,1)),'pomocna tabulka'!$F$2:$G$7,2,0),"")</f>
        <v>Priebežná platba</v>
      </c>
      <c r="G198" s="36" t="s">
        <v>20</v>
      </c>
      <c r="H198" s="37">
        <v>9806.61</v>
      </c>
      <c r="I198" s="36" t="s">
        <v>21</v>
      </c>
      <c r="J198" s="51">
        <v>1730.58</v>
      </c>
      <c r="K198" s="8"/>
      <c r="L198" s="38">
        <v>0</v>
      </c>
      <c r="M198" s="53">
        <f t="shared" si="16"/>
        <v>11537.19</v>
      </c>
      <c r="N198" s="32">
        <v>46057</v>
      </c>
      <c r="O198" s="54" t="s">
        <v>22</v>
      </c>
    </row>
    <row r="199" spans="2:15">
      <c r="B199" s="7" t="s">
        <v>389</v>
      </c>
      <c r="C199" s="9" t="s">
        <v>26</v>
      </c>
      <c r="D199" s="36" t="s">
        <v>19</v>
      </c>
      <c r="E199" s="64" t="str">
        <f>VLOOKUP(D199,'pomocna tabulka'!$B$2:$D$12,3,0)</f>
        <v>Úrad vlády SR</v>
      </c>
      <c r="F199" s="58" t="str">
        <f>+IFERROR(VLOOKUP(VALUE(MID($B199,11,1)),'pomocna tabulka'!$F$2:$G$7,2,0),"")</f>
        <v>Priebežná platba</v>
      </c>
      <c r="G199" s="36" t="s">
        <v>20</v>
      </c>
      <c r="H199" s="37">
        <v>14709.83</v>
      </c>
      <c r="I199" s="36" t="s">
        <v>21</v>
      </c>
      <c r="J199" s="51">
        <v>2595.85</v>
      </c>
      <c r="K199" s="8"/>
      <c r="L199" s="38">
        <v>0</v>
      </c>
      <c r="M199" s="53">
        <f t="shared" si="16"/>
        <v>17305.68</v>
      </c>
      <c r="N199" s="32">
        <v>46057</v>
      </c>
      <c r="O199" s="54" t="s">
        <v>22</v>
      </c>
    </row>
    <row r="200" spans="2:15">
      <c r="B200" s="7" t="s">
        <v>390</v>
      </c>
      <c r="C200" s="9" t="s">
        <v>391</v>
      </c>
      <c r="D200" s="36" t="s">
        <v>19</v>
      </c>
      <c r="E200" s="64" t="str">
        <f>VLOOKUP(D200,'pomocna tabulka'!$B$2:$D$12,3,0)</f>
        <v>Úrad vlády SR</v>
      </c>
      <c r="F200" s="58" t="str">
        <f>+IFERROR(VLOOKUP(VALUE(MID($B200,11,1)),'pomocna tabulka'!$F$2:$G$7,2,0),"")</f>
        <v>Zálohová platba</v>
      </c>
      <c r="G200" s="36" t="s">
        <v>20</v>
      </c>
      <c r="H200" s="37">
        <v>28786.87</v>
      </c>
      <c r="I200" s="36" t="s">
        <v>21</v>
      </c>
      <c r="J200" s="51">
        <v>5080.04</v>
      </c>
      <c r="K200" s="8"/>
      <c r="L200" s="38">
        <v>0</v>
      </c>
      <c r="M200" s="53">
        <f t="shared" si="16"/>
        <v>33866.909999999996</v>
      </c>
      <c r="N200" s="32">
        <v>46058</v>
      </c>
      <c r="O200" s="54" t="s">
        <v>22</v>
      </c>
    </row>
    <row r="201" spans="2:15">
      <c r="B201" s="7" t="s">
        <v>392</v>
      </c>
      <c r="C201" s="9" t="s">
        <v>393</v>
      </c>
      <c r="D201" s="36" t="s">
        <v>27</v>
      </c>
      <c r="E201" s="64" t="str">
        <f>VLOOKUP(D201,'pomocna tabulka'!$B$2:$D$12,3,0)</f>
        <v>MIRRI SR</v>
      </c>
      <c r="F201" s="58" t="str">
        <f>+IFERROR(VLOOKUP(VALUE(MID($B201,11,1)),'pomocna tabulka'!$F$2:$G$7,2,0),"")</f>
        <v>Zálohová platba</v>
      </c>
      <c r="G201" s="36" t="s">
        <v>28</v>
      </c>
      <c r="H201" s="37">
        <v>90950</v>
      </c>
      <c r="I201" s="36" t="s">
        <v>29</v>
      </c>
      <c r="J201" s="51">
        <v>7490</v>
      </c>
      <c r="K201" s="8"/>
      <c r="L201" s="38">
        <v>0</v>
      </c>
      <c r="M201" s="53">
        <f t="shared" si="16"/>
        <v>98440</v>
      </c>
      <c r="N201" s="32">
        <v>46058</v>
      </c>
      <c r="O201" s="54" t="s">
        <v>22</v>
      </c>
    </row>
    <row r="202" spans="2:15">
      <c r="B202" s="7" t="s">
        <v>394</v>
      </c>
      <c r="C202" s="9" t="s">
        <v>151</v>
      </c>
      <c r="D202" s="36" t="s">
        <v>27</v>
      </c>
      <c r="E202" s="64" t="str">
        <f>VLOOKUP(D202,'pomocna tabulka'!$B$2:$D$12,3,0)</f>
        <v>MIRRI SR</v>
      </c>
      <c r="F202" s="58" t="str">
        <f>+IFERROR(VLOOKUP(VALUE(MID($B202,11,1)),'pomocna tabulka'!$F$2:$G$7,2,0),"")</f>
        <v>Priebežná platba</v>
      </c>
      <c r="G202" s="36" t="s">
        <v>28</v>
      </c>
      <c r="H202" s="37">
        <v>40355.599999999999</v>
      </c>
      <c r="I202" s="36"/>
      <c r="J202" s="38">
        <v>0</v>
      </c>
      <c r="K202" s="8"/>
      <c r="L202" s="38">
        <v>0</v>
      </c>
      <c r="M202" s="53">
        <f t="shared" si="16"/>
        <v>40355.599999999999</v>
      </c>
      <c r="N202" s="32">
        <v>46057</v>
      </c>
      <c r="O202" s="54" t="s">
        <v>22</v>
      </c>
    </row>
    <row r="203" spans="2:15">
      <c r="B203" s="7" t="s">
        <v>395</v>
      </c>
      <c r="C203" s="9" t="s">
        <v>396</v>
      </c>
      <c r="D203" s="36" t="s">
        <v>19</v>
      </c>
      <c r="E203" s="64" t="str">
        <f>VLOOKUP(D203,'pomocna tabulka'!$B$2:$D$12,3,0)</f>
        <v>Úrad vlády SR</v>
      </c>
      <c r="F203" s="58" t="str">
        <f>+IFERROR(VLOOKUP(VALUE(MID($B203,11,1)),'pomocna tabulka'!$F$2:$G$7,2,0),"")</f>
        <v>Zálohová platba</v>
      </c>
      <c r="G203" s="36" t="s">
        <v>20</v>
      </c>
      <c r="H203" s="37">
        <v>26968.05</v>
      </c>
      <c r="I203" s="36" t="s">
        <v>21</v>
      </c>
      <c r="J203" s="51">
        <v>4759.07</v>
      </c>
      <c r="K203" s="8"/>
      <c r="L203" s="38">
        <v>0</v>
      </c>
      <c r="M203" s="53">
        <f t="shared" ref="M203" si="17">H203+J203+L203</f>
        <v>31727.119999999999</v>
      </c>
      <c r="N203" s="32">
        <v>46057</v>
      </c>
      <c r="O203" s="54" t="s">
        <v>22</v>
      </c>
    </row>
    <row r="204" spans="2:15">
      <c r="B204" s="7" t="s">
        <v>397</v>
      </c>
      <c r="C204" s="9" t="s">
        <v>398</v>
      </c>
      <c r="D204" s="36" t="s">
        <v>19</v>
      </c>
      <c r="E204" s="64" t="str">
        <f>VLOOKUP(D204,'pomocna tabulka'!$B$2:$D$12,3,0)</f>
        <v>Úrad vlády SR</v>
      </c>
      <c r="F204" s="58" t="str">
        <f>+IFERROR(VLOOKUP(VALUE(MID($B204,11,1)),'pomocna tabulka'!$F$2:$G$7,2,0),"")</f>
        <v>Priebežná platba</v>
      </c>
      <c r="G204" s="36" t="s">
        <v>20</v>
      </c>
      <c r="H204" s="37">
        <v>4903.3100000000004</v>
      </c>
      <c r="I204" s="36" t="s">
        <v>21</v>
      </c>
      <c r="J204" s="51">
        <v>865.29</v>
      </c>
      <c r="K204" s="8"/>
      <c r="L204" s="38">
        <v>0</v>
      </c>
      <c r="M204" s="53">
        <f t="shared" si="16"/>
        <v>5768.6</v>
      </c>
      <c r="N204" s="32">
        <v>46057</v>
      </c>
      <c r="O204" s="54" t="s">
        <v>22</v>
      </c>
    </row>
    <row r="205" spans="2:15">
      <c r="B205" s="7" t="s">
        <v>399</v>
      </c>
      <c r="C205" s="9" t="s">
        <v>215</v>
      </c>
      <c r="D205" s="36" t="s">
        <v>19</v>
      </c>
      <c r="E205" s="64" t="str">
        <f>VLOOKUP(D205,'pomocna tabulka'!$B$2:$D$12,3,0)</f>
        <v>Úrad vlády SR</v>
      </c>
      <c r="F205" s="58" t="str">
        <f>+IFERROR(VLOOKUP(VALUE(MID($B205,11,1)),'pomocna tabulka'!$F$2:$G$7,2,0),"")</f>
        <v>Priebežná platba</v>
      </c>
      <c r="G205" s="36" t="s">
        <v>20</v>
      </c>
      <c r="H205" s="50">
        <v>9675.91</v>
      </c>
      <c r="I205" s="36" t="s">
        <v>21</v>
      </c>
      <c r="J205" s="51">
        <v>1707.51</v>
      </c>
      <c r="K205" s="8"/>
      <c r="L205" s="38">
        <v>0</v>
      </c>
      <c r="M205" s="53">
        <f t="shared" si="16"/>
        <v>11383.42</v>
      </c>
      <c r="N205" s="32">
        <v>46057</v>
      </c>
      <c r="O205" s="36" t="s">
        <v>22</v>
      </c>
    </row>
    <row r="206" spans="2:15">
      <c r="B206" s="7" t="s">
        <v>400</v>
      </c>
      <c r="C206" s="9" t="s">
        <v>401</v>
      </c>
      <c r="D206" s="36" t="s">
        <v>27</v>
      </c>
      <c r="E206" s="64" t="str">
        <f>VLOOKUP(D206,'pomocna tabulka'!$B$2:$D$12,3,0)</f>
        <v>MIRRI SR</v>
      </c>
      <c r="F206" s="58" t="str">
        <f>+IFERROR(VLOOKUP(VALUE(MID($B206,11,1)),'pomocna tabulka'!$F$2:$G$7,2,0),"")</f>
        <v>Priebežná platba</v>
      </c>
      <c r="G206" s="36" t="s">
        <v>28</v>
      </c>
      <c r="H206" s="37">
        <v>4039.2</v>
      </c>
      <c r="I206" s="36" t="s">
        <v>29</v>
      </c>
      <c r="J206" s="51">
        <v>712.8</v>
      </c>
      <c r="K206" s="8"/>
      <c r="L206" s="38">
        <v>0</v>
      </c>
      <c r="M206" s="53">
        <f t="shared" si="16"/>
        <v>4752</v>
      </c>
      <c r="N206" s="32">
        <v>46057</v>
      </c>
      <c r="O206" s="36" t="s">
        <v>22</v>
      </c>
    </row>
    <row r="207" spans="2:15">
      <c r="B207" s="7" t="s">
        <v>402</v>
      </c>
      <c r="C207" s="9" t="s">
        <v>403</v>
      </c>
      <c r="D207" s="36" t="s">
        <v>19</v>
      </c>
      <c r="E207" s="64" t="str">
        <f>VLOOKUP(D207,'pomocna tabulka'!$B$2:$D$12,3,0)</f>
        <v>Úrad vlády SR</v>
      </c>
      <c r="F207" s="58" t="str">
        <f>+IFERROR(VLOOKUP(VALUE(MID($B207,11,1)),'pomocna tabulka'!$F$2:$G$7,2,0),"")</f>
        <v>Priebežná platba</v>
      </c>
      <c r="G207" s="36" t="s">
        <v>20</v>
      </c>
      <c r="H207" s="37">
        <v>14610.58</v>
      </c>
      <c r="I207" s="36" t="s">
        <v>21</v>
      </c>
      <c r="J207" s="51">
        <v>2578.34</v>
      </c>
      <c r="K207" s="8"/>
      <c r="L207" s="38">
        <v>0</v>
      </c>
      <c r="M207" s="53">
        <f t="shared" si="16"/>
        <v>17188.919999999998</v>
      </c>
      <c r="N207" s="32">
        <v>46057</v>
      </c>
      <c r="O207" s="36" t="s">
        <v>22</v>
      </c>
    </row>
    <row r="208" spans="2:15">
      <c r="B208" s="7" t="s">
        <v>404</v>
      </c>
      <c r="C208" s="9" t="s">
        <v>405</v>
      </c>
      <c r="D208" s="36" t="s">
        <v>19</v>
      </c>
      <c r="E208" s="64" t="str">
        <f>VLOOKUP(D208,'pomocna tabulka'!$B$2:$D$12,3,0)</f>
        <v>Úrad vlády SR</v>
      </c>
      <c r="F208" s="58" t="str">
        <f>+IFERROR(VLOOKUP(VALUE(MID($B208,11,1)),'pomocna tabulka'!$F$2:$G$7,2,0),"")</f>
        <v>Priebežná platba</v>
      </c>
      <c r="G208" s="36" t="s">
        <v>20</v>
      </c>
      <c r="H208" s="37">
        <v>42868.34</v>
      </c>
      <c r="I208" s="36" t="s">
        <v>21</v>
      </c>
      <c r="J208" s="51">
        <v>7565</v>
      </c>
      <c r="K208" s="8"/>
      <c r="L208" s="38">
        <v>0</v>
      </c>
      <c r="M208" s="53">
        <f t="shared" ref="M208:M242" si="18">H208+J208+L208</f>
        <v>50433.34</v>
      </c>
      <c r="N208" s="32">
        <v>46058</v>
      </c>
      <c r="O208" s="54" t="s">
        <v>22</v>
      </c>
    </row>
    <row r="209" spans="2:15">
      <c r="B209" s="7" t="s">
        <v>406</v>
      </c>
      <c r="C209" s="9" t="s">
        <v>407</v>
      </c>
      <c r="D209" s="36" t="s">
        <v>19</v>
      </c>
      <c r="E209" s="64" t="str">
        <f>VLOOKUP(D209,'pomocna tabulka'!$B$2:$D$12,3,0)</f>
        <v>Úrad vlády SR</v>
      </c>
      <c r="F209" s="58" t="str">
        <f>+IFERROR(VLOOKUP(VALUE(MID($B209,11,1)),'pomocna tabulka'!$F$2:$G$7,2,0),"")</f>
        <v>Zálohová platba</v>
      </c>
      <c r="G209" s="36" t="s">
        <v>20</v>
      </c>
      <c r="H209" s="37">
        <v>34000</v>
      </c>
      <c r="I209" s="36" t="s">
        <v>21</v>
      </c>
      <c r="J209" s="51">
        <v>6000</v>
      </c>
      <c r="K209" s="8"/>
      <c r="L209" s="38">
        <v>0</v>
      </c>
      <c r="M209" s="53">
        <f t="shared" si="18"/>
        <v>40000</v>
      </c>
      <c r="N209" s="32">
        <v>46058</v>
      </c>
      <c r="O209" s="54" t="s">
        <v>22</v>
      </c>
    </row>
    <row r="210" spans="2:15">
      <c r="B210" s="7" t="s">
        <v>408</v>
      </c>
      <c r="C210" s="9" t="s">
        <v>82</v>
      </c>
      <c r="D210" s="36" t="s">
        <v>19</v>
      </c>
      <c r="E210" s="64" t="str">
        <f>VLOOKUP(D210,'pomocna tabulka'!$B$2:$D$12,3,0)</f>
        <v>Úrad vlády SR</v>
      </c>
      <c r="F210" s="58" t="str">
        <f>+IFERROR(VLOOKUP(VALUE(MID($B210,11,1)),'pomocna tabulka'!$F$2:$G$7,2,0),"")</f>
        <v>Priebežná platba</v>
      </c>
      <c r="G210" s="36" t="s">
        <v>20</v>
      </c>
      <c r="H210" s="37">
        <v>7251.29</v>
      </c>
      <c r="I210" s="36" t="s">
        <v>21</v>
      </c>
      <c r="J210" s="51">
        <v>1279.6400000000001</v>
      </c>
      <c r="K210" s="8"/>
      <c r="L210" s="38">
        <v>0</v>
      </c>
      <c r="M210" s="53">
        <f t="shared" si="18"/>
        <v>8530.93</v>
      </c>
      <c r="N210" s="32">
        <v>46058</v>
      </c>
      <c r="O210" s="54" t="s">
        <v>22</v>
      </c>
    </row>
    <row r="211" spans="2:15">
      <c r="B211" s="7" t="s">
        <v>409</v>
      </c>
      <c r="C211" s="9" t="s">
        <v>410</v>
      </c>
      <c r="D211" s="36" t="s">
        <v>66</v>
      </c>
      <c r="E211" s="64" t="str">
        <f>VLOOKUP(D211,'pomocna tabulka'!$B$2:$D$12,3,0)</f>
        <v xml:space="preserve">Slovenská inovačná a energetická agentúra </v>
      </c>
      <c r="F211" s="58" t="str">
        <f>+IFERROR(VLOOKUP(VALUE(MID($B211,11,1)),'pomocna tabulka'!$F$2:$G$7,2,0),"")</f>
        <v>Predfinancovanie</v>
      </c>
      <c r="G211" s="36" t="s">
        <v>67</v>
      </c>
      <c r="H211" s="37">
        <v>2220</v>
      </c>
      <c r="I211" s="36" t="s">
        <v>68</v>
      </c>
      <c r="J211" s="51">
        <v>3330</v>
      </c>
      <c r="K211" s="8"/>
      <c r="L211" s="38">
        <v>0</v>
      </c>
      <c r="M211" s="53">
        <f t="shared" si="18"/>
        <v>5550</v>
      </c>
      <c r="N211" s="32">
        <v>46058</v>
      </c>
      <c r="O211" s="36" t="s">
        <v>22</v>
      </c>
    </row>
    <row r="212" spans="2:15">
      <c r="B212" s="7" t="s">
        <v>411</v>
      </c>
      <c r="C212" s="9" t="s">
        <v>412</v>
      </c>
      <c r="D212" s="36" t="s">
        <v>19</v>
      </c>
      <c r="E212" s="64" t="str">
        <f>VLOOKUP(D212,'pomocna tabulka'!$B$2:$D$12,3,0)</f>
        <v>Úrad vlády SR</v>
      </c>
      <c r="F212" s="58" t="str">
        <f>+IFERROR(VLOOKUP(VALUE(MID($B212,11,1)),'pomocna tabulka'!$F$2:$G$7,2,0),"")</f>
        <v>Priebežná platba</v>
      </c>
      <c r="G212" s="36" t="s">
        <v>20</v>
      </c>
      <c r="H212" s="37">
        <v>4853.7299999999996</v>
      </c>
      <c r="I212" s="36" t="s">
        <v>21</v>
      </c>
      <c r="J212" s="51">
        <v>856.54</v>
      </c>
      <c r="K212" s="8"/>
      <c r="L212" s="38">
        <v>0</v>
      </c>
      <c r="M212" s="53">
        <f t="shared" si="18"/>
        <v>5710.2699999999995</v>
      </c>
      <c r="N212" s="32">
        <v>46058</v>
      </c>
      <c r="O212" s="36" t="s">
        <v>22</v>
      </c>
    </row>
    <row r="213" spans="2:15">
      <c r="B213" s="7" t="s">
        <v>413</v>
      </c>
      <c r="C213" s="9" t="s">
        <v>414</v>
      </c>
      <c r="D213" s="36" t="s">
        <v>19</v>
      </c>
      <c r="E213" s="64" t="str">
        <f>VLOOKUP(D213,'pomocna tabulka'!$B$2:$D$12,3,0)</f>
        <v>Úrad vlády SR</v>
      </c>
      <c r="F213" s="58" t="str">
        <f>+IFERROR(VLOOKUP(VALUE(MID($B213,11,1)),'pomocna tabulka'!$F$2:$G$7,2,0),"")</f>
        <v>Priebežná platba</v>
      </c>
      <c r="G213" s="36" t="s">
        <v>20</v>
      </c>
      <c r="H213" s="37">
        <v>6336.37</v>
      </c>
      <c r="I213" s="36" t="s">
        <v>21</v>
      </c>
      <c r="J213" s="51">
        <v>1118.18</v>
      </c>
      <c r="K213" s="8"/>
      <c r="L213" s="38">
        <v>0</v>
      </c>
      <c r="M213" s="53">
        <f t="shared" si="18"/>
        <v>7454.55</v>
      </c>
      <c r="N213" s="32">
        <v>46058</v>
      </c>
      <c r="O213" s="36" t="s">
        <v>22</v>
      </c>
    </row>
    <row r="214" spans="2:15">
      <c r="B214" s="7" t="s">
        <v>415</v>
      </c>
      <c r="C214" s="9" t="s">
        <v>416</v>
      </c>
      <c r="D214" s="36" t="s">
        <v>19</v>
      </c>
      <c r="E214" s="64" t="str">
        <f>VLOOKUP(D214,'pomocna tabulka'!$B$2:$D$12,3,0)</f>
        <v>Úrad vlády SR</v>
      </c>
      <c r="F214" s="58" t="str">
        <f>+IFERROR(VLOOKUP(VALUE(MID($B214,11,1)),'pomocna tabulka'!$F$2:$G$7,2,0),"")</f>
        <v>Zálohová platba</v>
      </c>
      <c r="G214" s="36" t="s">
        <v>28</v>
      </c>
      <c r="H214" s="37">
        <v>48175.05</v>
      </c>
      <c r="I214" s="36" t="s">
        <v>29</v>
      </c>
      <c r="J214" s="51">
        <v>8501.48</v>
      </c>
      <c r="K214" s="8"/>
      <c r="L214" s="38">
        <v>0</v>
      </c>
      <c r="M214" s="53">
        <f t="shared" si="18"/>
        <v>56676.53</v>
      </c>
      <c r="N214" s="32">
        <v>46058</v>
      </c>
      <c r="O214" s="54" t="s">
        <v>22</v>
      </c>
    </row>
    <row r="215" spans="2:15" ht="25.5">
      <c r="B215" s="7" t="s">
        <v>417</v>
      </c>
      <c r="C215" s="9" t="s">
        <v>418</v>
      </c>
      <c r="D215" s="36" t="s">
        <v>27</v>
      </c>
      <c r="E215" s="64" t="str">
        <f>VLOOKUP(D215,'pomocna tabulka'!$B$2:$D$12,3,0)</f>
        <v>MIRRI SR</v>
      </c>
      <c r="F215" s="58" t="str">
        <f>+IFERROR(VLOOKUP(VALUE(MID($B215,11,1)),'pomocna tabulka'!$F$2:$G$7,2,0),"")</f>
        <v>Zálohová platba</v>
      </c>
      <c r="G215" s="36" t="s">
        <v>28</v>
      </c>
      <c r="H215" s="37">
        <v>96577.69</v>
      </c>
      <c r="I215" s="36" t="s">
        <v>29</v>
      </c>
      <c r="J215" s="51">
        <v>7953.46</v>
      </c>
      <c r="K215" s="8"/>
      <c r="L215" s="38">
        <v>0</v>
      </c>
      <c r="M215" s="53">
        <f t="shared" si="18"/>
        <v>104531.15000000001</v>
      </c>
      <c r="N215" s="32">
        <v>46058</v>
      </c>
      <c r="O215" s="36" t="s">
        <v>22</v>
      </c>
    </row>
    <row r="216" spans="2:15">
      <c r="B216" s="7" t="s">
        <v>419</v>
      </c>
      <c r="C216" s="9" t="s">
        <v>420</v>
      </c>
      <c r="D216" s="36" t="s">
        <v>19</v>
      </c>
      <c r="E216" s="64" t="str">
        <f>VLOOKUP(D216,'pomocna tabulka'!$B$2:$D$12,3,0)</f>
        <v>Úrad vlády SR</v>
      </c>
      <c r="F216" s="58" t="str">
        <f>+IFERROR(VLOOKUP(VALUE(MID($B216,11,1)),'pomocna tabulka'!$F$2:$G$7,2,0),"")</f>
        <v>Zálohová platba</v>
      </c>
      <c r="G216" s="36" t="s">
        <v>20</v>
      </c>
      <c r="H216" s="37">
        <v>32989.040000000001</v>
      </c>
      <c r="I216" s="36" t="s">
        <v>21</v>
      </c>
      <c r="J216" s="51">
        <v>5821.6</v>
      </c>
      <c r="K216" s="8"/>
      <c r="L216" s="38">
        <v>0</v>
      </c>
      <c r="M216" s="53">
        <f t="shared" si="18"/>
        <v>38810.639999999999</v>
      </c>
      <c r="N216" s="32">
        <v>46058</v>
      </c>
      <c r="O216" s="36" t="s">
        <v>22</v>
      </c>
    </row>
    <row r="217" spans="2:15">
      <c r="B217" s="7" t="s">
        <v>421</v>
      </c>
      <c r="C217" s="9" t="s">
        <v>422</v>
      </c>
      <c r="D217" s="36" t="s">
        <v>19</v>
      </c>
      <c r="E217" s="64" t="str">
        <f>VLOOKUP(D217,'pomocna tabulka'!$B$2:$D$12,3,0)</f>
        <v>Úrad vlády SR</v>
      </c>
      <c r="F217" s="58" t="str">
        <f>+IFERROR(VLOOKUP(VALUE(MID($B217,11,1)),'pomocna tabulka'!$F$2:$G$7,2,0),"")</f>
        <v>Zálohová platba</v>
      </c>
      <c r="G217" s="36" t="s">
        <v>28</v>
      </c>
      <c r="H217" s="37">
        <v>36692.870000000003</v>
      </c>
      <c r="I217" s="36" t="s">
        <v>29</v>
      </c>
      <c r="J217" s="51">
        <v>6475.21</v>
      </c>
      <c r="K217" s="8"/>
      <c r="L217" s="38">
        <v>0</v>
      </c>
      <c r="M217" s="53">
        <f t="shared" si="18"/>
        <v>43168.08</v>
      </c>
      <c r="N217" s="32">
        <v>46058</v>
      </c>
      <c r="O217" s="36" t="s">
        <v>22</v>
      </c>
    </row>
    <row r="218" spans="2:15">
      <c r="B218" s="7" t="s">
        <v>423</v>
      </c>
      <c r="C218" s="9" t="s">
        <v>424</v>
      </c>
      <c r="D218" s="36" t="s">
        <v>27</v>
      </c>
      <c r="E218" s="64" t="str">
        <f>VLOOKUP(D218,'pomocna tabulka'!$B$2:$D$12,3,0)</f>
        <v>MIRRI SR</v>
      </c>
      <c r="F218" s="58" t="str">
        <f>+IFERROR(VLOOKUP(VALUE(MID($B218,11,1)),'pomocna tabulka'!$F$2:$G$7,2,0),"")</f>
        <v>Priebežná platba</v>
      </c>
      <c r="G218" s="36" t="s">
        <v>67</v>
      </c>
      <c r="H218" s="37">
        <v>66686.64</v>
      </c>
      <c r="I218" s="36" t="s">
        <v>68</v>
      </c>
      <c r="J218" s="51">
        <v>14618.99</v>
      </c>
      <c r="K218" s="8" t="s">
        <v>48</v>
      </c>
      <c r="L218" s="38">
        <v>6427.4</v>
      </c>
      <c r="M218" s="53">
        <f t="shared" si="18"/>
        <v>87733.03</v>
      </c>
      <c r="N218" s="32">
        <v>46058</v>
      </c>
      <c r="O218" s="54" t="s">
        <v>22</v>
      </c>
    </row>
    <row r="219" spans="2:15">
      <c r="B219" s="7" t="s">
        <v>425</v>
      </c>
      <c r="C219" s="9" t="s">
        <v>426</v>
      </c>
      <c r="D219" s="36" t="s">
        <v>66</v>
      </c>
      <c r="E219" s="64" t="str">
        <f>VLOOKUP(D219,'pomocna tabulka'!$B$2:$D$12,3,0)</f>
        <v xml:space="preserve">Slovenská inovačná a energetická agentúra </v>
      </c>
      <c r="F219" s="58" t="str">
        <f>+IFERROR(VLOOKUP(VALUE(MID($B219,11,1)),'pomocna tabulka'!$F$2:$G$7,2,0),"")</f>
        <v>Predfinancovanie</v>
      </c>
      <c r="G219" s="36" t="s">
        <v>67</v>
      </c>
      <c r="H219" s="37">
        <v>15135.27</v>
      </c>
      <c r="I219" s="36" t="s">
        <v>68</v>
      </c>
      <c r="J219" s="51">
        <v>22702.91</v>
      </c>
      <c r="K219" s="8"/>
      <c r="L219" s="38">
        <v>0</v>
      </c>
      <c r="M219" s="53">
        <f t="shared" si="18"/>
        <v>37838.18</v>
      </c>
      <c r="N219" s="32">
        <v>46058</v>
      </c>
      <c r="O219" s="54" t="s">
        <v>22</v>
      </c>
    </row>
    <row r="220" spans="2:15">
      <c r="B220" s="7" t="s">
        <v>427</v>
      </c>
      <c r="C220" s="9" t="s">
        <v>271</v>
      </c>
      <c r="D220" s="36" t="s">
        <v>27</v>
      </c>
      <c r="E220" s="64" t="str">
        <f>VLOOKUP(D220,'pomocna tabulka'!$B$2:$D$12,3,0)</f>
        <v>MIRRI SR</v>
      </c>
      <c r="F220" s="58" t="str">
        <f>+IFERROR(VLOOKUP(VALUE(MID($B220,11,1)),'pomocna tabulka'!$F$2:$G$7,2,0),"")</f>
        <v>Predfinancovanie</v>
      </c>
      <c r="G220" s="36" t="s">
        <v>28</v>
      </c>
      <c r="H220" s="37">
        <v>591969.98</v>
      </c>
      <c r="I220" s="36" t="s">
        <v>29</v>
      </c>
      <c r="J220" s="51">
        <v>48750.46</v>
      </c>
      <c r="K220" s="8"/>
      <c r="L220" s="38">
        <v>0</v>
      </c>
      <c r="M220" s="53">
        <f t="shared" si="18"/>
        <v>640720.43999999994</v>
      </c>
      <c r="N220" s="32">
        <v>46058</v>
      </c>
      <c r="O220" s="54" t="s">
        <v>22</v>
      </c>
    </row>
    <row r="221" spans="2:15">
      <c r="B221" s="7" t="s">
        <v>428</v>
      </c>
      <c r="C221" s="9" t="s">
        <v>429</v>
      </c>
      <c r="D221" s="36" t="s">
        <v>27</v>
      </c>
      <c r="E221" s="64" t="str">
        <f>VLOOKUP(D221,'pomocna tabulka'!$B$2:$D$12,3,0)</f>
        <v>MIRRI SR</v>
      </c>
      <c r="F221" s="58" t="str">
        <f>+IFERROR(VLOOKUP(VALUE(MID($B221,11,1)),'pomocna tabulka'!$F$2:$G$7,2,0),"")</f>
        <v>Predfinancovanie</v>
      </c>
      <c r="G221" s="36" t="s">
        <v>28</v>
      </c>
      <c r="H221" s="37">
        <v>60002.05</v>
      </c>
      <c r="I221" s="36" t="s">
        <v>29</v>
      </c>
      <c r="J221" s="51">
        <v>4941.34</v>
      </c>
      <c r="K221" s="8"/>
      <c r="L221" s="38">
        <v>0</v>
      </c>
      <c r="M221" s="53">
        <f t="shared" si="18"/>
        <v>64943.39</v>
      </c>
      <c r="N221" s="32">
        <v>46058</v>
      </c>
      <c r="O221" s="54" t="s">
        <v>22</v>
      </c>
    </row>
    <row r="222" spans="2:15">
      <c r="B222" s="7" t="s">
        <v>430</v>
      </c>
      <c r="C222" s="9" t="s">
        <v>431</v>
      </c>
      <c r="D222" s="36" t="s">
        <v>19</v>
      </c>
      <c r="E222" s="64" t="str">
        <f>VLOOKUP(D222,'pomocna tabulka'!$B$2:$D$12,3,0)</f>
        <v>Úrad vlády SR</v>
      </c>
      <c r="F222" s="58" t="str">
        <f>+IFERROR(VLOOKUP(VALUE(MID($B222,11,1)),'pomocna tabulka'!$F$2:$G$7,2,0),"")</f>
        <v>Priebežná platba</v>
      </c>
      <c r="G222" s="36" t="s">
        <v>20</v>
      </c>
      <c r="H222" s="37">
        <v>4853.76</v>
      </c>
      <c r="I222" s="36" t="s">
        <v>21</v>
      </c>
      <c r="J222" s="51">
        <v>856.55</v>
      </c>
      <c r="K222" s="8"/>
      <c r="L222" s="38">
        <v>0</v>
      </c>
      <c r="M222" s="53">
        <f>H222+J222+L222</f>
        <v>5710.31</v>
      </c>
      <c r="N222" s="32">
        <v>46058</v>
      </c>
      <c r="O222" s="36" t="s">
        <v>22</v>
      </c>
    </row>
    <row r="223" spans="2:15">
      <c r="B223" s="7" t="s">
        <v>432</v>
      </c>
      <c r="C223" s="9" t="s">
        <v>433</v>
      </c>
      <c r="D223" s="36" t="s">
        <v>19</v>
      </c>
      <c r="E223" s="64" t="str">
        <f>VLOOKUP(D223,'pomocna tabulka'!$B$2:$D$12,3,0)</f>
        <v>Úrad vlády SR</v>
      </c>
      <c r="F223" s="58" t="str">
        <f>+IFERROR(VLOOKUP(VALUE(MID($B223,11,1)),'pomocna tabulka'!$F$2:$G$7,2,0),"")</f>
        <v>Priebežná platba</v>
      </c>
      <c r="G223" s="36" t="s">
        <v>20</v>
      </c>
      <c r="H223" s="37">
        <v>4748.63</v>
      </c>
      <c r="I223" s="36" t="s">
        <v>21</v>
      </c>
      <c r="J223" s="51">
        <v>837.99</v>
      </c>
      <c r="K223" s="8"/>
      <c r="L223" s="38">
        <v>0</v>
      </c>
      <c r="M223" s="53">
        <f t="shared" si="18"/>
        <v>5586.62</v>
      </c>
      <c r="N223" s="32">
        <v>46058</v>
      </c>
      <c r="O223" s="36" t="s">
        <v>22</v>
      </c>
    </row>
    <row r="224" spans="2:15">
      <c r="B224" s="7" t="s">
        <v>434</v>
      </c>
      <c r="C224" s="9" t="s">
        <v>435</v>
      </c>
      <c r="D224" s="36" t="s">
        <v>66</v>
      </c>
      <c r="E224" s="64" t="str">
        <f>VLOOKUP(D224,'pomocna tabulka'!$B$2:$D$12,3,0)</f>
        <v xml:space="preserve">Slovenská inovačná a energetická agentúra </v>
      </c>
      <c r="F224" s="58" t="str">
        <f>+IFERROR(VLOOKUP(VALUE(MID($B224,11,1)),'pomocna tabulka'!$F$2:$G$7,2,0),"")</f>
        <v>Priebežná platba</v>
      </c>
      <c r="G224" s="36" t="s">
        <v>67</v>
      </c>
      <c r="H224" s="37">
        <v>2856.06</v>
      </c>
      <c r="I224" s="36" t="s">
        <v>68</v>
      </c>
      <c r="J224" s="51">
        <v>4284.08</v>
      </c>
      <c r="K224" s="8"/>
      <c r="L224" s="38">
        <v>0</v>
      </c>
      <c r="M224" s="53">
        <f t="shared" si="18"/>
        <v>7140.1399999999994</v>
      </c>
      <c r="N224" s="32">
        <v>46058</v>
      </c>
      <c r="O224" s="36" t="s">
        <v>22</v>
      </c>
    </row>
    <row r="225" spans="2:15" ht="25.5">
      <c r="B225" s="7" t="s">
        <v>436</v>
      </c>
      <c r="C225" s="9" t="s">
        <v>47</v>
      </c>
      <c r="D225" s="36" t="s">
        <v>27</v>
      </c>
      <c r="E225" s="64" t="str">
        <f>VLOOKUP(D225,'pomocna tabulka'!$B$2:$D$12,3,0)</f>
        <v>MIRRI SR</v>
      </c>
      <c r="F225" s="58" t="str">
        <f>+IFERROR(VLOOKUP(VALUE(MID($B225,11,1)),'pomocna tabulka'!$F$2:$G$7,2,0),"")</f>
        <v>Priebežná platba</v>
      </c>
      <c r="G225" s="36" t="s">
        <v>28</v>
      </c>
      <c r="H225" s="37">
        <v>172686.12</v>
      </c>
      <c r="I225" s="36" t="s">
        <v>29</v>
      </c>
      <c r="J225" s="51">
        <v>57611.43</v>
      </c>
      <c r="K225" s="8" t="s">
        <v>48</v>
      </c>
      <c r="L225" s="38">
        <v>16643.849999999999</v>
      </c>
      <c r="M225" s="53">
        <f t="shared" si="18"/>
        <v>246941.4</v>
      </c>
      <c r="N225" s="32">
        <v>46058</v>
      </c>
      <c r="O225" s="49" t="s">
        <v>49</v>
      </c>
    </row>
    <row r="226" spans="2:15">
      <c r="B226" s="7" t="s">
        <v>437</v>
      </c>
      <c r="C226" s="9" t="s">
        <v>438</v>
      </c>
      <c r="D226" s="36" t="s">
        <v>27</v>
      </c>
      <c r="E226" s="64" t="str">
        <f>VLOOKUP(D226,'pomocna tabulka'!$B$2:$D$12,3,0)</f>
        <v>MIRRI SR</v>
      </c>
      <c r="F226" s="58" t="str">
        <f>+IFERROR(VLOOKUP(VALUE(MID($B226,11,1)),'pomocna tabulka'!$F$2:$G$7,2,0),"")</f>
        <v>Priebežná platba</v>
      </c>
      <c r="G226" s="36" t="s">
        <v>28</v>
      </c>
      <c r="H226" s="37">
        <v>28857.16</v>
      </c>
      <c r="I226" s="36" t="s">
        <v>29</v>
      </c>
      <c r="J226" s="51">
        <v>9627.31</v>
      </c>
      <c r="K226" s="8" t="s">
        <v>48</v>
      </c>
      <c r="L226" s="38">
        <v>2781.31</v>
      </c>
      <c r="M226" s="53">
        <f t="shared" ref="M226:M227" si="19">H226+J226+L226</f>
        <v>41265.78</v>
      </c>
      <c r="N226" s="32">
        <v>46058</v>
      </c>
      <c r="O226" s="49" t="s">
        <v>49</v>
      </c>
    </row>
    <row r="227" spans="2:15">
      <c r="B227" s="7" t="s">
        <v>439</v>
      </c>
      <c r="C227" s="9" t="s">
        <v>440</v>
      </c>
      <c r="D227" s="36" t="s">
        <v>27</v>
      </c>
      <c r="E227" s="64" t="str">
        <f>VLOOKUP(D227,'pomocna tabulka'!$B$2:$D$12,3,0)</f>
        <v>MIRRI SR</v>
      </c>
      <c r="F227" s="58" t="str">
        <f>+IFERROR(VLOOKUP(VALUE(MID($B227,11,1)),'pomocna tabulka'!$F$2:$G$7,2,0),"")</f>
        <v>Predfinancovanie</v>
      </c>
      <c r="G227" s="36" t="s">
        <v>28</v>
      </c>
      <c r="H227" s="37">
        <v>29553.06</v>
      </c>
      <c r="I227" s="36" t="s">
        <v>29</v>
      </c>
      <c r="J227" s="51">
        <v>2433.79</v>
      </c>
      <c r="K227" s="8"/>
      <c r="L227" s="38">
        <v>0</v>
      </c>
      <c r="M227" s="53">
        <f t="shared" si="19"/>
        <v>31986.850000000002</v>
      </c>
      <c r="N227" s="32">
        <v>46059</v>
      </c>
      <c r="O227" s="54" t="s">
        <v>22</v>
      </c>
    </row>
    <row r="228" spans="2:15">
      <c r="B228" s="7" t="s">
        <v>441</v>
      </c>
      <c r="C228" s="9" t="s">
        <v>108</v>
      </c>
      <c r="D228" s="36" t="s">
        <v>19</v>
      </c>
      <c r="E228" s="64" t="str">
        <f>VLOOKUP(D228,'pomocna tabulka'!$B$2:$D$12,3,0)</f>
        <v>Úrad vlády SR</v>
      </c>
      <c r="F228" s="58" t="str">
        <f>+IFERROR(VLOOKUP(VALUE(MID($B228,11,1)),'pomocna tabulka'!$F$2:$G$7,2,0),"")</f>
        <v>Priebežná platba</v>
      </c>
      <c r="G228" s="36" t="s">
        <v>20</v>
      </c>
      <c r="H228" s="50">
        <v>4903.28</v>
      </c>
      <c r="I228" s="36" t="s">
        <v>21</v>
      </c>
      <c r="J228" s="51">
        <v>865.29</v>
      </c>
      <c r="K228" s="8"/>
      <c r="L228" s="38">
        <v>0</v>
      </c>
      <c r="M228" s="53">
        <f t="shared" si="18"/>
        <v>5768.57</v>
      </c>
      <c r="N228" s="32">
        <v>46059</v>
      </c>
      <c r="O228" s="54" t="s">
        <v>22</v>
      </c>
    </row>
    <row r="229" spans="2:15">
      <c r="B229" s="7" t="s">
        <v>442</v>
      </c>
      <c r="C229" s="9" t="s">
        <v>443</v>
      </c>
      <c r="D229" s="36" t="s">
        <v>19</v>
      </c>
      <c r="E229" s="64" t="str">
        <f>VLOOKUP(D229,'pomocna tabulka'!$B$2:$D$12,3,0)</f>
        <v>Úrad vlády SR</v>
      </c>
      <c r="F229" s="58" t="str">
        <f>+IFERROR(VLOOKUP(VALUE(MID($B229,11,1)),'pomocna tabulka'!$F$2:$G$7,2,0),"")</f>
        <v>Priebežná platba</v>
      </c>
      <c r="G229" s="36" t="s">
        <v>20</v>
      </c>
      <c r="H229" s="37">
        <v>4903.24</v>
      </c>
      <c r="I229" s="36" t="s">
        <v>21</v>
      </c>
      <c r="J229" s="51">
        <v>865.28</v>
      </c>
      <c r="K229" s="8"/>
      <c r="L229" s="38">
        <v>0</v>
      </c>
      <c r="M229" s="53">
        <f t="shared" si="18"/>
        <v>5768.5199999999995</v>
      </c>
      <c r="N229" s="32">
        <v>46059</v>
      </c>
      <c r="O229" s="54" t="s">
        <v>22</v>
      </c>
    </row>
    <row r="230" spans="2:15">
      <c r="B230" s="7" t="s">
        <v>444</v>
      </c>
      <c r="C230" s="9" t="s">
        <v>445</v>
      </c>
      <c r="D230" s="36" t="s">
        <v>19</v>
      </c>
      <c r="E230" s="64" t="str">
        <f>VLOOKUP(D230,'pomocna tabulka'!$B$2:$D$12,3,0)</f>
        <v>Úrad vlády SR</v>
      </c>
      <c r="F230" s="58" t="str">
        <f>+IFERROR(VLOOKUP(VALUE(MID($B230,11,1)),'pomocna tabulka'!$F$2:$G$7,2,0),"")</f>
        <v>Zálohová platba</v>
      </c>
      <c r="G230" s="36" t="s">
        <v>20</v>
      </c>
      <c r="H230" s="37">
        <v>68652.710000000006</v>
      </c>
      <c r="I230" s="36" t="s">
        <v>21</v>
      </c>
      <c r="J230" s="51">
        <v>12115.18</v>
      </c>
      <c r="K230" s="8"/>
      <c r="L230" s="38">
        <v>0</v>
      </c>
      <c r="M230" s="53">
        <f t="shared" si="18"/>
        <v>80767.890000000014</v>
      </c>
      <c r="N230" s="32">
        <v>46059</v>
      </c>
      <c r="O230" s="54" t="s">
        <v>22</v>
      </c>
    </row>
    <row r="231" spans="2:15">
      <c r="B231" s="7" t="s">
        <v>446</v>
      </c>
      <c r="C231" s="9" t="s">
        <v>265</v>
      </c>
      <c r="D231" s="36" t="s">
        <v>19</v>
      </c>
      <c r="E231" s="64" t="str">
        <f>VLOOKUP(D231,'pomocna tabulka'!$B$2:$D$12,3,0)</f>
        <v>Úrad vlády SR</v>
      </c>
      <c r="F231" s="58" t="str">
        <f>+IFERROR(VLOOKUP(VALUE(MID($B231,11,1)),'pomocna tabulka'!$F$2:$G$7,2,0),"")</f>
        <v>Zálohová platba</v>
      </c>
      <c r="G231" s="36" t="s">
        <v>20</v>
      </c>
      <c r="H231" s="37">
        <v>13457.97</v>
      </c>
      <c r="I231" s="36" t="s">
        <v>21</v>
      </c>
      <c r="J231" s="51">
        <v>2374.94</v>
      </c>
      <c r="K231" s="8"/>
      <c r="L231" s="38">
        <v>0</v>
      </c>
      <c r="M231" s="53">
        <f t="shared" si="18"/>
        <v>15832.91</v>
      </c>
      <c r="N231" s="32">
        <v>46059</v>
      </c>
      <c r="O231" s="54" t="s">
        <v>22</v>
      </c>
    </row>
    <row r="232" spans="2:15">
      <c r="B232" s="7" t="s">
        <v>447</v>
      </c>
      <c r="C232" s="9" t="s">
        <v>448</v>
      </c>
      <c r="D232" s="36" t="s">
        <v>19</v>
      </c>
      <c r="E232" s="64" t="str">
        <f>VLOOKUP(D232,'pomocna tabulka'!$B$2:$D$12,3,0)</f>
        <v>Úrad vlády SR</v>
      </c>
      <c r="F232" s="58" t="str">
        <f>+IFERROR(VLOOKUP(VALUE(MID($B232,11,1)),'pomocna tabulka'!$F$2:$G$7,2,0),"")</f>
        <v>Priebežná platba</v>
      </c>
      <c r="G232" s="36" t="s">
        <v>20</v>
      </c>
      <c r="H232" s="37">
        <v>14709.98</v>
      </c>
      <c r="I232" s="36" t="s">
        <v>21</v>
      </c>
      <c r="J232" s="51">
        <v>2595.88</v>
      </c>
      <c r="K232" s="8"/>
      <c r="L232" s="38">
        <v>0</v>
      </c>
      <c r="M232" s="53">
        <f t="shared" si="18"/>
        <v>17305.86</v>
      </c>
      <c r="N232" s="32">
        <v>46059</v>
      </c>
      <c r="O232" s="54" t="s">
        <v>22</v>
      </c>
    </row>
    <row r="233" spans="2:15">
      <c r="B233" s="7" t="s">
        <v>449</v>
      </c>
      <c r="C233" s="9" t="s">
        <v>450</v>
      </c>
      <c r="D233" s="36" t="s">
        <v>19</v>
      </c>
      <c r="E233" s="64" t="str">
        <f>VLOOKUP(D233,'pomocna tabulka'!$B$2:$D$12,3,0)</f>
        <v>Úrad vlády SR</v>
      </c>
      <c r="F233" s="58" t="str">
        <f>+IFERROR(VLOOKUP(VALUE(MID($B233,11,1)),'pomocna tabulka'!$F$2:$G$7,2,0),"")</f>
        <v>Priebežná platba</v>
      </c>
      <c r="G233" s="36" t="s">
        <v>20</v>
      </c>
      <c r="H233" s="37">
        <v>4903.28</v>
      </c>
      <c r="I233" s="36" t="s">
        <v>21</v>
      </c>
      <c r="J233" s="51">
        <v>865.28</v>
      </c>
      <c r="K233" s="8"/>
      <c r="L233" s="38">
        <v>0</v>
      </c>
      <c r="M233" s="53">
        <f t="shared" si="18"/>
        <v>5768.5599999999995</v>
      </c>
      <c r="N233" s="32">
        <v>46059</v>
      </c>
      <c r="O233" s="54" t="s">
        <v>22</v>
      </c>
    </row>
    <row r="234" spans="2:15">
      <c r="B234" s="7" t="s">
        <v>451</v>
      </c>
      <c r="C234" s="9" t="s">
        <v>452</v>
      </c>
      <c r="D234" s="36" t="s">
        <v>19</v>
      </c>
      <c r="E234" s="64" t="str">
        <f>VLOOKUP(D234,'pomocna tabulka'!$B$2:$D$12,3,0)</f>
        <v>Úrad vlády SR</v>
      </c>
      <c r="F234" s="58" t="str">
        <f>+IFERROR(VLOOKUP(VALUE(MID($B234,11,1)),'pomocna tabulka'!$F$2:$G$7,2,0),"")</f>
        <v>Priebežná platba</v>
      </c>
      <c r="G234" s="36" t="s">
        <v>20</v>
      </c>
      <c r="H234" s="37">
        <v>4871.72</v>
      </c>
      <c r="I234" s="36" t="s">
        <v>21</v>
      </c>
      <c r="J234" s="51">
        <v>859.72</v>
      </c>
      <c r="K234" s="8"/>
      <c r="L234" s="38">
        <v>0</v>
      </c>
      <c r="M234" s="53">
        <f t="shared" si="18"/>
        <v>5731.4400000000005</v>
      </c>
      <c r="N234" s="32">
        <v>46059</v>
      </c>
      <c r="O234" s="54" t="s">
        <v>22</v>
      </c>
    </row>
    <row r="235" spans="2:15">
      <c r="B235" s="7" t="s">
        <v>453</v>
      </c>
      <c r="C235" s="9" t="s">
        <v>454</v>
      </c>
      <c r="D235" s="36" t="s">
        <v>19</v>
      </c>
      <c r="E235" s="64" t="str">
        <f>VLOOKUP(D235,'pomocna tabulka'!$B$2:$D$12,3,0)</f>
        <v>Úrad vlády SR</v>
      </c>
      <c r="F235" s="58" t="str">
        <f>+IFERROR(VLOOKUP(VALUE(MID($B235,11,1)),'pomocna tabulka'!$F$2:$G$7,2,0),"")</f>
        <v>Priebežná platba</v>
      </c>
      <c r="G235" s="36" t="s">
        <v>20</v>
      </c>
      <c r="H235" s="37">
        <v>4903.28</v>
      </c>
      <c r="I235" s="36" t="s">
        <v>21</v>
      </c>
      <c r="J235" s="51">
        <v>865.28</v>
      </c>
      <c r="K235" s="8"/>
      <c r="L235" s="38">
        <v>0</v>
      </c>
      <c r="M235" s="53">
        <f t="shared" si="18"/>
        <v>5768.5599999999995</v>
      </c>
      <c r="N235" s="32">
        <v>46059</v>
      </c>
      <c r="O235" s="54" t="s">
        <v>22</v>
      </c>
    </row>
    <row r="236" spans="2:15">
      <c r="B236" s="7" t="s">
        <v>455</v>
      </c>
      <c r="C236" s="9" t="s">
        <v>58</v>
      </c>
      <c r="D236" s="36" t="s">
        <v>19</v>
      </c>
      <c r="E236" s="64" t="str">
        <f>VLOOKUP(D236,'pomocna tabulka'!$B$2:$D$12,3,0)</f>
        <v>Úrad vlády SR</v>
      </c>
      <c r="F236" s="58" t="str">
        <f>+IFERROR(VLOOKUP(VALUE(MID($B236,11,1)),'pomocna tabulka'!$F$2:$G$7,2,0),"")</f>
        <v>Priebežná platba</v>
      </c>
      <c r="G236" s="36" t="s">
        <v>20</v>
      </c>
      <c r="H236" s="37">
        <v>4903.28</v>
      </c>
      <c r="I236" s="36" t="s">
        <v>21</v>
      </c>
      <c r="J236" s="51">
        <v>865.29</v>
      </c>
      <c r="K236" s="8"/>
      <c r="L236" s="38">
        <v>0</v>
      </c>
      <c r="M236" s="53">
        <f t="shared" si="18"/>
        <v>5768.57</v>
      </c>
      <c r="N236" s="32">
        <v>46059</v>
      </c>
      <c r="O236" s="54" t="s">
        <v>22</v>
      </c>
    </row>
    <row r="237" spans="2:15">
      <c r="B237" s="7" t="s">
        <v>456</v>
      </c>
      <c r="C237" s="9" t="s">
        <v>51</v>
      </c>
      <c r="D237" s="36" t="s">
        <v>457</v>
      </c>
      <c r="E237" s="64" t="str">
        <f>VLOOKUP(D237,'pomocna tabulka'!$B$2:$D$12,3,0)</f>
        <v>Ministerstvo zdravotníctva SR</v>
      </c>
      <c r="F237" s="58" t="str">
        <f>+IFERROR(VLOOKUP(VALUE(MID($B237,11,1)),'pomocna tabulka'!$F$2:$G$7,2,0),"")</f>
        <v>Zálohová platba</v>
      </c>
      <c r="G237" s="36" t="s">
        <v>20</v>
      </c>
      <c r="H237" s="37">
        <v>850000</v>
      </c>
      <c r="I237" s="36" t="s">
        <v>21</v>
      </c>
      <c r="J237" s="51">
        <v>150000</v>
      </c>
      <c r="K237" s="8"/>
      <c r="L237" s="38">
        <v>0</v>
      </c>
      <c r="M237" s="53">
        <f t="shared" si="18"/>
        <v>1000000</v>
      </c>
      <c r="N237" s="32">
        <v>46058</v>
      </c>
      <c r="O237" s="49" t="s">
        <v>49</v>
      </c>
    </row>
    <row r="238" spans="2:15">
      <c r="B238" s="7" t="s">
        <v>458</v>
      </c>
      <c r="C238" s="9" t="s">
        <v>182</v>
      </c>
      <c r="D238" s="36" t="s">
        <v>27</v>
      </c>
      <c r="E238" s="64" t="str">
        <f>VLOOKUP(D238,'pomocna tabulka'!$B$2:$D$12,3,0)</f>
        <v>MIRRI SR</v>
      </c>
      <c r="F238" s="58" t="str">
        <f>+IFERROR(VLOOKUP(VALUE(MID($B238,11,1)),'pomocna tabulka'!$F$2:$G$7,2,0),"")</f>
        <v>Predfinancovanie</v>
      </c>
      <c r="G238" s="36" t="s">
        <v>28</v>
      </c>
      <c r="H238" s="37">
        <v>507452.47</v>
      </c>
      <c r="I238" s="36" t="s">
        <v>29</v>
      </c>
      <c r="J238" s="51">
        <v>169295.96</v>
      </c>
      <c r="K238" s="8" t="s">
        <v>48</v>
      </c>
      <c r="L238" s="38">
        <v>48909.33</v>
      </c>
      <c r="M238" s="53">
        <f t="shared" si="18"/>
        <v>725657.75999999989</v>
      </c>
      <c r="N238" s="32">
        <v>46058</v>
      </c>
      <c r="O238" s="49" t="s">
        <v>49</v>
      </c>
    </row>
    <row r="239" spans="2:15">
      <c r="B239" s="7" t="s">
        <v>459</v>
      </c>
      <c r="C239" s="9" t="s">
        <v>460</v>
      </c>
      <c r="D239" s="36" t="s">
        <v>19</v>
      </c>
      <c r="E239" s="64" t="str">
        <f>VLOOKUP(D239,'pomocna tabulka'!$B$2:$D$12,3,0)</f>
        <v>Úrad vlády SR</v>
      </c>
      <c r="F239" s="58" t="str">
        <f>+IFERROR(VLOOKUP(VALUE(MID($B239,11,1)),'pomocna tabulka'!$F$2:$G$7,2,0),"")</f>
        <v>Zálohová platba</v>
      </c>
      <c r="G239" s="36" t="s">
        <v>20</v>
      </c>
      <c r="H239" s="37">
        <v>52833.43</v>
      </c>
      <c r="I239" s="36" t="s">
        <v>21</v>
      </c>
      <c r="J239" s="51">
        <v>9323.5499999999993</v>
      </c>
      <c r="K239" s="8"/>
      <c r="L239" s="38">
        <v>0</v>
      </c>
      <c r="M239" s="53">
        <f t="shared" si="18"/>
        <v>62156.979999999996</v>
      </c>
      <c r="N239" s="32">
        <v>46059</v>
      </c>
      <c r="O239" s="54" t="s">
        <v>22</v>
      </c>
    </row>
    <row r="240" spans="2:15">
      <c r="B240" s="7" t="s">
        <v>461</v>
      </c>
      <c r="C240" s="9" t="s">
        <v>462</v>
      </c>
      <c r="D240" s="36" t="s">
        <v>66</v>
      </c>
      <c r="E240" s="64" t="str">
        <f>VLOOKUP(D240,'pomocna tabulka'!$B$2:$D$12,3,0)</f>
        <v xml:space="preserve">Slovenská inovačná a energetická agentúra </v>
      </c>
      <c r="F240" s="58" t="str">
        <f>+IFERROR(VLOOKUP(VALUE(MID($B240,11,1)),'pomocna tabulka'!$F$2:$G$7,2,0),"")</f>
        <v>Priebežná platba</v>
      </c>
      <c r="G240" s="36" t="s">
        <v>67</v>
      </c>
      <c r="H240" s="37">
        <v>18244.8</v>
      </c>
      <c r="I240" s="36" t="s">
        <v>68</v>
      </c>
      <c r="J240" s="51">
        <v>27367.200000000001</v>
      </c>
      <c r="K240" s="8"/>
      <c r="L240" s="38">
        <v>0</v>
      </c>
      <c r="M240" s="53">
        <f t="shared" si="18"/>
        <v>45612</v>
      </c>
      <c r="N240" s="32">
        <v>46059</v>
      </c>
      <c r="O240" s="54" t="s">
        <v>22</v>
      </c>
    </row>
    <row r="241" spans="2:15">
      <c r="B241" s="7" t="s">
        <v>463</v>
      </c>
      <c r="C241" s="9" t="s">
        <v>189</v>
      </c>
      <c r="D241" s="36" t="s">
        <v>27</v>
      </c>
      <c r="E241" s="64" t="str">
        <f>VLOOKUP(D241,'pomocna tabulka'!$B$2:$D$12,3,0)</f>
        <v>MIRRI SR</v>
      </c>
      <c r="F241" s="58" t="str">
        <f>+IFERROR(VLOOKUP(VALUE(MID($B241,11,1)),'pomocna tabulka'!$F$2:$G$7,2,0),"")</f>
        <v>Priebežná platba</v>
      </c>
      <c r="G241" s="36" t="s">
        <v>28</v>
      </c>
      <c r="H241" s="37">
        <v>4547.5</v>
      </c>
      <c r="I241" s="36" t="s">
        <v>29</v>
      </c>
      <c r="J241" s="51">
        <v>374.5</v>
      </c>
      <c r="K241" s="8"/>
      <c r="L241" s="38">
        <v>0</v>
      </c>
      <c r="M241" s="53">
        <f t="shared" si="18"/>
        <v>4922</v>
      </c>
      <c r="N241" s="32">
        <v>46059</v>
      </c>
      <c r="O241" s="54" t="s">
        <v>22</v>
      </c>
    </row>
    <row r="242" spans="2:15">
      <c r="B242" s="7" t="s">
        <v>464</v>
      </c>
      <c r="C242" s="9" t="s">
        <v>355</v>
      </c>
      <c r="D242" s="36" t="s">
        <v>66</v>
      </c>
      <c r="E242" s="64" t="str">
        <f>VLOOKUP(D242,'pomocna tabulka'!$B$2:$D$12,3,0)</f>
        <v xml:space="preserve">Slovenská inovačná a energetická agentúra </v>
      </c>
      <c r="F242" s="58" t="str">
        <f>+IFERROR(VLOOKUP(VALUE(MID($B242,11,1)),'pomocna tabulka'!$F$2:$G$7,2,0),"")</f>
        <v>Predfinancovanie</v>
      </c>
      <c r="G242" s="36" t="s">
        <v>67</v>
      </c>
      <c r="H242" s="37">
        <v>6462.77</v>
      </c>
      <c r="I242" s="36" t="s">
        <v>68</v>
      </c>
      <c r="J242" s="51">
        <v>9694.15</v>
      </c>
      <c r="K242" s="8"/>
      <c r="L242" s="38">
        <v>0</v>
      </c>
      <c r="M242" s="53">
        <f t="shared" si="18"/>
        <v>16156.92</v>
      </c>
      <c r="N242" s="32">
        <v>46059</v>
      </c>
      <c r="O242" s="54" t="s">
        <v>22</v>
      </c>
    </row>
    <row r="243" spans="2:15">
      <c r="B243" s="7" t="s">
        <v>465</v>
      </c>
      <c r="C243" s="9" t="s">
        <v>165</v>
      </c>
      <c r="D243" s="36" t="s">
        <v>19</v>
      </c>
      <c r="E243" s="64" t="str">
        <f>VLOOKUP(D243,'pomocna tabulka'!$B$2:$D$12,3,0)</f>
        <v>Úrad vlády SR</v>
      </c>
      <c r="F243" s="58" t="str">
        <f>+IFERROR(VLOOKUP(VALUE(MID($B243,11,1)),'pomocna tabulka'!$F$2:$G$7,2,0),"")</f>
        <v>Priebežná platba</v>
      </c>
      <c r="G243" s="36" t="s">
        <v>20</v>
      </c>
      <c r="H243" s="37">
        <v>4903.3100000000004</v>
      </c>
      <c r="I243" s="36" t="s">
        <v>21</v>
      </c>
      <c r="J243" s="51">
        <v>865.29</v>
      </c>
      <c r="K243" s="8"/>
      <c r="L243" s="38">
        <v>0</v>
      </c>
      <c r="M243" s="53">
        <f t="shared" ref="M243:M274" si="20">H243+J243+L243</f>
        <v>5768.6</v>
      </c>
      <c r="N243" s="32">
        <v>46059</v>
      </c>
      <c r="O243" s="54" t="s">
        <v>22</v>
      </c>
    </row>
    <row r="244" spans="2:15">
      <c r="B244" s="7" t="s">
        <v>466</v>
      </c>
      <c r="C244" s="9" t="s">
        <v>467</v>
      </c>
      <c r="D244" s="36" t="s">
        <v>19</v>
      </c>
      <c r="E244" s="64" t="str">
        <f>VLOOKUP(D244,'pomocna tabulka'!$B$2:$D$12,3,0)</f>
        <v>Úrad vlády SR</v>
      </c>
      <c r="F244" s="58" t="str">
        <f>+IFERROR(VLOOKUP(VALUE(MID($B244,11,1)),'pomocna tabulka'!$F$2:$G$7,2,0),"")</f>
        <v>Priebežná platba</v>
      </c>
      <c r="G244" s="36" t="s">
        <v>20</v>
      </c>
      <c r="H244" s="37">
        <v>6875.28</v>
      </c>
      <c r="I244" s="36" t="s">
        <v>21</v>
      </c>
      <c r="J244" s="51">
        <v>1213.29</v>
      </c>
      <c r="K244" s="8"/>
      <c r="L244" s="38">
        <v>0</v>
      </c>
      <c r="M244" s="53">
        <f t="shared" si="20"/>
        <v>8088.57</v>
      </c>
      <c r="N244" s="32">
        <v>46059</v>
      </c>
      <c r="O244" s="54" t="s">
        <v>22</v>
      </c>
    </row>
    <row r="245" spans="2:15">
      <c r="B245" s="7" t="s">
        <v>468</v>
      </c>
      <c r="C245" s="9" t="s">
        <v>469</v>
      </c>
      <c r="D245" s="36" t="s">
        <v>27</v>
      </c>
      <c r="E245" s="64" t="str">
        <f>VLOOKUP(D245,'pomocna tabulka'!$B$2:$D$12,3,0)</f>
        <v>MIRRI SR</v>
      </c>
      <c r="F245" s="58" t="str">
        <f>+IFERROR(VLOOKUP(VALUE(MID($B245,11,1)),'pomocna tabulka'!$F$2:$G$7,2,0),"")</f>
        <v>Predfinancovanie</v>
      </c>
      <c r="G245" s="36" t="s">
        <v>28</v>
      </c>
      <c r="H245" s="37">
        <v>108123.33</v>
      </c>
      <c r="I245" s="36" t="s">
        <v>29</v>
      </c>
      <c r="J245" s="51">
        <v>8904.2800000000007</v>
      </c>
      <c r="K245" s="8"/>
      <c r="L245" s="38">
        <v>0</v>
      </c>
      <c r="M245" s="53">
        <f t="shared" si="20"/>
        <v>117027.61</v>
      </c>
      <c r="N245" s="32">
        <v>46059</v>
      </c>
      <c r="O245" s="54" t="s">
        <v>22</v>
      </c>
    </row>
    <row r="246" spans="2:15" ht="25.5">
      <c r="B246" s="7" t="s">
        <v>470</v>
      </c>
      <c r="C246" s="9" t="s">
        <v>47</v>
      </c>
      <c r="D246" s="36" t="s">
        <v>27</v>
      </c>
      <c r="E246" s="64" t="str">
        <f>VLOOKUP(D246,'pomocna tabulka'!$B$2:$D$12,3,0)</f>
        <v>MIRRI SR</v>
      </c>
      <c r="F246" s="58" t="str">
        <f>+IFERROR(VLOOKUP(VALUE(MID($B246,11,1)),'pomocna tabulka'!$F$2:$G$7,2,0),"")</f>
        <v>Priebežná platba</v>
      </c>
      <c r="G246" s="36" t="s">
        <v>28</v>
      </c>
      <c r="H246" s="37">
        <v>12686.71</v>
      </c>
      <c r="I246" s="36" t="s">
        <v>29</v>
      </c>
      <c r="J246" s="51">
        <v>2781.18</v>
      </c>
      <c r="K246" s="8" t="s">
        <v>48</v>
      </c>
      <c r="L246" s="38">
        <v>1222.77</v>
      </c>
      <c r="M246" s="53">
        <f t="shared" si="20"/>
        <v>16690.66</v>
      </c>
      <c r="N246" s="32">
        <v>46059</v>
      </c>
      <c r="O246" s="49" t="s">
        <v>49</v>
      </c>
    </row>
    <row r="247" spans="2:15">
      <c r="B247" s="7" t="s">
        <v>471</v>
      </c>
      <c r="C247" s="9" t="s">
        <v>472</v>
      </c>
      <c r="D247" s="36" t="s">
        <v>19</v>
      </c>
      <c r="E247" s="64" t="str">
        <f>VLOOKUP(D247,'pomocna tabulka'!$B$2:$D$12,3,0)</f>
        <v>Úrad vlády SR</v>
      </c>
      <c r="F247" s="58" t="str">
        <f>+IFERROR(VLOOKUP(VALUE(MID($B247,11,1)),'pomocna tabulka'!$F$2:$G$7,2,0),"")</f>
        <v>Priebežná platba</v>
      </c>
      <c r="G247" s="36" t="s">
        <v>20</v>
      </c>
      <c r="H247" s="37">
        <v>4853.6899999999996</v>
      </c>
      <c r="I247" s="36" t="s">
        <v>21</v>
      </c>
      <c r="J247" s="51">
        <v>856.53</v>
      </c>
      <c r="K247" s="8"/>
      <c r="L247" s="38">
        <v>0</v>
      </c>
      <c r="M247" s="53">
        <f t="shared" si="20"/>
        <v>5710.2199999999993</v>
      </c>
      <c r="N247" s="32">
        <v>46059</v>
      </c>
      <c r="O247" s="54" t="s">
        <v>22</v>
      </c>
    </row>
    <row r="248" spans="2:15">
      <c r="B248" s="7" t="s">
        <v>473</v>
      </c>
      <c r="C248" s="9" t="s">
        <v>474</v>
      </c>
      <c r="D248" s="36" t="s">
        <v>27</v>
      </c>
      <c r="E248" s="64" t="str">
        <f>VLOOKUP(D248,'pomocna tabulka'!$B$2:$D$12,3,0)</f>
        <v>MIRRI SR</v>
      </c>
      <c r="F248" s="58" t="str">
        <f>+IFERROR(VLOOKUP(VALUE(MID($B248,11,1)),'pomocna tabulka'!$F$2:$G$7,2,0),"")</f>
        <v>Predfinancovanie</v>
      </c>
      <c r="G248" s="36" t="s">
        <v>28</v>
      </c>
      <c r="H248" s="37">
        <v>163435.59</v>
      </c>
      <c r="I248" s="36" t="s">
        <v>29</v>
      </c>
      <c r="J248" s="51">
        <v>13459.4</v>
      </c>
      <c r="K248" s="8"/>
      <c r="L248" s="38">
        <v>0</v>
      </c>
      <c r="M248" s="53">
        <f t="shared" si="20"/>
        <v>176894.99</v>
      </c>
      <c r="N248" s="32">
        <v>46059</v>
      </c>
      <c r="O248" s="54" t="s">
        <v>22</v>
      </c>
    </row>
    <row r="249" spans="2:15">
      <c r="B249" s="7" t="s">
        <v>475</v>
      </c>
      <c r="C249" s="9" t="s">
        <v>476</v>
      </c>
      <c r="D249" s="36" t="s">
        <v>19</v>
      </c>
      <c r="E249" s="64" t="str">
        <f>VLOOKUP(D249,'pomocna tabulka'!$B$2:$D$12,3,0)</f>
        <v>Úrad vlády SR</v>
      </c>
      <c r="F249" s="58" t="str">
        <f>+IFERROR(VLOOKUP(VALUE(MID($B249,11,1)),'pomocna tabulka'!$F$2:$G$7,2,0),"")</f>
        <v>Priebežná platba</v>
      </c>
      <c r="G249" s="36" t="s">
        <v>20</v>
      </c>
      <c r="H249" s="37">
        <v>6758.09</v>
      </c>
      <c r="I249" s="36" t="s">
        <v>21</v>
      </c>
      <c r="J249" s="51">
        <v>1192.5999999999999</v>
      </c>
      <c r="K249" s="8"/>
      <c r="L249" s="38">
        <v>0</v>
      </c>
      <c r="M249" s="53">
        <f t="shared" si="20"/>
        <v>7950.6900000000005</v>
      </c>
      <c r="N249" s="32">
        <v>46062</v>
      </c>
      <c r="O249" s="54" t="s">
        <v>22</v>
      </c>
    </row>
    <row r="250" spans="2:15">
      <c r="B250" s="7" t="s">
        <v>477</v>
      </c>
      <c r="C250" s="9" t="s">
        <v>110</v>
      </c>
      <c r="D250" s="36" t="s">
        <v>19</v>
      </c>
      <c r="E250" s="64" t="str">
        <f>VLOOKUP(D250,'pomocna tabulka'!$B$2:$D$12,3,0)</f>
        <v>Úrad vlády SR</v>
      </c>
      <c r="F250" s="58" t="str">
        <f>+IFERROR(VLOOKUP(VALUE(MID($B250,11,1)),'pomocna tabulka'!$F$2:$G$7,2,0),"")</f>
        <v>Priebežná platba</v>
      </c>
      <c r="G250" s="36" t="s">
        <v>20</v>
      </c>
      <c r="H250" s="37">
        <v>4903.28</v>
      </c>
      <c r="I250" s="36" t="s">
        <v>21</v>
      </c>
      <c r="J250" s="51">
        <v>865.28</v>
      </c>
      <c r="K250" s="8"/>
      <c r="L250" s="38">
        <v>0</v>
      </c>
      <c r="M250" s="53">
        <f t="shared" si="20"/>
        <v>5768.5599999999995</v>
      </c>
      <c r="N250" s="32">
        <v>46059</v>
      </c>
      <c r="O250" s="54" t="s">
        <v>22</v>
      </c>
    </row>
    <row r="251" spans="2:15">
      <c r="B251" s="7" t="s">
        <v>478</v>
      </c>
      <c r="C251" s="9" t="s">
        <v>479</v>
      </c>
      <c r="D251" s="36" t="s">
        <v>19</v>
      </c>
      <c r="E251" s="64" t="str">
        <f>VLOOKUP(D251,'pomocna tabulka'!$B$2:$D$12,3,0)</f>
        <v>Úrad vlády SR</v>
      </c>
      <c r="F251" s="58" t="str">
        <f>+IFERROR(VLOOKUP(VALUE(MID($B251,11,1)),'pomocna tabulka'!$F$2:$G$7,2,0),"")</f>
        <v>Priebežná platba</v>
      </c>
      <c r="G251" s="36" t="s">
        <v>20</v>
      </c>
      <c r="H251" s="37">
        <v>4338.66</v>
      </c>
      <c r="I251" s="36" t="s">
        <v>21</v>
      </c>
      <c r="J251" s="51">
        <v>765.64</v>
      </c>
      <c r="K251" s="8"/>
      <c r="L251" s="38">
        <v>0</v>
      </c>
      <c r="M251" s="53">
        <f t="shared" si="20"/>
        <v>5104.3</v>
      </c>
      <c r="N251" s="32">
        <v>46059</v>
      </c>
      <c r="O251" s="54" t="s">
        <v>22</v>
      </c>
    </row>
    <row r="252" spans="2:15">
      <c r="B252" s="7" t="s">
        <v>480</v>
      </c>
      <c r="C252" s="9" t="s">
        <v>189</v>
      </c>
      <c r="D252" s="36" t="s">
        <v>27</v>
      </c>
      <c r="E252" s="64" t="str">
        <f>VLOOKUP(D252,'pomocna tabulka'!$B$2:$D$12,3,0)</f>
        <v>MIRRI SR</v>
      </c>
      <c r="F252" s="58" t="str">
        <f>+IFERROR(VLOOKUP(VALUE(MID($B252,11,1)),'pomocna tabulka'!$F$2:$G$7,2,0),"")</f>
        <v>Predfinancovanie</v>
      </c>
      <c r="G252" s="36" t="s">
        <v>28</v>
      </c>
      <c r="H252" s="37">
        <v>124123.69</v>
      </c>
      <c r="I252" s="36" t="s">
        <v>29</v>
      </c>
      <c r="J252" s="51">
        <v>10221.950000000001</v>
      </c>
      <c r="K252" s="8"/>
      <c r="L252" s="38">
        <v>0</v>
      </c>
      <c r="M252" s="53">
        <f t="shared" si="20"/>
        <v>134345.64000000001</v>
      </c>
      <c r="N252" s="32">
        <v>46062</v>
      </c>
      <c r="O252" s="54" t="s">
        <v>22</v>
      </c>
    </row>
    <row r="253" spans="2:15">
      <c r="B253" s="7" t="s">
        <v>481</v>
      </c>
      <c r="C253" s="9" t="s">
        <v>482</v>
      </c>
      <c r="D253" s="36" t="s">
        <v>27</v>
      </c>
      <c r="E253" s="64" t="str">
        <f>VLOOKUP(D253,'pomocna tabulka'!$B$2:$D$12,3,0)</f>
        <v>MIRRI SR</v>
      </c>
      <c r="F253" s="58" t="str">
        <f>+IFERROR(VLOOKUP(VALUE(MID($B253,11,1)),'pomocna tabulka'!$F$2:$G$7,2,0),"")</f>
        <v>Predfinancovanie</v>
      </c>
      <c r="G253" s="36" t="s">
        <v>28</v>
      </c>
      <c r="H253" s="37">
        <v>6941.39</v>
      </c>
      <c r="I253" s="36" t="s">
        <v>29</v>
      </c>
      <c r="J253" s="51">
        <v>7809.07</v>
      </c>
      <c r="K253" s="8"/>
      <c r="L253" s="38">
        <v>0</v>
      </c>
      <c r="M253" s="53">
        <f t="shared" si="20"/>
        <v>14750.46</v>
      </c>
      <c r="N253" s="32">
        <v>46062</v>
      </c>
      <c r="O253" s="54" t="s">
        <v>22</v>
      </c>
    </row>
    <row r="254" spans="2:15">
      <c r="B254" s="7" t="s">
        <v>483</v>
      </c>
      <c r="C254" s="9" t="s">
        <v>484</v>
      </c>
      <c r="D254" s="36" t="s">
        <v>19</v>
      </c>
      <c r="E254" s="64" t="str">
        <f>VLOOKUP(D254,'pomocna tabulka'!$B$2:$D$12,3,0)</f>
        <v>Úrad vlády SR</v>
      </c>
      <c r="F254" s="58" t="str">
        <f>+IFERROR(VLOOKUP(VALUE(MID($B254,11,1)),'pomocna tabulka'!$F$2:$G$7,2,0),"")</f>
        <v>Zálohová platba</v>
      </c>
      <c r="G254" s="36" t="s">
        <v>28</v>
      </c>
      <c r="H254" s="37">
        <v>37886.129999999997</v>
      </c>
      <c r="I254" s="36" t="s">
        <v>29</v>
      </c>
      <c r="J254" s="51">
        <v>6685.79</v>
      </c>
      <c r="K254" s="8"/>
      <c r="L254" s="38">
        <v>0</v>
      </c>
      <c r="M254" s="53">
        <f t="shared" si="20"/>
        <v>44571.92</v>
      </c>
      <c r="N254" s="32">
        <v>46062</v>
      </c>
      <c r="O254" s="54" t="s">
        <v>22</v>
      </c>
    </row>
    <row r="255" spans="2:15">
      <c r="B255" s="7" t="s">
        <v>485</v>
      </c>
      <c r="C255" s="9" t="s">
        <v>486</v>
      </c>
      <c r="D255" s="36" t="s">
        <v>27</v>
      </c>
      <c r="E255" s="64" t="str">
        <f>VLOOKUP(D255,'pomocna tabulka'!$B$2:$D$12,3,0)</f>
        <v>MIRRI SR</v>
      </c>
      <c r="F255" s="58" t="str">
        <f>+IFERROR(VLOOKUP(VALUE(MID($B255,11,1)),'pomocna tabulka'!$F$2:$G$7,2,0),"")</f>
        <v>Predfinancovanie</v>
      </c>
      <c r="G255" s="36" t="s">
        <v>28</v>
      </c>
      <c r="H255" s="37">
        <v>130141.15</v>
      </c>
      <c r="I255" s="36" t="s">
        <v>29</v>
      </c>
      <c r="J255" s="51">
        <v>10717.5</v>
      </c>
      <c r="K255" s="8"/>
      <c r="L255" s="38">
        <v>0</v>
      </c>
      <c r="M255" s="53">
        <f t="shared" si="20"/>
        <v>140858.65</v>
      </c>
      <c r="N255" s="32">
        <v>46062</v>
      </c>
      <c r="O255" s="54" t="s">
        <v>22</v>
      </c>
    </row>
    <row r="256" spans="2:15">
      <c r="B256" s="7" t="s">
        <v>487</v>
      </c>
      <c r="C256" s="9" t="s">
        <v>488</v>
      </c>
      <c r="D256" s="36" t="s">
        <v>66</v>
      </c>
      <c r="E256" s="64" t="str">
        <f>VLOOKUP(D256,'pomocna tabulka'!$B$2:$D$12,3,0)</f>
        <v xml:space="preserve">Slovenská inovačná a energetická agentúra </v>
      </c>
      <c r="F256" s="58" t="str">
        <f>+IFERROR(VLOOKUP(VALUE(MID($B256,11,1)),'pomocna tabulka'!$F$2:$G$7,2,0),"")</f>
        <v>Predfinancovanie</v>
      </c>
      <c r="G256" s="36" t="s">
        <v>67</v>
      </c>
      <c r="H256" s="37">
        <v>146888.97</v>
      </c>
      <c r="I256" s="36" t="s">
        <v>68</v>
      </c>
      <c r="J256" s="51">
        <v>25921.58</v>
      </c>
      <c r="K256" s="8"/>
      <c r="L256" s="38">
        <v>0</v>
      </c>
      <c r="M256" s="53">
        <f t="shared" si="20"/>
        <v>172810.55</v>
      </c>
      <c r="N256" s="32">
        <v>46062</v>
      </c>
      <c r="O256" s="54" t="s">
        <v>22</v>
      </c>
    </row>
    <row r="257" spans="2:15">
      <c r="B257" s="7" t="s">
        <v>489</v>
      </c>
      <c r="C257" s="9" t="s">
        <v>490</v>
      </c>
      <c r="D257" s="36" t="s">
        <v>27</v>
      </c>
      <c r="E257" s="64" t="str">
        <f>VLOOKUP(D257,'pomocna tabulka'!$B$2:$D$12,3,0)</f>
        <v>MIRRI SR</v>
      </c>
      <c r="F257" s="58" t="str">
        <f>+IFERROR(VLOOKUP(VALUE(MID($B257,11,1)),'pomocna tabulka'!$F$2:$G$7,2,0),"")</f>
        <v>Priebežná platba</v>
      </c>
      <c r="G257" s="36" t="s">
        <v>28</v>
      </c>
      <c r="H257" s="37">
        <v>67943.14</v>
      </c>
      <c r="I257" s="36" t="s">
        <v>29</v>
      </c>
      <c r="J257" s="51">
        <v>5595.31</v>
      </c>
      <c r="K257" s="8"/>
      <c r="L257" s="38">
        <v>0</v>
      </c>
      <c r="M257" s="53">
        <f t="shared" si="20"/>
        <v>73538.45</v>
      </c>
      <c r="N257" s="32">
        <v>46062</v>
      </c>
      <c r="O257" s="54" t="s">
        <v>22</v>
      </c>
    </row>
    <row r="258" spans="2:15">
      <c r="B258" s="7" t="s">
        <v>491</v>
      </c>
      <c r="C258" s="9" t="s">
        <v>492</v>
      </c>
      <c r="D258" s="36" t="s">
        <v>19</v>
      </c>
      <c r="E258" s="64" t="str">
        <f>VLOOKUP(D258,'pomocna tabulka'!$B$2:$D$12,3,0)</f>
        <v>Úrad vlády SR</v>
      </c>
      <c r="F258" s="58" t="str">
        <f>+IFERROR(VLOOKUP(VALUE(MID($B258,11,1)),'pomocna tabulka'!$F$2:$G$7,2,0),"")</f>
        <v>Zálohová platba</v>
      </c>
      <c r="G258" s="36" t="s">
        <v>20</v>
      </c>
      <c r="H258" s="37">
        <v>40688.639999999999</v>
      </c>
      <c r="I258" s="36" t="s">
        <v>21</v>
      </c>
      <c r="J258" s="51">
        <v>7180.35</v>
      </c>
      <c r="K258" s="8"/>
      <c r="L258" s="38">
        <v>0</v>
      </c>
      <c r="M258" s="53">
        <f t="shared" si="20"/>
        <v>47868.99</v>
      </c>
      <c r="N258" s="32">
        <v>46062</v>
      </c>
      <c r="O258" s="54" t="s">
        <v>22</v>
      </c>
    </row>
    <row r="259" spans="2:15">
      <c r="B259" s="7" t="s">
        <v>493</v>
      </c>
      <c r="C259" s="9" t="s">
        <v>494</v>
      </c>
      <c r="D259" s="36" t="s">
        <v>66</v>
      </c>
      <c r="E259" s="64" t="str">
        <f>VLOOKUP(D259,'pomocna tabulka'!$B$2:$D$12,3,0)</f>
        <v xml:space="preserve">Slovenská inovačná a energetická agentúra </v>
      </c>
      <c r="F259" s="58" t="str">
        <f>+IFERROR(VLOOKUP(VALUE(MID($B259,11,1)),'pomocna tabulka'!$F$2:$G$7,2,0),"")</f>
        <v>Predfinancovanie</v>
      </c>
      <c r="G259" s="36" t="s">
        <v>67</v>
      </c>
      <c r="H259" s="37">
        <v>15686.54</v>
      </c>
      <c r="I259" s="36" t="s">
        <v>68</v>
      </c>
      <c r="J259" s="51">
        <v>23529.81</v>
      </c>
      <c r="K259" s="8"/>
      <c r="L259" s="38">
        <v>0</v>
      </c>
      <c r="M259" s="53">
        <f t="shared" si="20"/>
        <v>39216.350000000006</v>
      </c>
      <c r="N259" s="32">
        <v>46062</v>
      </c>
      <c r="O259" s="54" t="s">
        <v>22</v>
      </c>
    </row>
    <row r="260" spans="2:15">
      <c r="B260" s="7" t="s">
        <v>495</v>
      </c>
      <c r="C260" s="9" t="s">
        <v>496</v>
      </c>
      <c r="D260" s="36" t="s">
        <v>19</v>
      </c>
      <c r="E260" s="64" t="str">
        <f>VLOOKUP(D260,'pomocna tabulka'!$B$2:$D$12,3,0)</f>
        <v>Úrad vlády SR</v>
      </c>
      <c r="F260" s="58" t="str">
        <f>+IFERROR(VLOOKUP(VALUE(MID($B260,11,1)),'pomocna tabulka'!$F$2:$G$7,2,0),"")</f>
        <v>Priebežná platba</v>
      </c>
      <c r="G260" s="36" t="s">
        <v>28</v>
      </c>
      <c r="H260" s="37">
        <v>29263.16</v>
      </c>
      <c r="I260" s="36" t="s">
        <v>29</v>
      </c>
      <c r="J260" s="51">
        <v>5164.09</v>
      </c>
      <c r="K260" s="8"/>
      <c r="L260" s="38">
        <v>0</v>
      </c>
      <c r="M260" s="53">
        <f t="shared" si="20"/>
        <v>34427.25</v>
      </c>
      <c r="N260" s="32">
        <v>46062</v>
      </c>
      <c r="O260" s="54" t="s">
        <v>22</v>
      </c>
    </row>
    <row r="261" spans="2:15">
      <c r="B261" s="7" t="s">
        <v>497</v>
      </c>
      <c r="C261" s="9" t="s">
        <v>498</v>
      </c>
      <c r="D261" s="36" t="s">
        <v>27</v>
      </c>
      <c r="E261" s="64" t="str">
        <f>VLOOKUP(D261,'pomocna tabulka'!$B$2:$D$12,3,0)</f>
        <v>MIRRI SR</v>
      </c>
      <c r="F261" s="58" t="str">
        <f>+IFERROR(VLOOKUP(VALUE(MID($B261,11,1)),'pomocna tabulka'!$F$2:$G$7,2,0),"")</f>
        <v>Predfinancovanie</v>
      </c>
      <c r="G261" s="36" t="s">
        <v>28</v>
      </c>
      <c r="H261" s="37">
        <v>165627.98000000001</v>
      </c>
      <c r="I261" s="36" t="s">
        <v>29</v>
      </c>
      <c r="J261" s="51">
        <v>13639.94</v>
      </c>
      <c r="K261" s="8"/>
      <c r="L261" s="38">
        <v>0</v>
      </c>
      <c r="M261" s="53">
        <f t="shared" si="20"/>
        <v>179267.92</v>
      </c>
      <c r="N261" s="32">
        <v>46062</v>
      </c>
      <c r="O261" s="54" t="s">
        <v>22</v>
      </c>
    </row>
    <row r="262" spans="2:15">
      <c r="B262" s="7" t="s">
        <v>499</v>
      </c>
      <c r="C262" s="9" t="s">
        <v>155</v>
      </c>
      <c r="D262" s="36" t="s">
        <v>27</v>
      </c>
      <c r="E262" s="64" t="str">
        <f>VLOOKUP(D262,'pomocna tabulka'!$B$2:$D$12,3,0)</f>
        <v>MIRRI SR</v>
      </c>
      <c r="F262" s="58" t="str">
        <f>+IFERROR(VLOOKUP(VALUE(MID($B262,11,1)),'pomocna tabulka'!$F$2:$G$7,2,0),"")</f>
        <v>Priebežná platba</v>
      </c>
      <c r="G262" s="36" t="s">
        <v>67</v>
      </c>
      <c r="H262" s="37">
        <v>70886.81</v>
      </c>
      <c r="I262" s="36" t="s">
        <v>68</v>
      </c>
      <c r="J262" s="51">
        <v>15539.75</v>
      </c>
      <c r="K262" s="8" t="s">
        <v>48</v>
      </c>
      <c r="L262" s="38">
        <v>6832.22</v>
      </c>
      <c r="M262" s="53">
        <f t="shared" si="20"/>
        <v>93258.78</v>
      </c>
      <c r="N262" s="32">
        <v>46062</v>
      </c>
      <c r="O262" s="54" t="s">
        <v>22</v>
      </c>
    </row>
    <row r="263" spans="2:15">
      <c r="B263" s="7" t="s">
        <v>500</v>
      </c>
      <c r="C263" s="9" t="s">
        <v>501</v>
      </c>
      <c r="D263" s="36" t="s">
        <v>19</v>
      </c>
      <c r="E263" s="64" t="str">
        <f>VLOOKUP(D263,'pomocna tabulka'!$B$2:$D$12,3,0)</f>
        <v>Úrad vlády SR</v>
      </c>
      <c r="F263" s="58" t="str">
        <f>+IFERROR(VLOOKUP(VALUE(MID($B263,11,1)),'pomocna tabulka'!$F$2:$G$7,2,0),"")</f>
        <v>Priebežná platba</v>
      </c>
      <c r="G263" s="36" t="s">
        <v>20</v>
      </c>
      <c r="H263" s="37">
        <v>9806.65</v>
      </c>
      <c r="I263" s="36" t="s">
        <v>21</v>
      </c>
      <c r="J263" s="51">
        <v>1730.59</v>
      </c>
      <c r="K263" s="8"/>
      <c r="L263" s="38">
        <v>0</v>
      </c>
      <c r="M263" s="53">
        <f t="shared" si="20"/>
        <v>11537.24</v>
      </c>
      <c r="N263" s="32">
        <v>46062</v>
      </c>
      <c r="O263" s="54" t="s">
        <v>22</v>
      </c>
    </row>
    <row r="264" spans="2:15">
      <c r="B264" s="7" t="s">
        <v>502</v>
      </c>
      <c r="C264" s="9" t="s">
        <v>26</v>
      </c>
      <c r="D264" s="36" t="s">
        <v>27</v>
      </c>
      <c r="E264" s="64" t="str">
        <f>VLOOKUP(D264,'pomocna tabulka'!$B$2:$D$12,3,0)</f>
        <v>MIRRI SR</v>
      </c>
      <c r="F264" s="58" t="str">
        <f>+IFERROR(VLOOKUP(VALUE(MID($B264,11,1)),'pomocna tabulka'!$F$2:$G$7,2,0),"")</f>
        <v>Predfinancovanie</v>
      </c>
      <c r="G264" s="36" t="s">
        <v>28</v>
      </c>
      <c r="H264" s="37">
        <v>17709.900000000001</v>
      </c>
      <c r="I264" s="36" t="s">
        <v>29</v>
      </c>
      <c r="J264" s="51">
        <v>1458.47</v>
      </c>
      <c r="K264" s="8"/>
      <c r="L264" s="38">
        <v>0</v>
      </c>
      <c r="M264" s="53">
        <f t="shared" si="20"/>
        <v>19168.370000000003</v>
      </c>
      <c r="N264" s="32">
        <v>46063</v>
      </c>
      <c r="O264" s="54" t="s">
        <v>22</v>
      </c>
    </row>
    <row r="265" spans="2:15">
      <c r="B265" s="7" t="s">
        <v>503</v>
      </c>
      <c r="C265" s="9" t="s">
        <v>504</v>
      </c>
      <c r="D265" s="36" t="s">
        <v>27</v>
      </c>
      <c r="E265" s="64" t="str">
        <f>VLOOKUP(D265,'pomocna tabulka'!$B$2:$D$12,3,0)</f>
        <v>MIRRI SR</v>
      </c>
      <c r="F265" s="58" t="str">
        <f>+IFERROR(VLOOKUP(VALUE(MID($B265,11,1)),'pomocna tabulka'!$F$2:$G$7,2,0),"")</f>
        <v>Priebežná platba</v>
      </c>
      <c r="G265" s="36" t="s">
        <v>28</v>
      </c>
      <c r="H265" s="37">
        <v>21015.33</v>
      </c>
      <c r="I265" s="36" t="s">
        <v>29</v>
      </c>
      <c r="J265" s="51">
        <v>1730.67</v>
      </c>
      <c r="K265" s="8"/>
      <c r="L265" s="38">
        <v>0</v>
      </c>
      <c r="M265" s="53">
        <f t="shared" si="20"/>
        <v>22746</v>
      </c>
      <c r="N265" s="32">
        <v>46063</v>
      </c>
      <c r="O265" s="54" t="s">
        <v>22</v>
      </c>
    </row>
    <row r="266" spans="2:15" ht="25.5">
      <c r="B266" s="7" t="s">
        <v>505</v>
      </c>
      <c r="C266" s="9" t="s">
        <v>47</v>
      </c>
      <c r="D266" s="36" t="s">
        <v>27</v>
      </c>
      <c r="E266" s="64" t="str">
        <f>VLOOKUP(D266,'pomocna tabulka'!$B$2:$D$12,3,0)</f>
        <v>MIRRI SR</v>
      </c>
      <c r="F266" s="58" t="str">
        <f>+IFERROR(VLOOKUP(VALUE(MID($B266,11,1)),'pomocna tabulka'!$F$2:$G$7,2,0),"")</f>
        <v>Priebežná platba</v>
      </c>
      <c r="G266" s="36" t="s">
        <v>28</v>
      </c>
      <c r="H266" s="37">
        <v>190406.87</v>
      </c>
      <c r="I266" s="36" t="s">
        <v>29</v>
      </c>
      <c r="J266" s="51">
        <v>64444.19</v>
      </c>
      <c r="K266" s="8"/>
      <c r="L266" s="38">
        <v>0</v>
      </c>
      <c r="M266" s="53">
        <f t="shared" si="20"/>
        <v>254851.06</v>
      </c>
      <c r="N266" s="32">
        <v>46062</v>
      </c>
      <c r="O266" s="49" t="s">
        <v>49</v>
      </c>
    </row>
    <row r="267" spans="2:15">
      <c r="B267" s="7" t="s">
        <v>506</v>
      </c>
      <c r="C267" s="9" t="s">
        <v>507</v>
      </c>
      <c r="D267" s="36" t="s">
        <v>27</v>
      </c>
      <c r="E267" s="64" t="str">
        <f>VLOOKUP(D267,'pomocna tabulka'!$B$2:$D$12,3,0)</f>
        <v>MIRRI SR</v>
      </c>
      <c r="F267" s="58" t="str">
        <f>+IFERROR(VLOOKUP(VALUE(MID($B267,11,1)),'pomocna tabulka'!$F$2:$G$7,2,0),"")</f>
        <v>Predfinancovanie</v>
      </c>
      <c r="G267" s="36" t="s">
        <v>28</v>
      </c>
      <c r="H267" s="37">
        <v>34343.06</v>
      </c>
      <c r="I267" s="36" t="s">
        <v>29</v>
      </c>
      <c r="J267" s="51">
        <v>2828.25</v>
      </c>
      <c r="K267" s="8"/>
      <c r="L267" s="38">
        <v>0</v>
      </c>
      <c r="M267" s="53">
        <f t="shared" si="20"/>
        <v>37171.31</v>
      </c>
      <c r="N267" s="32">
        <v>46063</v>
      </c>
      <c r="O267" s="54" t="s">
        <v>22</v>
      </c>
    </row>
    <row r="268" spans="2:15">
      <c r="B268" s="7" t="s">
        <v>508</v>
      </c>
      <c r="C268" s="9" t="s">
        <v>41</v>
      </c>
      <c r="D268" s="36" t="s">
        <v>27</v>
      </c>
      <c r="E268" s="64" t="str">
        <f>VLOOKUP(D268,'pomocna tabulka'!$B$2:$D$12,3,0)</f>
        <v>MIRRI SR</v>
      </c>
      <c r="F268" s="58" t="str">
        <f>+IFERROR(VLOOKUP(VALUE(MID($B268,11,1)),'pomocna tabulka'!$F$2:$G$7,2,0),"")</f>
        <v>Zálohová platba</v>
      </c>
      <c r="G268" s="36" t="s">
        <v>28</v>
      </c>
      <c r="H268" s="37">
        <v>217760.87</v>
      </c>
      <c r="I268" s="36" t="s">
        <v>29</v>
      </c>
      <c r="J268" s="51">
        <v>17933.25</v>
      </c>
      <c r="K268" s="8"/>
      <c r="L268" s="38">
        <v>0</v>
      </c>
      <c r="M268" s="53">
        <f t="shared" si="20"/>
        <v>235694.12</v>
      </c>
      <c r="N268" s="32">
        <v>46063</v>
      </c>
      <c r="O268" s="54" t="s">
        <v>22</v>
      </c>
    </row>
    <row r="269" spans="2:15">
      <c r="B269" s="7" t="s">
        <v>509</v>
      </c>
      <c r="C269" s="9" t="s">
        <v>72</v>
      </c>
      <c r="D269" s="36" t="s">
        <v>27</v>
      </c>
      <c r="E269" s="64" t="str">
        <f>VLOOKUP(D269,'pomocna tabulka'!$B$2:$D$12,3,0)</f>
        <v>MIRRI SR</v>
      </c>
      <c r="F269" s="58" t="str">
        <f>+IFERROR(VLOOKUP(VALUE(MID($B269,11,1)),'pomocna tabulka'!$F$2:$G$7,2,0),"")</f>
        <v>Predfinancovanie</v>
      </c>
      <c r="G269" s="36" t="s">
        <v>28</v>
      </c>
      <c r="H269" s="81">
        <v>24328.89</v>
      </c>
      <c r="I269" s="36" t="s">
        <v>29</v>
      </c>
      <c r="J269" s="81">
        <v>2003.55</v>
      </c>
      <c r="K269" s="8"/>
      <c r="L269" s="38">
        <v>0</v>
      </c>
      <c r="M269" s="53">
        <f t="shared" si="20"/>
        <v>26332.44</v>
      </c>
      <c r="N269" s="32">
        <v>46063</v>
      </c>
      <c r="O269" s="54" t="s">
        <v>22</v>
      </c>
    </row>
    <row r="270" spans="2:15">
      <c r="B270" s="7" t="s">
        <v>510</v>
      </c>
      <c r="C270" s="9" t="s">
        <v>504</v>
      </c>
      <c r="D270" s="36" t="s">
        <v>27</v>
      </c>
      <c r="E270" s="64" t="str">
        <f>VLOOKUP(D270,'pomocna tabulka'!$B$2:$D$12,3,0)</f>
        <v>MIRRI SR</v>
      </c>
      <c r="F270" s="58" t="str">
        <f>+IFERROR(VLOOKUP(VALUE(MID($B270,11,1)),'pomocna tabulka'!$F$2:$G$7,2,0),"")</f>
        <v>Predfinancovanie</v>
      </c>
      <c r="G270" s="36" t="s">
        <v>28</v>
      </c>
      <c r="H270" s="37">
        <v>47023.37</v>
      </c>
      <c r="I270" s="36" t="s">
        <v>29</v>
      </c>
      <c r="J270" s="51">
        <v>3872.52</v>
      </c>
      <c r="K270" s="8"/>
      <c r="L270" s="38">
        <v>0</v>
      </c>
      <c r="M270" s="53">
        <f t="shared" si="20"/>
        <v>50895.89</v>
      </c>
      <c r="N270" s="32">
        <v>46063</v>
      </c>
      <c r="O270" s="54" t="s">
        <v>22</v>
      </c>
    </row>
    <row r="271" spans="2:15" ht="15" customHeight="1">
      <c r="B271" s="7" t="s">
        <v>511</v>
      </c>
      <c r="C271" s="9" t="s">
        <v>512</v>
      </c>
      <c r="D271" s="36" t="s">
        <v>27</v>
      </c>
      <c r="E271" s="64" t="str">
        <f>VLOOKUP(D271,'pomocna tabulka'!$B$2:$D$12,3,0)</f>
        <v>MIRRI SR</v>
      </c>
      <c r="F271" s="58" t="str">
        <f>+IFERROR(VLOOKUP(VALUE(MID($B271,11,1)),'pomocna tabulka'!$F$2:$G$7,2,0),"")</f>
        <v>Predfinancovanie</v>
      </c>
      <c r="G271" s="36" t="s">
        <v>28</v>
      </c>
      <c r="H271" s="37">
        <v>582935.34</v>
      </c>
      <c r="I271" s="36" t="s">
        <v>29</v>
      </c>
      <c r="J271" s="51">
        <v>48006.44</v>
      </c>
      <c r="K271" s="8"/>
      <c r="L271" s="38">
        <v>0</v>
      </c>
      <c r="M271" s="53">
        <f t="shared" si="20"/>
        <v>630941.78</v>
      </c>
      <c r="N271" s="32">
        <v>46063</v>
      </c>
      <c r="O271" s="54" t="s">
        <v>22</v>
      </c>
    </row>
    <row r="272" spans="2:15" ht="16.5" customHeight="1">
      <c r="B272" s="7" t="s">
        <v>513</v>
      </c>
      <c r="C272" s="9" t="s">
        <v>512</v>
      </c>
      <c r="D272" s="36" t="s">
        <v>27</v>
      </c>
      <c r="E272" s="64" t="str">
        <f>VLOOKUP(D272,'pomocna tabulka'!$B$2:$D$12,3,0)</f>
        <v>MIRRI SR</v>
      </c>
      <c r="F272" s="58" t="str">
        <f>+IFERROR(VLOOKUP(VALUE(MID($B272,11,1)),'pomocna tabulka'!$F$2:$G$7,2,0),"")</f>
        <v>Priebežná platba</v>
      </c>
      <c r="G272" s="36" t="s">
        <v>28</v>
      </c>
      <c r="H272" s="37">
        <v>134075.12</v>
      </c>
      <c r="I272" s="36" t="s">
        <v>29</v>
      </c>
      <c r="J272" s="51">
        <v>11041.48</v>
      </c>
      <c r="K272" s="8"/>
      <c r="L272" s="38">
        <v>0</v>
      </c>
      <c r="M272" s="53">
        <f t="shared" si="20"/>
        <v>145116.6</v>
      </c>
      <c r="N272" s="32">
        <v>46063</v>
      </c>
      <c r="O272" s="54" t="s">
        <v>22</v>
      </c>
    </row>
    <row r="273" spans="2:15">
      <c r="B273" s="7" t="s">
        <v>514</v>
      </c>
      <c r="C273" s="9" t="s">
        <v>515</v>
      </c>
      <c r="D273" s="36" t="s">
        <v>19</v>
      </c>
      <c r="E273" s="64" t="str">
        <f>VLOOKUP(D273,'pomocna tabulka'!$B$2:$D$12,3,0)</f>
        <v>Úrad vlády SR</v>
      </c>
      <c r="F273" s="58" t="str">
        <f>+IFERROR(VLOOKUP(VALUE(MID($B273,11,1)),'pomocna tabulka'!$F$2:$G$7,2,0),"")</f>
        <v>Zálohová platba</v>
      </c>
      <c r="G273" s="36" t="s">
        <v>20</v>
      </c>
      <c r="H273" s="37">
        <v>47066.63</v>
      </c>
      <c r="I273" s="36" t="s">
        <v>21</v>
      </c>
      <c r="J273" s="51">
        <v>8305.8700000000008</v>
      </c>
      <c r="K273" s="8"/>
      <c r="L273" s="38">
        <v>0</v>
      </c>
      <c r="M273" s="53">
        <f t="shared" si="20"/>
        <v>55372.5</v>
      </c>
      <c r="N273" s="32">
        <v>46063</v>
      </c>
      <c r="O273" s="54" t="s">
        <v>22</v>
      </c>
    </row>
    <row r="274" spans="2:15">
      <c r="B274" s="7" t="s">
        <v>516</v>
      </c>
      <c r="C274" s="9" t="s">
        <v>163</v>
      </c>
      <c r="D274" s="36" t="s">
        <v>27</v>
      </c>
      <c r="E274" s="64" t="str">
        <f>VLOOKUP(D274,'pomocna tabulka'!$B$2:$D$12,3,0)</f>
        <v>MIRRI SR</v>
      </c>
      <c r="F274" s="58" t="str">
        <f>+IFERROR(VLOOKUP(VALUE(MID($B274,11,1)),'pomocna tabulka'!$F$2:$G$7,2,0),"")</f>
        <v>Predfinancovanie</v>
      </c>
      <c r="G274" s="36" t="s">
        <v>28</v>
      </c>
      <c r="H274" s="37">
        <v>68774.240000000005</v>
      </c>
      <c r="I274" s="36" t="s">
        <v>29</v>
      </c>
      <c r="J274" s="51">
        <v>5663.75</v>
      </c>
      <c r="K274" s="8"/>
      <c r="L274" s="38">
        <v>0</v>
      </c>
      <c r="M274" s="53">
        <f t="shared" si="20"/>
        <v>74437.990000000005</v>
      </c>
      <c r="N274" s="32">
        <v>46064</v>
      </c>
      <c r="O274" s="54" t="s">
        <v>22</v>
      </c>
    </row>
    <row r="275" spans="2:15">
      <c r="B275" s="7" t="s">
        <v>517</v>
      </c>
      <c r="C275" s="9" t="s">
        <v>518</v>
      </c>
      <c r="D275" s="36" t="s">
        <v>27</v>
      </c>
      <c r="E275" s="64" t="str">
        <f>VLOOKUP(D275,'pomocna tabulka'!$B$2:$D$12,3,0)</f>
        <v>MIRRI SR</v>
      </c>
      <c r="F275" s="58" t="str">
        <f>+IFERROR(VLOOKUP(VALUE(MID($B275,11,1)),'pomocna tabulka'!$F$2:$G$7,2,0),"")</f>
        <v>Priebežná platba</v>
      </c>
      <c r="G275" s="36" t="s">
        <v>28</v>
      </c>
      <c r="H275" s="37">
        <v>136379.89000000001</v>
      </c>
      <c r="I275" s="36" t="s">
        <v>29</v>
      </c>
      <c r="J275" s="51">
        <v>11231.29</v>
      </c>
      <c r="K275" s="8"/>
      <c r="L275" s="38">
        <v>0</v>
      </c>
      <c r="M275" s="53">
        <f t="shared" ref="M275:M300" si="21">H275+J275+L275</f>
        <v>147611.18000000002</v>
      </c>
      <c r="N275" s="32">
        <v>46064</v>
      </c>
      <c r="O275" s="54" t="s">
        <v>22</v>
      </c>
    </row>
    <row r="276" spans="2:15">
      <c r="B276" s="7" t="s">
        <v>519</v>
      </c>
      <c r="C276" s="9" t="s">
        <v>163</v>
      </c>
      <c r="D276" s="36" t="s">
        <v>27</v>
      </c>
      <c r="E276" s="64" t="str">
        <f>VLOOKUP(D276,'pomocna tabulka'!$B$2:$D$12,3,0)</f>
        <v>MIRRI SR</v>
      </c>
      <c r="F276" s="58" t="str">
        <f>+IFERROR(VLOOKUP(VALUE(MID($B276,11,1)),'pomocna tabulka'!$F$2:$G$7,2,0),"")</f>
        <v>Predfinancovanie</v>
      </c>
      <c r="G276" s="36" t="s">
        <v>28</v>
      </c>
      <c r="H276" s="37">
        <v>47032.53</v>
      </c>
      <c r="I276" s="36" t="s">
        <v>29</v>
      </c>
      <c r="J276" s="51">
        <v>3873.27</v>
      </c>
      <c r="K276" s="8"/>
      <c r="L276" s="38">
        <v>0</v>
      </c>
      <c r="M276" s="53">
        <f t="shared" si="21"/>
        <v>50905.799999999996</v>
      </c>
      <c r="N276" s="32">
        <v>46065</v>
      </c>
      <c r="O276" s="54" t="s">
        <v>22</v>
      </c>
    </row>
    <row r="277" spans="2:15">
      <c r="B277" s="7" t="s">
        <v>520</v>
      </c>
      <c r="C277" s="9" t="s">
        <v>521</v>
      </c>
      <c r="D277" s="36" t="s">
        <v>27</v>
      </c>
      <c r="E277" s="64" t="str">
        <f>VLOOKUP(D277,'pomocna tabulka'!$B$2:$D$12,3,0)</f>
        <v>MIRRI SR</v>
      </c>
      <c r="F277" s="58" t="str">
        <f>+IFERROR(VLOOKUP(VALUE(MID($B277,11,1)),'pomocna tabulka'!$F$2:$G$7,2,0),"")</f>
        <v>Priebežná platba</v>
      </c>
      <c r="G277" s="36" t="s">
        <v>20</v>
      </c>
      <c r="H277" s="37">
        <v>1812088.04</v>
      </c>
      <c r="I277" s="36" t="s">
        <v>21</v>
      </c>
      <c r="J277" s="51">
        <v>604605.39</v>
      </c>
      <c r="K277" s="8" t="s">
        <v>52</v>
      </c>
      <c r="L277" s="38">
        <v>52091.360000000001</v>
      </c>
      <c r="M277" s="53">
        <f t="shared" si="21"/>
        <v>2468784.79</v>
      </c>
      <c r="N277" s="32">
        <v>46064</v>
      </c>
      <c r="O277" s="49" t="s">
        <v>49</v>
      </c>
    </row>
    <row r="278" spans="2:15">
      <c r="B278" s="7" t="s">
        <v>522</v>
      </c>
      <c r="C278" s="9" t="s">
        <v>163</v>
      </c>
      <c r="D278" s="36" t="s">
        <v>27</v>
      </c>
      <c r="E278" s="64" t="str">
        <f>VLOOKUP(D278,'pomocna tabulka'!$B$2:$D$12,3,0)</f>
        <v>MIRRI SR</v>
      </c>
      <c r="F278" s="58" t="str">
        <f>+IFERROR(VLOOKUP(VALUE(MID($B278,11,1)),'pomocna tabulka'!$F$2:$G$7,2,0),"")</f>
        <v>Predfinancovanie</v>
      </c>
      <c r="G278" s="36" t="s">
        <v>28</v>
      </c>
      <c r="H278" s="37">
        <v>67854.45</v>
      </c>
      <c r="I278" s="36" t="s">
        <v>29</v>
      </c>
      <c r="J278" s="51">
        <v>5588.01</v>
      </c>
      <c r="K278" s="36"/>
      <c r="L278" s="38">
        <v>0</v>
      </c>
      <c r="M278" s="53">
        <f t="shared" si="21"/>
        <v>73442.459999999992</v>
      </c>
      <c r="N278" s="32">
        <v>46065</v>
      </c>
      <c r="O278" s="54" t="s">
        <v>22</v>
      </c>
    </row>
    <row r="279" spans="2:15">
      <c r="B279" s="7" t="s">
        <v>523</v>
      </c>
      <c r="C279" s="9" t="s">
        <v>518</v>
      </c>
      <c r="D279" s="36" t="s">
        <v>27</v>
      </c>
      <c r="E279" s="64" t="str">
        <f>VLOOKUP(D279,'pomocna tabulka'!$B$2:$D$12,3,0)</f>
        <v>MIRRI SR</v>
      </c>
      <c r="F279" s="58" t="str">
        <f>+IFERROR(VLOOKUP(VALUE(MID($B279,11,1)),'pomocna tabulka'!$F$2:$G$7,2,0),"")</f>
        <v>Priebežná platba</v>
      </c>
      <c r="G279" s="36" t="s">
        <v>28</v>
      </c>
      <c r="H279" s="37">
        <v>108256.2</v>
      </c>
      <c r="I279" s="36" t="s">
        <v>29</v>
      </c>
      <c r="J279" s="51">
        <v>8915.2199999999993</v>
      </c>
      <c r="K279" s="8"/>
      <c r="L279" s="38">
        <v>0</v>
      </c>
      <c r="M279" s="53">
        <f t="shared" si="21"/>
        <v>117171.42</v>
      </c>
      <c r="N279" s="32">
        <v>46065</v>
      </c>
      <c r="O279" s="54" t="s">
        <v>22</v>
      </c>
    </row>
    <row r="280" spans="2:15">
      <c r="B280" s="7" t="s">
        <v>524</v>
      </c>
      <c r="C280" s="9" t="s">
        <v>525</v>
      </c>
      <c r="D280" s="36" t="s">
        <v>27</v>
      </c>
      <c r="E280" s="64" t="str">
        <f>VLOOKUP(D280,'pomocna tabulka'!$B$2:$D$12,3,0)</f>
        <v>MIRRI SR</v>
      </c>
      <c r="F280" s="58" t="str">
        <f>+IFERROR(VLOOKUP(VALUE(MID($B280,11,1)),'pomocna tabulka'!$F$2:$G$7,2,0),"")</f>
        <v>Priebežná platba</v>
      </c>
      <c r="G280" s="36" t="s">
        <v>28</v>
      </c>
      <c r="H280" s="37">
        <v>28910.17</v>
      </c>
      <c r="I280" s="36" t="s">
        <v>29</v>
      </c>
      <c r="J280" s="51">
        <v>2380.83</v>
      </c>
      <c r="K280" s="8"/>
      <c r="L280" s="38">
        <v>0</v>
      </c>
      <c r="M280" s="53">
        <f t="shared" si="21"/>
        <v>31291</v>
      </c>
      <c r="N280" s="32">
        <v>46065</v>
      </c>
      <c r="O280" s="54" t="s">
        <v>22</v>
      </c>
    </row>
    <row r="281" spans="2:15">
      <c r="B281" s="7" t="s">
        <v>526</v>
      </c>
      <c r="C281" s="9" t="s">
        <v>527</v>
      </c>
      <c r="D281" s="36" t="s">
        <v>19</v>
      </c>
      <c r="E281" s="64" t="str">
        <f>VLOOKUP(D281,'pomocna tabulka'!$B$2:$D$12,3,0)</f>
        <v>Úrad vlády SR</v>
      </c>
      <c r="F281" s="58" t="str">
        <f>+IFERROR(VLOOKUP(VALUE(MID($B281,11,1)),'pomocna tabulka'!$F$2:$G$7,2,0),"")</f>
        <v>Priebežná platba</v>
      </c>
      <c r="G281" s="36" t="s">
        <v>20</v>
      </c>
      <c r="H281" s="37">
        <v>7255.74</v>
      </c>
      <c r="I281" s="36" t="s">
        <v>21</v>
      </c>
      <c r="J281" s="51">
        <v>1280.42</v>
      </c>
      <c r="K281" s="8"/>
      <c r="L281" s="38">
        <v>0</v>
      </c>
      <c r="M281" s="53">
        <f t="shared" si="21"/>
        <v>8536.16</v>
      </c>
      <c r="N281" s="32">
        <v>46065</v>
      </c>
      <c r="O281" s="54" t="s">
        <v>22</v>
      </c>
    </row>
    <row r="282" spans="2:15">
      <c r="B282" s="7" t="s">
        <v>528</v>
      </c>
      <c r="C282" s="9" t="s">
        <v>163</v>
      </c>
      <c r="D282" s="36" t="s">
        <v>27</v>
      </c>
      <c r="E282" s="64" t="str">
        <f>VLOOKUP(D282,'pomocna tabulka'!$B$2:$D$12,3,0)</f>
        <v>MIRRI SR</v>
      </c>
      <c r="F282" s="58" t="str">
        <f>+IFERROR(VLOOKUP(VALUE(MID($B282,11,1)),'pomocna tabulka'!$F$2:$G$7,2,0),"")</f>
        <v>Predfinancovanie</v>
      </c>
      <c r="G282" s="36" t="s">
        <v>28</v>
      </c>
      <c r="H282" s="37">
        <v>65281.41</v>
      </c>
      <c r="I282" s="36" t="s">
        <v>29</v>
      </c>
      <c r="J282" s="51">
        <v>5376.12</v>
      </c>
      <c r="K282" s="8"/>
      <c r="L282" s="38">
        <v>0</v>
      </c>
      <c r="M282" s="53">
        <f t="shared" si="21"/>
        <v>70657.53</v>
      </c>
      <c r="N282" s="32">
        <v>46065</v>
      </c>
      <c r="O282" s="54" t="s">
        <v>22</v>
      </c>
    </row>
    <row r="283" spans="2:15">
      <c r="B283" s="7" t="s">
        <v>529</v>
      </c>
      <c r="C283" s="9" t="s">
        <v>167</v>
      </c>
      <c r="D283" s="36" t="s">
        <v>19</v>
      </c>
      <c r="E283" s="64" t="str">
        <f>VLOOKUP(D283,'pomocna tabulka'!$B$2:$D$12,3,0)</f>
        <v>Úrad vlády SR</v>
      </c>
      <c r="F283" s="58" t="str">
        <f>+IFERROR(VLOOKUP(VALUE(MID($B283,11,1)),'pomocna tabulka'!$F$2:$G$7,2,0),"")</f>
        <v>Priebežná platba</v>
      </c>
      <c r="G283" s="36" t="s">
        <v>20</v>
      </c>
      <c r="H283" s="37">
        <v>2402.0700000000002</v>
      </c>
      <c r="I283" s="36" t="s">
        <v>21</v>
      </c>
      <c r="J283" s="51">
        <v>423.89</v>
      </c>
      <c r="K283" s="8"/>
      <c r="L283" s="38">
        <v>0</v>
      </c>
      <c r="M283" s="53">
        <f t="shared" si="21"/>
        <v>2825.96</v>
      </c>
      <c r="N283" s="32">
        <v>46065</v>
      </c>
      <c r="O283" s="54" t="s">
        <v>22</v>
      </c>
    </row>
    <row r="284" spans="2:15">
      <c r="B284" s="7" t="s">
        <v>530</v>
      </c>
      <c r="C284" s="9" t="s">
        <v>366</v>
      </c>
      <c r="D284" s="36" t="s">
        <v>66</v>
      </c>
      <c r="E284" s="64" t="str">
        <f>VLOOKUP(D284,'pomocna tabulka'!$B$2:$D$12,3,0)</f>
        <v xml:space="preserve">Slovenská inovačná a energetická agentúra </v>
      </c>
      <c r="F284" s="58" t="str">
        <f>+IFERROR(VLOOKUP(VALUE(MID($B284,11,1)),'pomocna tabulka'!$F$2:$G$7,2,0),"")</f>
        <v>Predfinancovanie</v>
      </c>
      <c r="G284" s="36" t="s">
        <v>67</v>
      </c>
      <c r="H284" s="37">
        <v>168180.61</v>
      </c>
      <c r="I284" s="36" t="s">
        <v>68</v>
      </c>
      <c r="J284" s="51">
        <v>29678.93</v>
      </c>
      <c r="K284" s="8"/>
      <c r="L284" s="38">
        <v>0</v>
      </c>
      <c r="M284" s="53">
        <f t="shared" si="21"/>
        <v>197859.53999999998</v>
      </c>
      <c r="N284" s="32">
        <v>46065</v>
      </c>
      <c r="O284" s="54" t="s">
        <v>22</v>
      </c>
    </row>
    <row r="285" spans="2:15">
      <c r="B285" s="7" t="s">
        <v>531</v>
      </c>
      <c r="C285" s="9" t="s">
        <v>220</v>
      </c>
      <c r="D285" s="36" t="s">
        <v>27</v>
      </c>
      <c r="E285" s="64" t="str">
        <f>VLOOKUP(D285,'pomocna tabulka'!$B$2:$D$12,3,0)</f>
        <v>MIRRI SR</v>
      </c>
      <c r="F285" s="58" t="str">
        <f>+IFERROR(VLOOKUP(VALUE(MID($B285,11,1)),'pomocna tabulka'!$F$2:$G$7,2,0),"")</f>
        <v>Predfinancovanie</v>
      </c>
      <c r="G285" s="36" t="s">
        <v>28</v>
      </c>
      <c r="H285" s="37">
        <v>262831.59999999998</v>
      </c>
      <c r="I285" s="36" t="s">
        <v>29</v>
      </c>
      <c r="J285" s="51">
        <v>21644.959999999999</v>
      </c>
      <c r="K285" s="8"/>
      <c r="L285" s="38">
        <v>0</v>
      </c>
      <c r="M285" s="53">
        <f t="shared" si="21"/>
        <v>284476.56</v>
      </c>
      <c r="N285" s="32">
        <v>46065</v>
      </c>
      <c r="O285" s="54" t="s">
        <v>22</v>
      </c>
    </row>
    <row r="286" spans="2:15">
      <c r="B286" s="7" t="s">
        <v>532</v>
      </c>
      <c r="C286" s="9" t="s">
        <v>288</v>
      </c>
      <c r="D286" s="36" t="s">
        <v>19</v>
      </c>
      <c r="E286" s="64" t="str">
        <f>VLOOKUP(D286,'pomocna tabulka'!$B$2:$D$12,3,0)</f>
        <v>Úrad vlády SR</v>
      </c>
      <c r="F286" s="58" t="str">
        <f>+IFERROR(VLOOKUP(VALUE(MID($B286,11,1)),'pomocna tabulka'!$F$2:$G$7,2,0),"")</f>
        <v>Priebežná platba</v>
      </c>
      <c r="G286" s="36" t="s">
        <v>20</v>
      </c>
      <c r="H286" s="37">
        <v>3709.07</v>
      </c>
      <c r="I286" s="36" t="s">
        <v>21</v>
      </c>
      <c r="J286" s="51">
        <v>654.54</v>
      </c>
      <c r="K286" s="8"/>
      <c r="L286" s="38">
        <v>0</v>
      </c>
      <c r="M286" s="53">
        <f t="shared" si="21"/>
        <v>4363.6100000000006</v>
      </c>
      <c r="N286" s="32">
        <v>46066</v>
      </c>
      <c r="O286" s="54" t="s">
        <v>22</v>
      </c>
    </row>
    <row r="287" spans="2:15">
      <c r="B287" s="7" t="s">
        <v>533</v>
      </c>
      <c r="C287" s="9" t="s">
        <v>84</v>
      </c>
      <c r="D287" s="36" t="s">
        <v>27</v>
      </c>
      <c r="E287" s="64" t="str">
        <f>VLOOKUP(D287,'pomocna tabulka'!$B$2:$D$12,3,0)</f>
        <v>MIRRI SR</v>
      </c>
      <c r="F287" s="58" t="str">
        <f>+IFERROR(VLOOKUP(VALUE(MID($B287,11,1)),'pomocna tabulka'!$F$2:$G$7,2,0),"")</f>
        <v>Priebežná platba</v>
      </c>
      <c r="G287" s="36" t="s">
        <v>28</v>
      </c>
      <c r="H287" s="37">
        <v>13628.19</v>
      </c>
      <c r="I287" s="36" t="s">
        <v>29</v>
      </c>
      <c r="J287" s="51">
        <v>1122.33</v>
      </c>
      <c r="K287" s="8"/>
      <c r="L287" s="38">
        <v>0</v>
      </c>
      <c r="M287" s="53">
        <f t="shared" si="21"/>
        <v>14750.52</v>
      </c>
      <c r="N287" s="32">
        <v>46066</v>
      </c>
      <c r="O287" s="54" t="s">
        <v>22</v>
      </c>
    </row>
    <row r="288" spans="2:15">
      <c r="B288" s="7" t="s">
        <v>534</v>
      </c>
      <c r="C288" s="9" t="s">
        <v>535</v>
      </c>
      <c r="D288" s="36" t="s">
        <v>27</v>
      </c>
      <c r="E288" s="64" t="str">
        <f>VLOOKUP(D288,'pomocna tabulka'!$B$2:$D$12,3,0)</f>
        <v>MIRRI SR</v>
      </c>
      <c r="F288" s="58" t="str">
        <f>+IFERROR(VLOOKUP(VALUE(MID($B288,11,1)),'pomocna tabulka'!$F$2:$G$7,2,0),"")</f>
        <v>Predfinancovanie</v>
      </c>
      <c r="G288" s="36" t="s">
        <v>28</v>
      </c>
      <c r="H288" s="37">
        <v>32899.72</v>
      </c>
      <c r="I288" s="36" t="s">
        <v>29</v>
      </c>
      <c r="J288" s="51">
        <v>2709.39</v>
      </c>
      <c r="K288" s="8"/>
      <c r="L288" s="38">
        <v>0</v>
      </c>
      <c r="M288" s="53">
        <f t="shared" si="21"/>
        <v>35609.11</v>
      </c>
      <c r="N288" s="32">
        <v>46066</v>
      </c>
      <c r="O288" s="54" t="s">
        <v>22</v>
      </c>
    </row>
    <row r="289" spans="2:15">
      <c r="B289" s="7" t="s">
        <v>536</v>
      </c>
      <c r="C289" s="9" t="s">
        <v>537</v>
      </c>
      <c r="D289" s="36" t="s">
        <v>19</v>
      </c>
      <c r="E289" s="64" t="str">
        <f>VLOOKUP(D289,'pomocna tabulka'!$B$2:$D$12,3,0)</f>
        <v>Úrad vlády SR</v>
      </c>
      <c r="F289" s="58" t="str">
        <f>+IFERROR(VLOOKUP(VALUE(MID($B289,11,1)),'pomocna tabulka'!$F$2:$G$7,2,0),"")</f>
        <v>Priebežná platba</v>
      </c>
      <c r="G289" s="36" t="s">
        <v>20</v>
      </c>
      <c r="H289" s="37">
        <v>16690.21</v>
      </c>
      <c r="I289" s="36" t="s">
        <v>21</v>
      </c>
      <c r="J289" s="51">
        <v>2945.33</v>
      </c>
      <c r="K289" s="8"/>
      <c r="L289" s="38">
        <v>0</v>
      </c>
      <c r="M289" s="53">
        <f t="shared" si="21"/>
        <v>19635.54</v>
      </c>
      <c r="N289" s="32">
        <v>46066</v>
      </c>
      <c r="O289" s="54" t="s">
        <v>22</v>
      </c>
    </row>
    <row r="290" spans="2:15" ht="25.5">
      <c r="B290" s="7" t="s">
        <v>538</v>
      </c>
      <c r="C290" s="9" t="s">
        <v>539</v>
      </c>
      <c r="D290" s="36" t="s">
        <v>66</v>
      </c>
      <c r="E290" s="64" t="str">
        <f>VLOOKUP(D290,'pomocna tabulka'!$B$2:$D$12,3,0)</f>
        <v xml:space="preserve">Slovenská inovačná a energetická agentúra </v>
      </c>
      <c r="F290" s="58" t="str">
        <f>+IFERROR(VLOOKUP(VALUE(MID($B290,11,1)),'pomocna tabulka'!$F$2:$G$7,2,0),"")</f>
        <v>Predfinancovanie</v>
      </c>
      <c r="G290" s="36" t="s">
        <v>67</v>
      </c>
      <c r="H290" s="37">
        <v>92785.26</v>
      </c>
      <c r="I290" s="36" t="s">
        <v>68</v>
      </c>
      <c r="J290" s="51">
        <v>139177.88</v>
      </c>
      <c r="K290" s="8"/>
      <c r="L290" s="38">
        <v>0</v>
      </c>
      <c r="M290" s="53">
        <f t="shared" si="21"/>
        <v>231963.14</v>
      </c>
      <c r="N290" s="32">
        <v>46066</v>
      </c>
      <c r="O290" s="54" t="s">
        <v>22</v>
      </c>
    </row>
    <row r="291" spans="2:15">
      <c r="B291" s="7" t="s">
        <v>540</v>
      </c>
      <c r="C291" s="9" t="s">
        <v>541</v>
      </c>
      <c r="D291" s="36" t="s">
        <v>19</v>
      </c>
      <c r="E291" s="64" t="str">
        <f>VLOOKUP(D291,'pomocna tabulka'!$B$2:$D$12,3,0)</f>
        <v>Úrad vlády SR</v>
      </c>
      <c r="F291" s="58" t="str">
        <f>+IFERROR(VLOOKUP(VALUE(MID($B291,11,1)),'pomocna tabulka'!$F$2:$G$7,2,0),"")</f>
        <v>Priebežná platba</v>
      </c>
      <c r="G291" s="36" t="s">
        <v>20</v>
      </c>
      <c r="H291" s="37">
        <v>14610.75</v>
      </c>
      <c r="I291" s="36" t="s">
        <v>21</v>
      </c>
      <c r="J291" s="51">
        <v>2578.37</v>
      </c>
      <c r="K291" s="8"/>
      <c r="L291" s="38">
        <v>0</v>
      </c>
      <c r="M291" s="53">
        <f t="shared" si="21"/>
        <v>17189.12</v>
      </c>
      <c r="N291" s="32">
        <v>46066</v>
      </c>
      <c r="O291" s="54" t="s">
        <v>22</v>
      </c>
    </row>
    <row r="292" spans="2:15">
      <c r="B292" s="7" t="s">
        <v>542</v>
      </c>
      <c r="C292" s="9" t="s">
        <v>543</v>
      </c>
      <c r="D292" s="36" t="s">
        <v>19</v>
      </c>
      <c r="E292" s="64" t="str">
        <f>VLOOKUP(D292,'pomocna tabulka'!$B$2:$D$12,3,0)</f>
        <v>Úrad vlády SR</v>
      </c>
      <c r="F292" s="58" t="str">
        <f>+IFERROR(VLOOKUP(VALUE(MID($B292,11,1)),'pomocna tabulka'!$F$2:$G$7,2,0),"")</f>
        <v>Priebežná platba</v>
      </c>
      <c r="G292" s="36" t="s">
        <v>20</v>
      </c>
      <c r="H292" s="37">
        <v>7354.92</v>
      </c>
      <c r="I292" s="36" t="s">
        <v>21</v>
      </c>
      <c r="J292" s="51">
        <v>1297.93</v>
      </c>
      <c r="K292" s="8"/>
      <c r="L292" s="38">
        <v>0</v>
      </c>
      <c r="M292" s="53">
        <f t="shared" si="21"/>
        <v>8652.85</v>
      </c>
      <c r="N292" s="32">
        <v>46066</v>
      </c>
      <c r="O292" s="36" t="s">
        <v>22</v>
      </c>
    </row>
    <row r="293" spans="2:15">
      <c r="B293" s="7" t="s">
        <v>544</v>
      </c>
      <c r="C293" s="9" t="s">
        <v>545</v>
      </c>
      <c r="D293" s="36" t="s">
        <v>19</v>
      </c>
      <c r="E293" s="64" t="str">
        <f>VLOOKUP(D293,'pomocna tabulka'!$B$2:$D$12,3,0)</f>
        <v>Úrad vlády SR</v>
      </c>
      <c r="F293" s="58" t="str">
        <f>+IFERROR(VLOOKUP(VALUE(MID($B293,11,1)),'pomocna tabulka'!$F$2:$G$7,2,0),"")</f>
        <v>Zálohová platba</v>
      </c>
      <c r="G293" s="36" t="s">
        <v>20</v>
      </c>
      <c r="H293" s="37">
        <v>16771.93</v>
      </c>
      <c r="I293" s="36" t="s">
        <v>21</v>
      </c>
      <c r="J293" s="51">
        <v>2959.75</v>
      </c>
      <c r="K293" s="8"/>
      <c r="L293" s="38">
        <v>0</v>
      </c>
      <c r="M293" s="53">
        <f t="shared" si="21"/>
        <v>19731.68</v>
      </c>
      <c r="N293" s="32">
        <v>46066</v>
      </c>
      <c r="O293" s="36" t="s">
        <v>22</v>
      </c>
    </row>
    <row r="294" spans="2:15">
      <c r="B294" s="7" t="s">
        <v>546</v>
      </c>
      <c r="C294" s="9" t="s">
        <v>547</v>
      </c>
      <c r="D294" s="36" t="s">
        <v>19</v>
      </c>
      <c r="E294" s="64" t="str">
        <f>VLOOKUP(D294,'pomocna tabulka'!$B$2:$D$12,3,0)</f>
        <v>Úrad vlády SR</v>
      </c>
      <c r="F294" s="58" t="str">
        <f>+IFERROR(VLOOKUP(VALUE(MID($B294,11,1)),'pomocna tabulka'!$F$2:$G$7,2,0),"")</f>
        <v>Priebežná platba</v>
      </c>
      <c r="G294" s="36" t="s">
        <v>20</v>
      </c>
      <c r="H294" s="37">
        <v>9806.56</v>
      </c>
      <c r="I294" s="36" t="s">
        <v>21</v>
      </c>
      <c r="J294" s="51">
        <v>1730.57</v>
      </c>
      <c r="K294" s="8"/>
      <c r="L294" s="38">
        <v>0</v>
      </c>
      <c r="M294" s="53">
        <f t="shared" si="21"/>
        <v>11537.13</v>
      </c>
      <c r="N294" s="32">
        <v>46066</v>
      </c>
      <c r="O294" s="36" t="s">
        <v>22</v>
      </c>
    </row>
    <row r="295" spans="2:15">
      <c r="B295" s="7" t="s">
        <v>548</v>
      </c>
      <c r="C295" s="9" t="s">
        <v>143</v>
      </c>
      <c r="D295" s="36" t="s">
        <v>66</v>
      </c>
      <c r="E295" s="64" t="str">
        <f>VLOOKUP(D295,'pomocna tabulka'!$B$2:$D$12,3,0)</f>
        <v xml:space="preserve">Slovenská inovačná a energetická agentúra </v>
      </c>
      <c r="F295" s="58" t="str">
        <f>+IFERROR(VLOOKUP(VALUE(MID($B295,11,1)),'pomocna tabulka'!$F$2:$G$7,2,0),"")</f>
        <v>Predfinancovanie</v>
      </c>
      <c r="G295" s="36" t="s">
        <v>67</v>
      </c>
      <c r="H295" s="37">
        <v>34852.94</v>
      </c>
      <c r="I295" s="36" t="s">
        <v>68</v>
      </c>
      <c r="J295" s="51">
        <v>6150.52</v>
      </c>
      <c r="K295" s="8"/>
      <c r="L295" s="38">
        <v>0</v>
      </c>
      <c r="M295" s="53">
        <f t="shared" si="21"/>
        <v>41003.460000000006</v>
      </c>
      <c r="N295" s="32">
        <v>46069</v>
      </c>
      <c r="O295" s="36" t="s">
        <v>22</v>
      </c>
    </row>
    <row r="296" spans="2:15" ht="16.5" customHeight="1">
      <c r="B296" s="7" t="s">
        <v>549</v>
      </c>
      <c r="C296" s="9" t="s">
        <v>550</v>
      </c>
      <c r="D296" s="36" t="s">
        <v>66</v>
      </c>
      <c r="E296" s="64" t="str">
        <f>VLOOKUP(D296,'pomocna tabulka'!$B$2:$D$12,3,0)</f>
        <v xml:space="preserve">Slovenská inovačná a energetická agentúra </v>
      </c>
      <c r="F296" s="58" t="str">
        <f>+IFERROR(VLOOKUP(VALUE(MID($B296,11,1)),'pomocna tabulka'!$F$2:$G$7,2,0),"")</f>
        <v>Predfinancovanie</v>
      </c>
      <c r="G296" s="36" t="s">
        <v>67</v>
      </c>
      <c r="H296" s="37">
        <v>156063.06</v>
      </c>
      <c r="I296" s="36" t="s">
        <v>68</v>
      </c>
      <c r="J296" s="51">
        <v>27540.54</v>
      </c>
      <c r="K296" s="8"/>
      <c r="L296" s="38">
        <v>0</v>
      </c>
      <c r="M296" s="53">
        <f t="shared" si="21"/>
        <v>183603.6</v>
      </c>
      <c r="N296" s="32">
        <v>46069</v>
      </c>
      <c r="O296" s="36" t="s">
        <v>22</v>
      </c>
    </row>
    <row r="297" spans="2:15">
      <c r="B297" s="7" t="s">
        <v>551</v>
      </c>
      <c r="C297" s="9" t="s">
        <v>552</v>
      </c>
      <c r="D297" s="36" t="s">
        <v>19</v>
      </c>
      <c r="E297" s="64" t="str">
        <f>VLOOKUP(D297,'pomocna tabulka'!$B$2:$D$12,3,0)</f>
        <v>Úrad vlády SR</v>
      </c>
      <c r="F297" s="58" t="str">
        <f>+IFERROR(VLOOKUP(VALUE(MID($B297,11,1)),'pomocna tabulka'!$F$2:$G$7,2,0),"")</f>
        <v>Zálohová platba</v>
      </c>
      <c r="G297" s="36" t="s">
        <v>20</v>
      </c>
      <c r="H297" s="37">
        <v>22100</v>
      </c>
      <c r="I297" s="36" t="s">
        <v>21</v>
      </c>
      <c r="J297" s="51">
        <v>3900</v>
      </c>
      <c r="K297" s="8"/>
      <c r="L297" s="38">
        <v>0</v>
      </c>
      <c r="M297" s="53">
        <f t="shared" si="21"/>
        <v>26000</v>
      </c>
      <c r="N297" s="32">
        <v>46069</v>
      </c>
      <c r="O297" s="36" t="s">
        <v>22</v>
      </c>
    </row>
    <row r="298" spans="2:15">
      <c r="B298" s="7" t="s">
        <v>553</v>
      </c>
      <c r="C298" s="9" t="s">
        <v>554</v>
      </c>
      <c r="D298" s="36" t="s">
        <v>66</v>
      </c>
      <c r="E298" s="64" t="str">
        <f>VLOOKUP(D298,'pomocna tabulka'!$B$2:$D$12,3,0)</f>
        <v xml:space="preserve">Slovenská inovačná a energetická agentúra </v>
      </c>
      <c r="F298" s="58" t="str">
        <f>+IFERROR(VLOOKUP(VALUE(MID($B298,11,1)),'pomocna tabulka'!$F$2:$G$7,2,0),"")</f>
        <v>Predfinancovanie</v>
      </c>
      <c r="G298" s="36" t="s">
        <v>67</v>
      </c>
      <c r="H298" s="37">
        <v>46486.02</v>
      </c>
      <c r="I298" s="36" t="s">
        <v>68</v>
      </c>
      <c r="J298" s="51">
        <v>8203.42</v>
      </c>
      <c r="K298" s="8"/>
      <c r="L298" s="38">
        <v>0</v>
      </c>
      <c r="M298" s="53">
        <f t="shared" si="21"/>
        <v>54689.439999999995</v>
      </c>
      <c r="N298" s="32">
        <v>46069</v>
      </c>
      <c r="O298" s="36" t="s">
        <v>22</v>
      </c>
    </row>
    <row r="299" spans="2:15">
      <c r="B299" s="7" t="s">
        <v>555</v>
      </c>
      <c r="C299" s="9" t="s">
        <v>556</v>
      </c>
      <c r="D299" s="36" t="s">
        <v>66</v>
      </c>
      <c r="E299" s="64" t="str">
        <f>VLOOKUP(D299,'pomocna tabulka'!$B$2:$D$12,3,0)</f>
        <v xml:space="preserve">Slovenská inovačná a energetická agentúra </v>
      </c>
      <c r="F299" s="58" t="str">
        <f>+IFERROR(VLOOKUP(VALUE(MID($B299,11,1)),'pomocna tabulka'!$F$2:$G$7,2,0),"")</f>
        <v>Predfinancovanie</v>
      </c>
      <c r="G299" s="36" t="s">
        <v>67</v>
      </c>
      <c r="H299" s="37">
        <v>159901.42000000001</v>
      </c>
      <c r="I299" s="36" t="s">
        <v>68</v>
      </c>
      <c r="J299" s="51">
        <v>28217.9</v>
      </c>
      <c r="K299" s="8"/>
      <c r="L299" s="38">
        <v>0</v>
      </c>
      <c r="M299" s="53">
        <f t="shared" si="21"/>
        <v>188119.32</v>
      </c>
      <c r="N299" s="32">
        <v>46069</v>
      </c>
      <c r="O299" s="36" t="s">
        <v>22</v>
      </c>
    </row>
    <row r="300" spans="2:15">
      <c r="B300" s="7" t="s">
        <v>557</v>
      </c>
      <c r="C300" s="9" t="s">
        <v>220</v>
      </c>
      <c r="D300" s="36" t="s">
        <v>27</v>
      </c>
      <c r="E300" s="64" t="str">
        <f>VLOOKUP(D300,'pomocna tabulka'!$B$2:$D$12,3,0)</f>
        <v>MIRRI SR</v>
      </c>
      <c r="F300" s="58" t="str">
        <f>+IFERROR(VLOOKUP(VALUE(MID($B300,11,1)),'pomocna tabulka'!$F$2:$G$7,2,0),"")</f>
        <v>Predfinancovanie</v>
      </c>
      <c r="G300" s="36" t="s">
        <v>28</v>
      </c>
      <c r="H300" s="37">
        <v>367250.51</v>
      </c>
      <c r="I300" s="36" t="s">
        <v>29</v>
      </c>
      <c r="J300" s="51">
        <v>30244.16</v>
      </c>
      <c r="K300" s="8"/>
      <c r="L300" s="38">
        <v>0</v>
      </c>
      <c r="M300" s="53">
        <f t="shared" si="21"/>
        <v>397494.67</v>
      </c>
      <c r="N300" s="32">
        <v>46069</v>
      </c>
      <c r="O300" s="36" t="s">
        <v>22</v>
      </c>
    </row>
    <row r="301" spans="2:15">
      <c r="B301" s="7" t="s">
        <v>558</v>
      </c>
      <c r="C301" s="9" t="s">
        <v>559</v>
      </c>
      <c r="D301" s="36" t="s">
        <v>19</v>
      </c>
      <c r="E301" s="64" t="str">
        <f>VLOOKUP(D301,'pomocna tabulka'!$B$2:$D$12,3,0)</f>
        <v>Úrad vlády SR</v>
      </c>
      <c r="F301" s="58" t="str">
        <f>+IFERROR(VLOOKUP(VALUE(MID($B301,11,1)),'pomocna tabulka'!$F$2:$G$7,2,0),"")</f>
        <v>Priebežná platba</v>
      </c>
      <c r="G301" s="36" t="s">
        <v>20</v>
      </c>
      <c r="H301" s="37">
        <v>9806.5499999999993</v>
      </c>
      <c r="I301" s="36" t="s">
        <v>21</v>
      </c>
      <c r="J301" s="51">
        <v>1730.57</v>
      </c>
      <c r="K301" s="8"/>
      <c r="L301" s="38">
        <v>0</v>
      </c>
      <c r="M301" s="53">
        <f t="shared" ref="M301:M364" si="22">H301+J301+L301</f>
        <v>11537.119999999999</v>
      </c>
      <c r="N301" s="32">
        <v>46069</v>
      </c>
      <c r="O301" s="36" t="s">
        <v>22</v>
      </c>
    </row>
    <row r="302" spans="2:15">
      <c r="B302" s="7" t="s">
        <v>560</v>
      </c>
      <c r="C302" s="9" t="s">
        <v>561</v>
      </c>
      <c r="D302" s="36" t="s">
        <v>66</v>
      </c>
      <c r="E302" s="64" t="str">
        <f>VLOOKUP(D302,'pomocna tabulka'!$B$2:$D$12,3,0)</f>
        <v xml:space="preserve">Slovenská inovačná a energetická agentúra </v>
      </c>
      <c r="F302" s="58" t="str">
        <f>+IFERROR(VLOOKUP(VALUE(MID($B302,11,1)),'pomocna tabulka'!$F$2:$G$7,2,0),"")</f>
        <v>Predfinancovanie</v>
      </c>
      <c r="G302" s="36" t="s">
        <v>67</v>
      </c>
      <c r="H302" s="37">
        <v>216809.43</v>
      </c>
      <c r="I302" s="36" t="s">
        <v>68</v>
      </c>
      <c r="J302" s="51">
        <v>38260.49</v>
      </c>
      <c r="K302" s="8"/>
      <c r="L302" s="38">
        <v>0</v>
      </c>
      <c r="M302" s="53">
        <f t="shared" si="22"/>
        <v>255069.91999999998</v>
      </c>
      <c r="N302" s="32">
        <v>46069</v>
      </c>
      <c r="O302" s="36" t="s">
        <v>22</v>
      </c>
    </row>
    <row r="303" spans="2:15">
      <c r="B303" s="7" t="s">
        <v>562</v>
      </c>
      <c r="C303" s="9" t="s">
        <v>563</v>
      </c>
      <c r="D303" s="36" t="s">
        <v>27</v>
      </c>
      <c r="E303" s="64" t="str">
        <f>VLOOKUP(D303,'pomocna tabulka'!$B$2:$D$12,3,0)</f>
        <v>MIRRI SR</v>
      </c>
      <c r="F303" s="58" t="str">
        <f>+IFERROR(VLOOKUP(VALUE(MID($B303,11,1)),'pomocna tabulka'!$F$2:$G$7,2,0),"")</f>
        <v>Priebežná platba</v>
      </c>
      <c r="G303" s="36" t="s">
        <v>67</v>
      </c>
      <c r="H303" s="37">
        <v>101104.8</v>
      </c>
      <c r="I303" s="36" t="s">
        <v>68</v>
      </c>
      <c r="J303" s="51">
        <v>22164.12</v>
      </c>
      <c r="K303" s="8" t="s">
        <v>48</v>
      </c>
      <c r="L303" s="38">
        <v>9744.69</v>
      </c>
      <c r="M303" s="53">
        <f t="shared" si="22"/>
        <v>133013.60999999999</v>
      </c>
      <c r="N303" s="32">
        <v>46069</v>
      </c>
      <c r="O303" s="36" t="s">
        <v>22</v>
      </c>
    </row>
    <row r="304" spans="2:15">
      <c r="B304" s="7" t="s">
        <v>564</v>
      </c>
      <c r="C304" s="9" t="s">
        <v>565</v>
      </c>
      <c r="D304" s="36" t="s">
        <v>19</v>
      </c>
      <c r="E304" s="64" t="str">
        <f>VLOOKUP(D304,'pomocna tabulka'!$B$2:$D$12,3,0)</f>
        <v>Úrad vlády SR</v>
      </c>
      <c r="F304" s="58" t="str">
        <f>+IFERROR(VLOOKUP(VALUE(MID($B304,11,1)),'pomocna tabulka'!$F$2:$G$7,2,0),"")</f>
        <v>Zálohová platba</v>
      </c>
      <c r="G304" s="36" t="s">
        <v>20</v>
      </c>
      <c r="H304" s="37">
        <v>15783.19</v>
      </c>
      <c r="I304" s="36" t="s">
        <v>21</v>
      </c>
      <c r="J304" s="51">
        <v>2785.27</v>
      </c>
      <c r="K304" s="8"/>
      <c r="L304" s="38">
        <v>0</v>
      </c>
      <c r="M304" s="53">
        <f t="shared" si="22"/>
        <v>18568.46</v>
      </c>
      <c r="N304" s="32">
        <v>46069</v>
      </c>
      <c r="O304" s="36" t="s">
        <v>22</v>
      </c>
    </row>
    <row r="305" spans="2:15">
      <c r="B305" s="7" t="s">
        <v>566</v>
      </c>
      <c r="C305" s="9" t="s">
        <v>567</v>
      </c>
      <c r="D305" s="36" t="s">
        <v>66</v>
      </c>
      <c r="E305" s="64" t="str">
        <f>VLOOKUP(D305,'pomocna tabulka'!$B$2:$D$12,3,0)</f>
        <v xml:space="preserve">Slovenská inovačná a energetická agentúra </v>
      </c>
      <c r="F305" s="58" t="str">
        <f>+IFERROR(VLOOKUP(VALUE(MID($B305,11,1)),'pomocna tabulka'!$F$2:$G$7,2,0),"")</f>
        <v>Priebežná platba</v>
      </c>
      <c r="G305" s="36" t="s">
        <v>42</v>
      </c>
      <c r="H305" s="37">
        <v>12597</v>
      </c>
      <c r="I305" s="36" t="s">
        <v>43</v>
      </c>
      <c r="J305" s="51">
        <v>2223</v>
      </c>
      <c r="K305" s="8"/>
      <c r="L305" s="38">
        <v>0</v>
      </c>
      <c r="M305" s="53">
        <f t="shared" si="22"/>
        <v>14820</v>
      </c>
      <c r="N305" s="32">
        <v>46069</v>
      </c>
      <c r="O305" s="36" t="s">
        <v>22</v>
      </c>
    </row>
    <row r="306" spans="2:15">
      <c r="B306" s="7" t="s">
        <v>568</v>
      </c>
      <c r="C306" s="9" t="s">
        <v>146</v>
      </c>
      <c r="D306" s="36" t="s">
        <v>19</v>
      </c>
      <c r="E306" s="64" t="str">
        <f>VLOOKUP(D306,'pomocna tabulka'!$B$2:$D$12,3,0)</f>
        <v>Úrad vlády SR</v>
      </c>
      <c r="F306" s="58" t="str">
        <f>+IFERROR(VLOOKUP(VALUE(MID($B306,11,1)),'pomocna tabulka'!$F$2:$G$7,2,0),"")</f>
        <v>Zálohová platba</v>
      </c>
      <c r="G306" s="36" t="s">
        <v>20</v>
      </c>
      <c r="H306" s="37">
        <v>1680</v>
      </c>
      <c r="I306" s="36" t="s">
        <v>21</v>
      </c>
      <c r="J306" s="51">
        <v>2520</v>
      </c>
      <c r="K306" s="8"/>
      <c r="L306" s="38">
        <v>0</v>
      </c>
      <c r="M306" s="53">
        <f t="shared" si="22"/>
        <v>4200</v>
      </c>
      <c r="N306" s="32">
        <v>46066</v>
      </c>
      <c r="O306" s="49" t="s">
        <v>49</v>
      </c>
    </row>
    <row r="307" spans="2:15">
      <c r="B307" s="7" t="s">
        <v>569</v>
      </c>
      <c r="C307" s="9" t="s">
        <v>161</v>
      </c>
      <c r="D307" s="36" t="s">
        <v>27</v>
      </c>
      <c r="E307" s="64" t="str">
        <f>VLOOKUP(D307,'pomocna tabulka'!$B$2:$D$12,3,0)</f>
        <v>MIRRI SR</v>
      </c>
      <c r="F307" s="58" t="str">
        <f>+IFERROR(VLOOKUP(VALUE(MID($B307,11,1)),'pomocna tabulka'!$F$2:$G$7,2,0),"")</f>
        <v>Predfinancovanie</v>
      </c>
      <c r="G307" s="36" t="s">
        <v>28</v>
      </c>
      <c r="H307" s="37">
        <v>309523.42</v>
      </c>
      <c r="I307" s="36" t="s">
        <v>29</v>
      </c>
      <c r="J307" s="51">
        <v>25490.16</v>
      </c>
      <c r="K307" s="8"/>
      <c r="L307" s="38">
        <v>0</v>
      </c>
      <c r="M307" s="53">
        <f t="shared" si="22"/>
        <v>335013.57999999996</v>
      </c>
      <c r="N307" s="32">
        <v>46069</v>
      </c>
      <c r="O307" s="36" t="s">
        <v>22</v>
      </c>
    </row>
    <row r="308" spans="2:15" ht="15" customHeight="1">
      <c r="B308" s="7" t="s">
        <v>570</v>
      </c>
      <c r="C308" s="9" t="s">
        <v>571</v>
      </c>
      <c r="D308" s="36" t="s">
        <v>27</v>
      </c>
      <c r="E308" s="64" t="str">
        <f>VLOOKUP(D308,'pomocna tabulka'!$B$2:$D$12,3,0)</f>
        <v>MIRRI SR</v>
      </c>
      <c r="F308" s="58" t="str">
        <f>+IFERROR(VLOOKUP(VALUE(MID($B308,11,1)),'pomocna tabulka'!$F$2:$G$7,2,0),"")</f>
        <v>Zálohová platba</v>
      </c>
      <c r="G308" s="36" t="s">
        <v>28</v>
      </c>
      <c r="H308" s="37">
        <v>850000</v>
      </c>
      <c r="I308" s="36" t="s">
        <v>29</v>
      </c>
      <c r="J308" s="51">
        <v>150000</v>
      </c>
      <c r="K308" s="8"/>
      <c r="L308" s="38">
        <v>0</v>
      </c>
      <c r="M308" s="53">
        <f t="shared" si="22"/>
        <v>1000000</v>
      </c>
      <c r="N308" s="32">
        <v>46069</v>
      </c>
      <c r="O308" s="36" t="s">
        <v>22</v>
      </c>
    </row>
    <row r="309" spans="2:15">
      <c r="B309" s="7" t="s">
        <v>572</v>
      </c>
      <c r="C309" s="9" t="s">
        <v>573</v>
      </c>
      <c r="D309" s="36" t="s">
        <v>27</v>
      </c>
      <c r="E309" s="64" t="str">
        <f>VLOOKUP(D309,'pomocna tabulka'!$B$2:$D$12,3,0)</f>
        <v>MIRRI SR</v>
      </c>
      <c r="F309" s="58" t="str">
        <f>+IFERROR(VLOOKUP(VALUE(MID($B309,11,1)),'pomocna tabulka'!$F$2:$G$7,2,0),"")</f>
        <v>Zálohová platba</v>
      </c>
      <c r="G309" s="36" t="s">
        <v>28</v>
      </c>
      <c r="H309" s="37">
        <v>1967554.91</v>
      </c>
      <c r="I309" s="36" t="s">
        <v>29</v>
      </c>
      <c r="J309" s="51">
        <v>665929.09</v>
      </c>
      <c r="K309" s="8"/>
      <c r="L309" s="38">
        <v>0</v>
      </c>
      <c r="M309" s="53">
        <f t="shared" si="22"/>
        <v>2633484</v>
      </c>
      <c r="N309" s="32">
        <v>46069</v>
      </c>
      <c r="O309" s="49" t="s">
        <v>49</v>
      </c>
    </row>
    <row r="310" spans="2:15">
      <c r="B310" s="7" t="s">
        <v>574</v>
      </c>
      <c r="C310" s="9" t="s">
        <v>575</v>
      </c>
      <c r="D310" s="36" t="s">
        <v>19</v>
      </c>
      <c r="E310" s="64" t="str">
        <f>VLOOKUP(D310,'pomocna tabulka'!$B$2:$D$12,3,0)</f>
        <v>Úrad vlády SR</v>
      </c>
      <c r="F310" s="58" t="str">
        <f>+IFERROR(VLOOKUP(VALUE(MID($B310,11,1)),'pomocna tabulka'!$F$2:$G$7,2,0),"")</f>
        <v>Zálohová platba</v>
      </c>
      <c r="G310" s="36" t="s">
        <v>20</v>
      </c>
      <c r="H310" s="37">
        <v>51000</v>
      </c>
      <c r="I310" s="36" t="s">
        <v>21</v>
      </c>
      <c r="J310" s="51">
        <v>9000</v>
      </c>
      <c r="K310" s="8"/>
      <c r="L310" s="38">
        <v>0</v>
      </c>
      <c r="M310" s="53">
        <f t="shared" ref="M310:M311" si="23">H310+J310+L310</f>
        <v>60000</v>
      </c>
      <c r="N310" s="32">
        <v>46070</v>
      </c>
      <c r="O310" s="36" t="s">
        <v>22</v>
      </c>
    </row>
    <row r="311" spans="2:15">
      <c r="B311" s="7" t="s">
        <v>576</v>
      </c>
      <c r="C311" s="9" t="s">
        <v>577</v>
      </c>
      <c r="D311" s="36" t="s">
        <v>66</v>
      </c>
      <c r="E311" s="64" t="str">
        <f>VLOOKUP(D311,'pomocna tabulka'!$B$2:$D$12,3,0)</f>
        <v xml:space="preserve">Slovenská inovačná a energetická agentúra </v>
      </c>
      <c r="F311" s="58" t="str">
        <f>+IFERROR(VLOOKUP(VALUE(MID($B311,11,1)),'pomocna tabulka'!$F$2:$G$7,2,0),"")</f>
        <v>Priebežná platba</v>
      </c>
      <c r="G311" s="36" t="s">
        <v>67</v>
      </c>
      <c r="H311" s="37">
        <v>5074.5</v>
      </c>
      <c r="I311" s="36" t="s">
        <v>68</v>
      </c>
      <c r="J311" s="51">
        <v>895.5</v>
      </c>
      <c r="K311" s="8"/>
      <c r="L311" s="38">
        <v>0</v>
      </c>
      <c r="M311" s="53">
        <f t="shared" si="23"/>
        <v>5970</v>
      </c>
      <c r="N311" s="32">
        <v>46070</v>
      </c>
      <c r="O311" s="36" t="s">
        <v>22</v>
      </c>
    </row>
    <row r="312" spans="2:15">
      <c r="B312" s="7" t="s">
        <v>578</v>
      </c>
      <c r="C312" s="9" t="s">
        <v>41</v>
      </c>
      <c r="D312" s="36" t="s">
        <v>27</v>
      </c>
      <c r="E312" s="64" t="str">
        <f>VLOOKUP(D312,'pomocna tabulka'!$B$2:$D$12,3,0)</f>
        <v>MIRRI SR</v>
      </c>
      <c r="F312" s="58" t="str">
        <f>+IFERROR(VLOOKUP(VALUE(MID($B312,11,1)),'pomocna tabulka'!$F$2:$G$7,2,0),"")</f>
        <v>Zálohová platba</v>
      </c>
      <c r="G312" s="36" t="s">
        <v>42</v>
      </c>
      <c r="H312" s="37">
        <v>83152.17</v>
      </c>
      <c r="I312" s="36" t="s">
        <v>43</v>
      </c>
      <c r="J312" s="51">
        <v>6847.83</v>
      </c>
      <c r="K312" s="8"/>
      <c r="L312" s="38">
        <v>0</v>
      </c>
      <c r="M312" s="53">
        <f t="shared" si="22"/>
        <v>90000</v>
      </c>
      <c r="N312" s="32">
        <v>46070</v>
      </c>
      <c r="O312" s="36" t="s">
        <v>22</v>
      </c>
    </row>
    <row r="313" spans="2:15">
      <c r="B313" s="7" t="s">
        <v>579</v>
      </c>
      <c r="C313" s="9" t="s">
        <v>580</v>
      </c>
      <c r="D313" s="36" t="s">
        <v>27</v>
      </c>
      <c r="E313" s="64" t="str">
        <f>VLOOKUP(D313,'pomocna tabulka'!$B$2:$D$12,3,0)</f>
        <v>MIRRI SR</v>
      </c>
      <c r="F313" s="58" t="str">
        <f>+IFERROR(VLOOKUP(VALUE(MID($B313,11,1)),'pomocna tabulka'!$F$2:$G$7,2,0),"")</f>
        <v>Predfinancovanie</v>
      </c>
      <c r="G313" s="36" t="s">
        <v>28</v>
      </c>
      <c r="H313" s="37">
        <v>117802.45</v>
      </c>
      <c r="I313" s="36" t="s">
        <v>29</v>
      </c>
      <c r="J313" s="51">
        <v>9701.3799999999992</v>
      </c>
      <c r="K313" s="8"/>
      <c r="L313" s="38">
        <v>0</v>
      </c>
      <c r="M313" s="53">
        <f t="shared" si="22"/>
        <v>127503.83</v>
      </c>
      <c r="N313" s="32">
        <v>46070</v>
      </c>
      <c r="O313" s="36" t="s">
        <v>22</v>
      </c>
    </row>
    <row r="314" spans="2:15">
      <c r="B314" s="7" t="s">
        <v>581</v>
      </c>
      <c r="C314" s="9" t="s">
        <v>582</v>
      </c>
      <c r="D314" s="36" t="s">
        <v>19</v>
      </c>
      <c r="E314" s="64" t="str">
        <f>VLOOKUP(D314,'pomocna tabulka'!$B$2:$D$12,3,0)</f>
        <v>Úrad vlády SR</v>
      </c>
      <c r="F314" s="58" t="str">
        <f>+IFERROR(VLOOKUP(VALUE(MID($B314,11,1)),'pomocna tabulka'!$F$2:$G$7,2,0),"")</f>
        <v>Priebežná platba</v>
      </c>
      <c r="G314" s="36" t="s">
        <v>20</v>
      </c>
      <c r="H314" s="37">
        <v>14709.85</v>
      </c>
      <c r="I314" s="36" t="s">
        <v>21</v>
      </c>
      <c r="J314" s="51">
        <v>2595.85</v>
      </c>
      <c r="K314" s="8"/>
      <c r="L314" s="38">
        <v>0</v>
      </c>
      <c r="M314" s="53">
        <f t="shared" si="22"/>
        <v>17305.7</v>
      </c>
      <c r="N314" s="32">
        <v>46070</v>
      </c>
      <c r="O314" s="36" t="s">
        <v>22</v>
      </c>
    </row>
    <row r="315" spans="2:15">
      <c r="B315" s="7" t="s">
        <v>583</v>
      </c>
      <c r="C315" s="9" t="s">
        <v>584</v>
      </c>
      <c r="D315" s="36" t="s">
        <v>27</v>
      </c>
      <c r="E315" s="64" t="str">
        <f>VLOOKUP(D315,'pomocna tabulka'!$B$2:$D$12,3,0)</f>
        <v>MIRRI SR</v>
      </c>
      <c r="F315" s="58" t="str">
        <f>+IFERROR(VLOOKUP(VALUE(MID($B315,11,1)),'pomocna tabulka'!$F$2:$G$7,2,0),"")</f>
        <v>Priebežná platba</v>
      </c>
      <c r="G315" s="36" t="s">
        <v>28</v>
      </c>
      <c r="H315" s="37">
        <v>1117408.3500000001</v>
      </c>
      <c r="I315" s="36" t="s">
        <v>29</v>
      </c>
      <c r="J315" s="51">
        <v>372789.03</v>
      </c>
      <c r="K315" s="8" t="s">
        <v>48</v>
      </c>
      <c r="L315" s="38">
        <v>107698.16</v>
      </c>
      <c r="M315" s="53">
        <f t="shared" si="22"/>
        <v>1597895.54</v>
      </c>
      <c r="N315" s="32">
        <v>46070</v>
      </c>
      <c r="O315" s="49" t="s">
        <v>49</v>
      </c>
    </row>
    <row r="316" spans="2:15">
      <c r="B316" s="7" t="s">
        <v>585</v>
      </c>
      <c r="C316" s="9" t="s">
        <v>586</v>
      </c>
      <c r="D316" s="36" t="s">
        <v>19</v>
      </c>
      <c r="E316" s="64" t="str">
        <f>VLOOKUP(D316,'pomocna tabulka'!$B$2:$D$12,3,0)</f>
        <v>Úrad vlády SR</v>
      </c>
      <c r="F316" s="58" t="str">
        <f>+IFERROR(VLOOKUP(VALUE(MID($B316,11,1)),'pomocna tabulka'!$F$2:$G$7,2,0),"")</f>
        <v>Zálohová platba</v>
      </c>
      <c r="G316" s="36" t="s">
        <v>20</v>
      </c>
      <c r="H316" s="37">
        <v>14450</v>
      </c>
      <c r="I316" s="36" t="s">
        <v>21</v>
      </c>
      <c r="J316" s="51">
        <v>2550</v>
      </c>
      <c r="K316" s="8"/>
      <c r="L316" s="38">
        <v>0</v>
      </c>
      <c r="M316" s="53">
        <f t="shared" si="22"/>
        <v>17000</v>
      </c>
      <c r="N316" s="32">
        <v>46070</v>
      </c>
      <c r="O316" s="36" t="s">
        <v>22</v>
      </c>
    </row>
    <row r="317" spans="2:15">
      <c r="B317" s="7" t="s">
        <v>587</v>
      </c>
      <c r="C317" s="9" t="s">
        <v>146</v>
      </c>
      <c r="D317" s="36" t="s">
        <v>27</v>
      </c>
      <c r="E317" s="64" t="str">
        <f>VLOOKUP(D317,'pomocna tabulka'!$B$2:$D$12,3,0)</f>
        <v>MIRRI SR</v>
      </c>
      <c r="F317" s="58" t="str">
        <f>+IFERROR(VLOOKUP(VALUE(MID($B317,11,1)),'pomocna tabulka'!$F$2:$G$7,2,0),"")</f>
        <v>Priebežná platba</v>
      </c>
      <c r="G317" s="36" t="s">
        <v>28</v>
      </c>
      <c r="H317" s="37">
        <v>227455.48</v>
      </c>
      <c r="I317" s="36" t="s">
        <v>29</v>
      </c>
      <c r="J317" s="51">
        <v>75883.539999999994</v>
      </c>
      <c r="K317" s="8" t="s">
        <v>48</v>
      </c>
      <c r="L317" s="38">
        <v>21922.639999999999</v>
      </c>
      <c r="M317" s="53">
        <f t="shared" si="22"/>
        <v>325261.66000000003</v>
      </c>
      <c r="N317" s="32">
        <v>46070</v>
      </c>
      <c r="O317" s="49" t="s">
        <v>49</v>
      </c>
    </row>
    <row r="318" spans="2:15">
      <c r="B318" s="7" t="s">
        <v>588</v>
      </c>
      <c r="C318" s="9" t="s">
        <v>589</v>
      </c>
      <c r="D318" s="36" t="s">
        <v>19</v>
      </c>
      <c r="E318" s="64" t="str">
        <f>VLOOKUP(D318,'pomocna tabulka'!$B$2:$D$12,3,0)</f>
        <v>Úrad vlády SR</v>
      </c>
      <c r="F318" s="58" t="str">
        <f>+IFERROR(VLOOKUP(VALUE(MID($B318,11,1)),'pomocna tabulka'!$F$2:$G$7,2,0),"")</f>
        <v>Zálohová platba</v>
      </c>
      <c r="G318" s="36" t="s">
        <v>20</v>
      </c>
      <c r="H318" s="37">
        <v>38250</v>
      </c>
      <c r="I318" s="36" t="s">
        <v>21</v>
      </c>
      <c r="J318" s="51">
        <v>6750</v>
      </c>
      <c r="K318" s="8"/>
      <c r="L318" s="38">
        <v>0</v>
      </c>
      <c r="M318" s="53">
        <f t="shared" si="22"/>
        <v>45000</v>
      </c>
      <c r="N318" s="32">
        <v>46070</v>
      </c>
      <c r="O318" s="36" t="s">
        <v>22</v>
      </c>
    </row>
    <row r="319" spans="2:15">
      <c r="B319" s="7" t="s">
        <v>590</v>
      </c>
      <c r="C319" s="9" t="s">
        <v>591</v>
      </c>
      <c r="D319" s="36" t="s">
        <v>19</v>
      </c>
      <c r="E319" s="64" t="str">
        <f>VLOOKUP(D319,'pomocna tabulka'!$B$2:$D$12,3,0)</f>
        <v>Úrad vlády SR</v>
      </c>
      <c r="F319" s="58" t="str">
        <f>+IFERROR(VLOOKUP(VALUE(MID($B319,11,1)),'pomocna tabulka'!$F$2:$G$7,2,0),"")</f>
        <v>Zálohová platba</v>
      </c>
      <c r="G319" s="36" t="s">
        <v>20</v>
      </c>
      <c r="H319" s="37">
        <v>10115</v>
      </c>
      <c r="I319" s="36" t="s">
        <v>21</v>
      </c>
      <c r="J319" s="51">
        <v>1785</v>
      </c>
      <c r="K319" s="8"/>
      <c r="L319" s="38">
        <v>0</v>
      </c>
      <c r="M319" s="53">
        <f t="shared" si="22"/>
        <v>11900</v>
      </c>
      <c r="N319" s="32">
        <v>46071</v>
      </c>
      <c r="O319" s="36" t="s">
        <v>22</v>
      </c>
    </row>
    <row r="320" spans="2:15">
      <c r="B320" s="7" t="s">
        <v>592</v>
      </c>
      <c r="C320" s="9" t="s">
        <v>593</v>
      </c>
      <c r="D320" s="36" t="s">
        <v>27</v>
      </c>
      <c r="E320" s="64" t="str">
        <f>VLOOKUP(D320,'pomocna tabulka'!$B$2:$D$12,3,0)</f>
        <v>MIRRI SR</v>
      </c>
      <c r="F320" s="58" t="str">
        <f>+IFERROR(VLOOKUP(VALUE(MID($B320,11,1)),'pomocna tabulka'!$F$2:$G$7,2,0),"")</f>
        <v>Zálohová platba</v>
      </c>
      <c r="G320" s="36" t="s">
        <v>28</v>
      </c>
      <c r="H320" s="37">
        <v>350317.39</v>
      </c>
      <c r="I320" s="36" t="s">
        <v>29</v>
      </c>
      <c r="J320" s="51">
        <v>28849.67</v>
      </c>
      <c r="K320" s="8"/>
      <c r="L320" s="38">
        <v>0</v>
      </c>
      <c r="M320" s="53">
        <f t="shared" ref="M320:M322" si="24">H320+J320+L320</f>
        <v>379167.06</v>
      </c>
      <c r="N320" s="32">
        <v>46071</v>
      </c>
      <c r="O320" s="36" t="s">
        <v>22</v>
      </c>
    </row>
    <row r="321" spans="2:15">
      <c r="B321" s="7" t="s">
        <v>594</v>
      </c>
      <c r="C321" s="9" t="s">
        <v>595</v>
      </c>
      <c r="D321" s="36" t="s">
        <v>19</v>
      </c>
      <c r="E321" s="64" t="str">
        <f>VLOOKUP(D321,'pomocna tabulka'!$B$2:$D$12,3,0)</f>
        <v>Úrad vlády SR</v>
      </c>
      <c r="F321" s="58" t="str">
        <f>+IFERROR(VLOOKUP(VALUE(MID($B321,11,1)),'pomocna tabulka'!$F$2:$G$7,2,0),"")</f>
        <v>Priebežná platba</v>
      </c>
      <c r="G321" s="36" t="s">
        <v>20</v>
      </c>
      <c r="H321" s="37">
        <v>15173.97</v>
      </c>
      <c r="I321" s="36" t="s">
        <v>21</v>
      </c>
      <c r="J321" s="51">
        <v>2677.76</v>
      </c>
      <c r="K321" s="8"/>
      <c r="L321" s="38">
        <v>0</v>
      </c>
      <c r="M321" s="53">
        <f t="shared" si="24"/>
        <v>17851.73</v>
      </c>
      <c r="N321" s="32">
        <v>46070</v>
      </c>
      <c r="O321" s="36" t="s">
        <v>22</v>
      </c>
    </row>
    <row r="322" spans="2:15">
      <c r="B322" s="7" t="s">
        <v>596</v>
      </c>
      <c r="C322" s="9" t="s">
        <v>41</v>
      </c>
      <c r="D322" s="36" t="s">
        <v>27</v>
      </c>
      <c r="E322" s="64" t="str">
        <f>VLOOKUP(D322,'pomocna tabulka'!$B$2:$D$12,3,0)</f>
        <v>MIRRI SR</v>
      </c>
      <c r="F322" s="58" t="str">
        <f>+IFERROR(VLOOKUP(VALUE(MID($B322,11,1)),'pomocna tabulka'!$F$2:$G$7,2,0),"")</f>
        <v>Zálohová platba</v>
      </c>
      <c r="G322" s="36" t="s">
        <v>42</v>
      </c>
      <c r="H322" s="37">
        <v>110869.57</v>
      </c>
      <c r="I322" s="36" t="s">
        <v>43</v>
      </c>
      <c r="J322" s="51">
        <v>9130.43</v>
      </c>
      <c r="K322" s="8"/>
      <c r="L322" s="38">
        <v>0</v>
      </c>
      <c r="M322" s="53">
        <f t="shared" si="24"/>
        <v>120000</v>
      </c>
      <c r="N322" s="32">
        <v>46072</v>
      </c>
      <c r="O322" s="36" t="s">
        <v>22</v>
      </c>
    </row>
    <row r="323" spans="2:15">
      <c r="B323" s="7" t="s">
        <v>597</v>
      </c>
      <c r="C323" s="9" t="s">
        <v>598</v>
      </c>
      <c r="D323" s="36" t="s">
        <v>19</v>
      </c>
      <c r="E323" s="64" t="str">
        <f>VLOOKUP(D323,'pomocna tabulka'!$B$2:$D$12,3,0)</f>
        <v>Úrad vlády SR</v>
      </c>
      <c r="F323" s="58" t="str">
        <f>+IFERROR(VLOOKUP(VALUE(MID($B323,11,1)),'pomocna tabulka'!$F$2:$G$7,2,0),"")</f>
        <v>Priebežná platba</v>
      </c>
      <c r="G323" s="36" t="s">
        <v>20</v>
      </c>
      <c r="H323" s="37">
        <v>9707.3700000000008</v>
      </c>
      <c r="I323" s="36" t="s">
        <v>21</v>
      </c>
      <c r="J323" s="51">
        <v>1713.07</v>
      </c>
      <c r="K323" s="8"/>
      <c r="L323" s="38">
        <v>0</v>
      </c>
      <c r="M323" s="53">
        <f t="shared" si="22"/>
        <v>11420.44</v>
      </c>
      <c r="N323" s="32">
        <v>46071</v>
      </c>
      <c r="O323" s="36" t="s">
        <v>22</v>
      </c>
    </row>
    <row r="324" spans="2:15">
      <c r="B324" s="7" t="s">
        <v>599</v>
      </c>
      <c r="C324" s="9" t="s">
        <v>600</v>
      </c>
      <c r="D324" s="36" t="s">
        <v>19</v>
      </c>
      <c r="E324" s="64" t="str">
        <f>VLOOKUP(D324,'pomocna tabulka'!$B$2:$D$12,3,0)</f>
        <v>Úrad vlády SR</v>
      </c>
      <c r="F324" s="58" t="str">
        <f>+IFERROR(VLOOKUP(VALUE(MID($B324,11,1)),'pomocna tabulka'!$F$2:$G$7,2,0),"")</f>
        <v>Priebežná platba</v>
      </c>
      <c r="G324" s="36" t="s">
        <v>20</v>
      </c>
      <c r="H324" s="37">
        <v>25589.95</v>
      </c>
      <c r="I324" s="36" t="s">
        <v>21</v>
      </c>
      <c r="J324" s="51">
        <v>4515.87</v>
      </c>
      <c r="K324" s="8"/>
      <c r="L324" s="38">
        <v>0</v>
      </c>
      <c r="M324" s="53">
        <f t="shared" si="22"/>
        <v>30105.82</v>
      </c>
      <c r="N324" s="32">
        <v>46071</v>
      </c>
      <c r="O324" s="36" t="s">
        <v>22</v>
      </c>
    </row>
    <row r="325" spans="2:15">
      <c r="B325" s="7" t="s">
        <v>601</v>
      </c>
      <c r="C325" s="9" t="s">
        <v>602</v>
      </c>
      <c r="D325" s="36" t="s">
        <v>27</v>
      </c>
      <c r="E325" s="64" t="str">
        <f>VLOOKUP(D325,'pomocna tabulka'!$B$2:$D$12,3,0)</f>
        <v>MIRRI SR</v>
      </c>
      <c r="F325" s="58" t="str">
        <f>+IFERROR(VLOOKUP(VALUE(MID($B325,11,1)),'pomocna tabulka'!$F$2:$G$7,2,0),"")</f>
        <v>Predfinancovanie</v>
      </c>
      <c r="G325" s="36" t="s">
        <v>28</v>
      </c>
      <c r="H325" s="37">
        <v>37156</v>
      </c>
      <c r="I325" s="36" t="s">
        <v>29</v>
      </c>
      <c r="J325" s="51">
        <v>3059.9</v>
      </c>
      <c r="K325" s="8"/>
      <c r="L325" s="38">
        <v>0</v>
      </c>
      <c r="M325" s="53">
        <f t="shared" si="22"/>
        <v>40215.9</v>
      </c>
      <c r="N325" s="32">
        <v>46071</v>
      </c>
      <c r="O325" s="36" t="s">
        <v>22</v>
      </c>
    </row>
    <row r="326" spans="2:15">
      <c r="B326" s="7" t="s">
        <v>603</v>
      </c>
      <c r="C326" s="9" t="s">
        <v>236</v>
      </c>
      <c r="D326" s="36" t="s">
        <v>19</v>
      </c>
      <c r="E326" s="64" t="str">
        <f>VLOOKUP(D326,'pomocna tabulka'!$B$2:$D$12,3,0)</f>
        <v>Úrad vlády SR</v>
      </c>
      <c r="F326" s="58" t="str">
        <f>+IFERROR(VLOOKUP(VALUE(MID($B326,11,1)),'pomocna tabulka'!$F$2:$G$7,2,0),"")</f>
        <v>Zálohová platba</v>
      </c>
      <c r="G326" s="36" t="s">
        <v>20</v>
      </c>
      <c r="H326" s="37">
        <v>61377.68</v>
      </c>
      <c r="I326" s="36" t="s">
        <v>21</v>
      </c>
      <c r="J326" s="51">
        <v>10831.36</v>
      </c>
      <c r="K326" s="8"/>
      <c r="L326" s="38">
        <v>0</v>
      </c>
      <c r="M326" s="53">
        <f t="shared" si="22"/>
        <v>72209.040000000008</v>
      </c>
      <c r="N326" s="32">
        <v>46071</v>
      </c>
      <c r="O326" s="36" t="s">
        <v>22</v>
      </c>
    </row>
    <row r="327" spans="2:15">
      <c r="B327" s="7" t="s">
        <v>604</v>
      </c>
      <c r="C327" s="9" t="s">
        <v>605</v>
      </c>
      <c r="D327" s="36" t="s">
        <v>19</v>
      </c>
      <c r="E327" s="64" t="str">
        <f>VLOOKUP(D327,'pomocna tabulka'!$B$2:$D$12,3,0)</f>
        <v>Úrad vlády SR</v>
      </c>
      <c r="F327" s="58" t="str">
        <f>+IFERROR(VLOOKUP(VALUE(MID($B327,11,1)),'pomocna tabulka'!$F$2:$G$7,2,0),"")</f>
        <v>Zálohová platba</v>
      </c>
      <c r="G327" s="36" t="s">
        <v>20</v>
      </c>
      <c r="H327" s="37">
        <v>34000</v>
      </c>
      <c r="I327" s="36" t="s">
        <v>21</v>
      </c>
      <c r="J327" s="51">
        <v>6000</v>
      </c>
      <c r="K327" s="8"/>
      <c r="L327" s="38">
        <v>0</v>
      </c>
      <c r="M327" s="53">
        <f t="shared" si="22"/>
        <v>40000</v>
      </c>
      <c r="N327" s="32">
        <v>46071</v>
      </c>
      <c r="O327" s="36" t="s">
        <v>22</v>
      </c>
    </row>
    <row r="328" spans="2:15">
      <c r="B328" s="7" t="s">
        <v>606</v>
      </c>
      <c r="C328" s="9" t="s">
        <v>201</v>
      </c>
      <c r="D328" s="36" t="s">
        <v>66</v>
      </c>
      <c r="E328" s="64" t="str">
        <f>VLOOKUP(D328,'pomocna tabulka'!$B$2:$D$12,3,0)</f>
        <v xml:space="preserve">Slovenská inovačná a energetická agentúra </v>
      </c>
      <c r="F328" s="58" t="str">
        <f>+IFERROR(VLOOKUP(VALUE(MID($B328,11,1)),'pomocna tabulka'!$F$2:$G$7,2,0),"")</f>
        <v>Predfinancovanie</v>
      </c>
      <c r="G328" s="36" t="s">
        <v>67</v>
      </c>
      <c r="H328" s="37">
        <v>69105.88</v>
      </c>
      <c r="I328" s="36" t="s">
        <v>68</v>
      </c>
      <c r="J328" s="51">
        <v>103658.82</v>
      </c>
      <c r="K328" s="8"/>
      <c r="L328" s="38">
        <v>0</v>
      </c>
      <c r="M328" s="53">
        <f t="shared" si="22"/>
        <v>172764.7</v>
      </c>
      <c r="N328" s="32">
        <v>46071</v>
      </c>
      <c r="O328" s="36" t="s">
        <v>22</v>
      </c>
    </row>
    <row r="329" spans="2:15">
      <c r="B329" s="7" t="s">
        <v>607</v>
      </c>
      <c r="C329" s="9" t="s">
        <v>608</v>
      </c>
      <c r="D329" s="36" t="s">
        <v>66</v>
      </c>
      <c r="E329" s="64" t="str">
        <f>VLOOKUP(D329,'pomocna tabulka'!$B$2:$D$12,3,0)</f>
        <v xml:space="preserve">Slovenská inovačná a energetická agentúra </v>
      </c>
      <c r="F329" s="58" t="str">
        <f>+IFERROR(VLOOKUP(VALUE(MID($B329,11,1)),'pomocna tabulka'!$F$2:$G$7,2,0),"")</f>
        <v>Predfinancovanie</v>
      </c>
      <c r="G329" s="36" t="s">
        <v>67</v>
      </c>
      <c r="H329" s="37">
        <v>63104.6</v>
      </c>
      <c r="I329" s="36" t="s">
        <v>68</v>
      </c>
      <c r="J329" s="51">
        <v>11136.1</v>
      </c>
      <c r="K329" s="8"/>
      <c r="L329" s="38">
        <v>0</v>
      </c>
      <c r="M329" s="53">
        <f t="shared" si="22"/>
        <v>74240.7</v>
      </c>
      <c r="N329" s="32">
        <v>46071</v>
      </c>
      <c r="O329" s="36" t="s">
        <v>22</v>
      </c>
    </row>
    <row r="330" spans="2:15" ht="25.5">
      <c r="B330" s="7" t="s">
        <v>609</v>
      </c>
      <c r="C330" s="9" t="s">
        <v>47</v>
      </c>
      <c r="D330" s="36" t="s">
        <v>27</v>
      </c>
      <c r="E330" s="64" t="str">
        <f>VLOOKUP(D330,'pomocna tabulka'!$B$2:$D$12,3,0)</f>
        <v>MIRRI SR</v>
      </c>
      <c r="F330" s="58" t="str">
        <f>+IFERROR(VLOOKUP(VALUE(MID($B330,11,1)),'pomocna tabulka'!$F$2:$G$7,2,0),"")</f>
        <v>Priebežná platba</v>
      </c>
      <c r="G330" s="36" t="s">
        <v>28</v>
      </c>
      <c r="H330" s="37">
        <v>272806.39</v>
      </c>
      <c r="I330" s="36" t="s">
        <v>29</v>
      </c>
      <c r="J330" s="51">
        <v>91013.49</v>
      </c>
      <c r="K330" s="8" t="s">
        <v>48</v>
      </c>
      <c r="L330" s="38">
        <v>26293.65</v>
      </c>
      <c r="M330" s="53">
        <f t="shared" si="22"/>
        <v>390113.53</v>
      </c>
      <c r="N330" s="32">
        <v>46071</v>
      </c>
      <c r="O330" s="49" t="s">
        <v>49</v>
      </c>
    </row>
    <row r="331" spans="2:15">
      <c r="B331" s="7" t="s">
        <v>610</v>
      </c>
      <c r="C331" s="9" t="s">
        <v>611</v>
      </c>
      <c r="D331" s="36" t="s">
        <v>27</v>
      </c>
      <c r="E331" s="64" t="str">
        <f>VLOOKUP(D331,'pomocna tabulka'!$B$2:$D$12,3,0)</f>
        <v>MIRRI SR</v>
      </c>
      <c r="F331" s="58" t="str">
        <f>+IFERROR(VLOOKUP(VALUE(MID($B331,11,1)),'pomocna tabulka'!$F$2:$G$7,2,0),"")</f>
        <v>Predfinancovanie</v>
      </c>
      <c r="G331" s="36" t="s">
        <v>28</v>
      </c>
      <c r="H331" s="37">
        <v>23556.05</v>
      </c>
      <c r="I331" s="36" t="s">
        <v>29</v>
      </c>
      <c r="J331" s="51">
        <v>1939.91</v>
      </c>
      <c r="K331" s="8"/>
      <c r="L331" s="38">
        <v>0</v>
      </c>
      <c r="M331" s="53">
        <f>H331+J331+L331</f>
        <v>25495.96</v>
      </c>
      <c r="N331" s="32">
        <v>46071</v>
      </c>
      <c r="O331" s="36" t="s">
        <v>22</v>
      </c>
    </row>
    <row r="332" spans="2:15">
      <c r="B332" s="7" t="s">
        <v>612</v>
      </c>
      <c r="C332" s="9" t="s">
        <v>41</v>
      </c>
      <c r="D332" s="36" t="s">
        <v>27</v>
      </c>
      <c r="E332" s="64" t="str">
        <f>VLOOKUP(D332,'pomocna tabulka'!$B$2:$D$12,3,0)</f>
        <v>MIRRI SR</v>
      </c>
      <c r="F332" s="58" t="str">
        <f>+IFERROR(VLOOKUP(VALUE(MID($B332,11,1)),'pomocna tabulka'!$F$2:$G$7,2,0),"")</f>
        <v>Zálohová platba</v>
      </c>
      <c r="G332" s="36" t="s">
        <v>42</v>
      </c>
      <c r="H332" s="37">
        <v>143206.51999999999</v>
      </c>
      <c r="I332" s="36" t="s">
        <v>43</v>
      </c>
      <c r="J332" s="51">
        <v>11793.48</v>
      </c>
      <c r="K332" s="8"/>
      <c r="L332" s="38">
        <v>0</v>
      </c>
      <c r="M332" s="53">
        <f>H332+J332+L332</f>
        <v>155000</v>
      </c>
      <c r="N332" s="32">
        <v>46071</v>
      </c>
      <c r="O332" s="36" t="s">
        <v>22</v>
      </c>
    </row>
    <row r="333" spans="2:15">
      <c r="B333" s="7" t="s">
        <v>613</v>
      </c>
      <c r="C333" s="9" t="s">
        <v>614</v>
      </c>
      <c r="D333" s="36" t="s">
        <v>27</v>
      </c>
      <c r="E333" s="64" t="str">
        <f>VLOOKUP(D333,'pomocna tabulka'!$B$2:$D$12,3,0)</f>
        <v>MIRRI SR</v>
      </c>
      <c r="F333" s="58" t="str">
        <f>+IFERROR(VLOOKUP(VALUE(MID($B333,11,1)),'pomocna tabulka'!$F$2:$G$7,2,0),"")</f>
        <v>Predfinancovanie</v>
      </c>
      <c r="G333" s="36" t="s">
        <v>28</v>
      </c>
      <c r="H333" s="37">
        <v>24593.51</v>
      </c>
      <c r="I333" s="36" t="s">
        <v>29</v>
      </c>
      <c r="J333" s="51">
        <v>2025.34</v>
      </c>
      <c r="K333" s="8"/>
      <c r="L333" s="38">
        <v>0</v>
      </c>
      <c r="M333" s="53">
        <f t="shared" si="22"/>
        <v>26618.85</v>
      </c>
      <c r="N333" s="32">
        <v>46071</v>
      </c>
      <c r="O333" s="36" t="s">
        <v>22</v>
      </c>
    </row>
    <row r="334" spans="2:15">
      <c r="B334" s="7" t="s">
        <v>615</v>
      </c>
      <c r="C334" s="9" t="s">
        <v>616</v>
      </c>
      <c r="D334" s="36" t="s">
        <v>19</v>
      </c>
      <c r="E334" s="64" t="str">
        <f>VLOOKUP(D334,'pomocna tabulka'!$B$2:$D$12,3,0)</f>
        <v>Úrad vlády SR</v>
      </c>
      <c r="F334" s="58" t="str">
        <f>+IFERROR(VLOOKUP(VALUE(MID($B334,11,1)),'pomocna tabulka'!$F$2:$G$7,2,0),"")</f>
        <v>Priebežná platba</v>
      </c>
      <c r="G334" s="36" t="s">
        <v>20</v>
      </c>
      <c r="H334" s="37">
        <v>14349.3</v>
      </c>
      <c r="I334" s="36" t="s">
        <v>21</v>
      </c>
      <c r="J334" s="51">
        <v>2532.23</v>
      </c>
      <c r="K334" s="8"/>
      <c r="L334" s="38">
        <v>0</v>
      </c>
      <c r="M334" s="53">
        <f t="shared" si="22"/>
        <v>16881.53</v>
      </c>
      <c r="N334" s="32">
        <v>46071</v>
      </c>
      <c r="O334" s="36" t="s">
        <v>22</v>
      </c>
    </row>
    <row r="335" spans="2:15">
      <c r="B335" s="7" t="s">
        <v>617</v>
      </c>
      <c r="C335" s="9" t="s">
        <v>618</v>
      </c>
      <c r="D335" s="36" t="s">
        <v>19</v>
      </c>
      <c r="E335" s="64" t="str">
        <f>VLOOKUP(D335,'pomocna tabulka'!$B$2:$D$12,3,0)</f>
        <v>Úrad vlády SR</v>
      </c>
      <c r="F335" s="58" t="str">
        <f>+IFERROR(VLOOKUP(VALUE(MID($B335,11,1)),'pomocna tabulka'!$F$2:$G$7,2,0),"")</f>
        <v>Priebežná platba</v>
      </c>
      <c r="G335" s="36" t="s">
        <v>20</v>
      </c>
      <c r="H335" s="37">
        <v>9167.06</v>
      </c>
      <c r="I335" s="36" t="s">
        <v>21</v>
      </c>
      <c r="J335" s="51">
        <v>1617.72</v>
      </c>
      <c r="K335" s="8"/>
      <c r="L335" s="38">
        <v>0</v>
      </c>
      <c r="M335" s="7">
        <f t="shared" si="22"/>
        <v>10784.779999999999</v>
      </c>
      <c r="N335" s="32">
        <v>46071</v>
      </c>
      <c r="O335" s="36" t="s">
        <v>22</v>
      </c>
    </row>
    <row r="336" spans="2:15">
      <c r="B336" s="7" t="s">
        <v>619</v>
      </c>
      <c r="C336" s="9" t="s">
        <v>620</v>
      </c>
      <c r="D336" s="36" t="s">
        <v>66</v>
      </c>
      <c r="E336" s="64" t="str">
        <f>VLOOKUP(D336,'pomocna tabulka'!$B$2:$D$12,3,0)</f>
        <v xml:space="preserve">Slovenská inovačná a energetická agentúra </v>
      </c>
      <c r="F336" s="58" t="str">
        <f>+IFERROR(VLOOKUP(VALUE(MID($B336,11,1)),'pomocna tabulka'!$F$2:$G$7,2,0),"")</f>
        <v>Predfinancovanie</v>
      </c>
      <c r="G336" s="36" t="s">
        <v>67</v>
      </c>
      <c r="H336" s="37">
        <v>149194.79999999999</v>
      </c>
      <c r="I336" s="36" t="s">
        <v>68</v>
      </c>
      <c r="J336" s="51">
        <v>26328.49</v>
      </c>
      <c r="K336" s="8"/>
      <c r="L336" s="38">
        <v>0</v>
      </c>
      <c r="M336" s="7">
        <f t="shared" si="22"/>
        <v>175523.28999999998</v>
      </c>
      <c r="N336" s="32">
        <v>46071</v>
      </c>
      <c r="O336" s="36" t="s">
        <v>22</v>
      </c>
    </row>
    <row r="337" spans="2:15">
      <c r="B337" s="7" t="s">
        <v>621</v>
      </c>
      <c r="C337" s="9" t="s">
        <v>600</v>
      </c>
      <c r="D337" s="36" t="s">
        <v>27</v>
      </c>
      <c r="E337" s="64" t="str">
        <f>VLOOKUP(D337,'pomocna tabulka'!$B$2:$D$12,3,0)</f>
        <v>MIRRI SR</v>
      </c>
      <c r="F337" s="58" t="str">
        <f>+IFERROR(VLOOKUP(VALUE(MID($B337,11,1)),'pomocna tabulka'!$F$2:$G$7,2,0),"")</f>
        <v>Predfinancovanie</v>
      </c>
      <c r="G337" s="36" t="s">
        <v>28</v>
      </c>
      <c r="H337" s="37">
        <v>21558.5</v>
      </c>
      <c r="I337" s="36" t="s">
        <v>29</v>
      </c>
      <c r="J337" s="51">
        <v>1775.4</v>
      </c>
      <c r="K337" s="8"/>
      <c r="L337" s="38">
        <v>0</v>
      </c>
      <c r="M337" s="53">
        <f t="shared" si="22"/>
        <v>23333.9</v>
      </c>
      <c r="N337" s="32">
        <v>46071</v>
      </c>
      <c r="O337" s="36" t="s">
        <v>22</v>
      </c>
    </row>
    <row r="338" spans="2:15">
      <c r="B338" s="7" t="s">
        <v>622</v>
      </c>
      <c r="C338" s="9" t="s">
        <v>623</v>
      </c>
      <c r="D338" s="36" t="s">
        <v>27</v>
      </c>
      <c r="E338" s="64" t="str">
        <f>VLOOKUP(D338,'pomocna tabulka'!$B$2:$D$12,3,0)</f>
        <v>MIRRI SR</v>
      </c>
      <c r="F338" s="58" t="str">
        <f>+IFERROR(VLOOKUP(VALUE(MID($B338,11,1)),'pomocna tabulka'!$F$2:$G$7,2,0),"")</f>
        <v>Zálohová platba</v>
      </c>
      <c r="G338" s="36" t="s">
        <v>28</v>
      </c>
      <c r="H338" s="37">
        <v>487847.16</v>
      </c>
      <c r="I338" s="36" t="s">
        <v>29</v>
      </c>
      <c r="J338" s="51">
        <v>40175.64</v>
      </c>
      <c r="K338" s="8"/>
      <c r="L338" s="38">
        <v>0</v>
      </c>
      <c r="M338" s="53">
        <f t="shared" si="22"/>
        <v>528022.79999999993</v>
      </c>
      <c r="N338" s="32">
        <v>46071</v>
      </c>
      <c r="O338" s="36" t="s">
        <v>22</v>
      </c>
    </row>
    <row r="339" spans="2:15">
      <c r="B339" s="7" t="s">
        <v>624</v>
      </c>
      <c r="C339" s="9" t="s">
        <v>625</v>
      </c>
      <c r="D339" s="36" t="s">
        <v>19</v>
      </c>
      <c r="E339" s="64" t="str">
        <f>VLOOKUP(D339,'pomocna tabulka'!$B$2:$D$12,3,0)</f>
        <v>Úrad vlády SR</v>
      </c>
      <c r="F339" s="58" t="str">
        <f>+IFERROR(VLOOKUP(VALUE(MID($B339,11,1)),'pomocna tabulka'!$F$2:$G$7,2,0),"")</f>
        <v>Priebežná platba</v>
      </c>
      <c r="G339" s="36" t="s">
        <v>20</v>
      </c>
      <c r="H339" s="37">
        <v>4903.3</v>
      </c>
      <c r="I339" s="36" t="s">
        <v>21</v>
      </c>
      <c r="J339" s="51">
        <v>865.29</v>
      </c>
      <c r="K339" s="8"/>
      <c r="L339" s="38">
        <v>0</v>
      </c>
      <c r="M339" s="53">
        <f t="shared" si="22"/>
        <v>5768.59</v>
      </c>
      <c r="N339" s="32">
        <v>46071</v>
      </c>
      <c r="O339" s="36" t="s">
        <v>22</v>
      </c>
    </row>
    <row r="340" spans="2:15">
      <c r="B340" s="7" t="s">
        <v>626</v>
      </c>
      <c r="C340" s="9" t="s">
        <v>627</v>
      </c>
      <c r="D340" s="36" t="s">
        <v>19</v>
      </c>
      <c r="E340" s="64" t="str">
        <f>VLOOKUP(D340,'pomocna tabulka'!$B$2:$D$12,3,0)</f>
        <v>Úrad vlády SR</v>
      </c>
      <c r="F340" s="58" t="str">
        <f>+IFERROR(VLOOKUP(VALUE(MID($B340,11,1)),'pomocna tabulka'!$F$2:$G$7,2,0),"")</f>
        <v>Priebežná platba</v>
      </c>
      <c r="G340" s="36" t="s">
        <v>20</v>
      </c>
      <c r="H340" s="37">
        <v>4636.83</v>
      </c>
      <c r="I340" s="36" t="s">
        <v>21</v>
      </c>
      <c r="J340" s="51">
        <v>818.26</v>
      </c>
      <c r="K340" s="8"/>
      <c r="L340" s="38">
        <v>0</v>
      </c>
      <c r="M340" s="53">
        <f t="shared" si="22"/>
        <v>5455.09</v>
      </c>
      <c r="N340" s="32">
        <v>46071</v>
      </c>
      <c r="O340" s="36" t="s">
        <v>22</v>
      </c>
    </row>
    <row r="341" spans="2:15">
      <c r="B341" s="7" t="s">
        <v>628</v>
      </c>
      <c r="C341" s="9" t="s">
        <v>629</v>
      </c>
      <c r="D341" s="36" t="s">
        <v>66</v>
      </c>
      <c r="E341" s="64" t="str">
        <f>VLOOKUP(D341,'pomocna tabulka'!$B$2:$D$12,3,0)</f>
        <v xml:space="preserve">Slovenská inovačná a energetická agentúra </v>
      </c>
      <c r="F341" s="58" t="str">
        <f>+IFERROR(VLOOKUP(VALUE(MID($B341,11,1)),'pomocna tabulka'!$F$2:$G$7,2,0),"")</f>
        <v>Priebežná platba</v>
      </c>
      <c r="G341" s="36" t="s">
        <v>67</v>
      </c>
      <c r="H341" s="37">
        <v>7775.49</v>
      </c>
      <c r="I341" s="36" t="s">
        <v>68</v>
      </c>
      <c r="J341" s="51">
        <v>1372.14</v>
      </c>
      <c r="K341" s="8"/>
      <c r="L341" s="38">
        <v>0</v>
      </c>
      <c r="M341" s="53">
        <f t="shared" si="22"/>
        <v>9147.6299999999992</v>
      </c>
      <c r="N341" s="32">
        <v>46071</v>
      </c>
      <c r="O341" s="36" t="s">
        <v>22</v>
      </c>
    </row>
    <row r="342" spans="2:15">
      <c r="B342" s="7" t="s">
        <v>630</v>
      </c>
      <c r="C342" s="9" t="s">
        <v>41</v>
      </c>
      <c r="D342" s="36" t="s">
        <v>27</v>
      </c>
      <c r="E342" s="64" t="str">
        <f>VLOOKUP(D342,'pomocna tabulka'!$B$2:$D$12,3,0)</f>
        <v>MIRRI SR</v>
      </c>
      <c r="F342" s="58" t="str">
        <f>+IFERROR(VLOOKUP(VALUE(MID($B342,11,1)),'pomocna tabulka'!$F$2:$G$7,2,0),"")</f>
        <v>Priebežná platba</v>
      </c>
      <c r="G342" s="36" t="s">
        <v>42</v>
      </c>
      <c r="H342" s="37">
        <v>6383.35</v>
      </c>
      <c r="I342" s="36" t="s">
        <v>43</v>
      </c>
      <c r="J342" s="51">
        <v>525.67999999999995</v>
      </c>
      <c r="K342" s="8"/>
      <c r="L342" s="38">
        <v>0</v>
      </c>
      <c r="M342" s="53">
        <f t="shared" si="22"/>
        <v>6909.0300000000007</v>
      </c>
      <c r="N342" s="32">
        <v>46071</v>
      </c>
      <c r="O342" s="36" t="s">
        <v>22</v>
      </c>
    </row>
    <row r="343" spans="2:15">
      <c r="B343" s="7" t="s">
        <v>631</v>
      </c>
      <c r="C343" s="9" t="s">
        <v>126</v>
      </c>
      <c r="D343" s="36" t="s">
        <v>27</v>
      </c>
      <c r="E343" s="64" t="str">
        <f>VLOOKUP(D343,'pomocna tabulka'!$B$2:$D$12,3,0)</f>
        <v>MIRRI SR</v>
      </c>
      <c r="F343" s="58" t="str">
        <f>+IFERROR(VLOOKUP(VALUE(MID($B343,11,1)),'pomocna tabulka'!$F$2:$G$7,2,0),"")</f>
        <v>Predfinancovanie</v>
      </c>
      <c r="G343" s="36" t="s">
        <v>28</v>
      </c>
      <c r="H343" s="37">
        <v>140238.14000000001</v>
      </c>
      <c r="I343" s="36" t="s">
        <v>29</v>
      </c>
      <c r="J343" s="51">
        <v>11549.03</v>
      </c>
      <c r="K343" s="8"/>
      <c r="L343" s="38">
        <v>0</v>
      </c>
      <c r="M343" s="53">
        <f t="shared" si="22"/>
        <v>151787.17000000001</v>
      </c>
      <c r="N343" s="32">
        <v>46071</v>
      </c>
      <c r="O343" s="36" t="s">
        <v>22</v>
      </c>
    </row>
    <row r="344" spans="2:15">
      <c r="B344" s="7" t="s">
        <v>632</v>
      </c>
      <c r="C344" s="9" t="s">
        <v>633</v>
      </c>
      <c r="D344" s="36" t="s">
        <v>66</v>
      </c>
      <c r="E344" s="64" t="str">
        <f>VLOOKUP(D344,'pomocna tabulka'!$B$2:$D$12,3,0)</f>
        <v xml:space="preserve">Slovenská inovačná a energetická agentúra </v>
      </c>
      <c r="F344" s="58" t="str">
        <f>+IFERROR(VLOOKUP(VALUE(MID($B344,11,1)),'pomocna tabulka'!$F$2:$G$7,2,0),"")</f>
        <v>Predfinancovanie</v>
      </c>
      <c r="G344" s="36" t="s">
        <v>67</v>
      </c>
      <c r="H344" s="37">
        <v>58414.03</v>
      </c>
      <c r="I344" s="36" t="s">
        <v>68</v>
      </c>
      <c r="J344" s="51">
        <v>10308.36</v>
      </c>
      <c r="K344" s="8"/>
      <c r="L344" s="38">
        <v>0</v>
      </c>
      <c r="M344" s="53">
        <f t="shared" si="22"/>
        <v>68722.39</v>
      </c>
      <c r="N344" s="32">
        <v>46071</v>
      </c>
      <c r="O344" s="36" t="s">
        <v>22</v>
      </c>
    </row>
    <row r="345" spans="2:15">
      <c r="B345" s="7" t="s">
        <v>634</v>
      </c>
      <c r="C345" s="9" t="s">
        <v>635</v>
      </c>
      <c r="D345" s="36" t="s">
        <v>66</v>
      </c>
      <c r="E345" s="64" t="str">
        <f>VLOOKUP(D345,'pomocna tabulka'!$B$2:$D$12,3,0)</f>
        <v xml:space="preserve">Slovenská inovačná a energetická agentúra </v>
      </c>
      <c r="F345" s="58" t="str">
        <f>+IFERROR(VLOOKUP(VALUE(MID($B345,11,1)),'pomocna tabulka'!$F$2:$G$7,2,0),"")</f>
        <v>Predfinancovanie</v>
      </c>
      <c r="G345" s="36" t="s">
        <v>67</v>
      </c>
      <c r="H345" s="37">
        <v>98669.33</v>
      </c>
      <c r="I345" s="36" t="s">
        <v>68</v>
      </c>
      <c r="J345" s="51">
        <v>17412.240000000002</v>
      </c>
      <c r="K345" s="8"/>
      <c r="L345" s="38">
        <v>0</v>
      </c>
      <c r="M345" s="53">
        <f t="shared" si="22"/>
        <v>116081.57</v>
      </c>
      <c r="N345" s="32">
        <v>46071</v>
      </c>
      <c r="O345" s="36" t="s">
        <v>22</v>
      </c>
    </row>
    <row r="346" spans="2:15">
      <c r="B346" s="7" t="s">
        <v>636</v>
      </c>
      <c r="C346" s="9" t="s">
        <v>637</v>
      </c>
      <c r="D346" s="36" t="s">
        <v>19</v>
      </c>
      <c r="E346" s="64" t="str">
        <f>VLOOKUP(D346,'pomocna tabulka'!$B$2:$D$12,3,0)</f>
        <v>Úrad vlády SR</v>
      </c>
      <c r="F346" s="58" t="str">
        <f>+IFERROR(VLOOKUP(VALUE(MID($B346,11,1)),'pomocna tabulka'!$F$2:$G$7,2,0),"")</f>
        <v>Zálohová platba</v>
      </c>
      <c r="G346" s="36" t="s">
        <v>20</v>
      </c>
      <c r="H346" s="37">
        <v>12549.51</v>
      </c>
      <c r="I346" s="36" t="s">
        <v>21</v>
      </c>
      <c r="J346" s="51">
        <v>2214.62</v>
      </c>
      <c r="K346" s="8"/>
      <c r="L346" s="38">
        <v>0</v>
      </c>
      <c r="M346" s="53">
        <f t="shared" si="22"/>
        <v>14764.130000000001</v>
      </c>
      <c r="N346" s="32">
        <v>46072</v>
      </c>
      <c r="O346" s="36" t="s">
        <v>22</v>
      </c>
    </row>
    <row r="347" spans="2:15">
      <c r="B347" s="7" t="s">
        <v>638</v>
      </c>
      <c r="C347" s="9" t="s">
        <v>639</v>
      </c>
      <c r="D347" s="36" t="s">
        <v>19</v>
      </c>
      <c r="E347" s="64" t="str">
        <f>VLOOKUP(D347,'pomocna tabulka'!$B$2:$D$12,3,0)</f>
        <v>Úrad vlády SR</v>
      </c>
      <c r="F347" s="58" t="str">
        <f>+IFERROR(VLOOKUP(VALUE(MID($B347,11,1)),'pomocna tabulka'!$F$2:$G$7,2,0),"")</f>
        <v>Priebežná platba</v>
      </c>
      <c r="G347" s="36" t="s">
        <v>20</v>
      </c>
      <c r="H347" s="37">
        <v>8707.6299999999992</v>
      </c>
      <c r="I347" s="36" t="s">
        <v>21</v>
      </c>
      <c r="J347" s="51">
        <v>1536.64</v>
      </c>
      <c r="K347" s="8"/>
      <c r="L347" s="38">
        <v>0</v>
      </c>
      <c r="M347" s="53">
        <f t="shared" si="22"/>
        <v>10244.269999999999</v>
      </c>
      <c r="N347" s="32">
        <v>46072</v>
      </c>
      <c r="O347" s="36" t="s">
        <v>22</v>
      </c>
    </row>
    <row r="348" spans="2:15">
      <c r="B348" s="7" t="s">
        <v>640</v>
      </c>
      <c r="C348" s="9" t="s">
        <v>641</v>
      </c>
      <c r="D348" s="36" t="s">
        <v>19</v>
      </c>
      <c r="E348" s="64" t="str">
        <f>VLOOKUP(D348,'pomocna tabulka'!$B$2:$D$12,3,0)</f>
        <v>Úrad vlády SR</v>
      </c>
      <c r="F348" s="58" t="str">
        <f>+IFERROR(VLOOKUP(VALUE(MID($B348,11,1)),'pomocna tabulka'!$F$2:$G$7,2,0),"")</f>
        <v>Predfinancovanie</v>
      </c>
      <c r="G348" s="36" t="s">
        <v>28</v>
      </c>
      <c r="H348" s="37">
        <v>105939.47</v>
      </c>
      <c r="I348" s="36" t="s">
        <v>29</v>
      </c>
      <c r="J348" s="51">
        <v>18695.2</v>
      </c>
      <c r="K348" s="8"/>
      <c r="L348" s="38">
        <v>0</v>
      </c>
      <c r="M348" s="53">
        <f t="shared" si="22"/>
        <v>124634.67</v>
      </c>
      <c r="N348" s="32">
        <v>46072</v>
      </c>
      <c r="O348" s="36" t="s">
        <v>22</v>
      </c>
    </row>
    <row r="349" spans="2:15">
      <c r="B349" s="7" t="s">
        <v>642</v>
      </c>
      <c r="C349" s="9" t="s">
        <v>643</v>
      </c>
      <c r="D349" s="36" t="s">
        <v>27</v>
      </c>
      <c r="E349" s="64" t="str">
        <f>VLOOKUP(D349,'pomocna tabulka'!$B$2:$D$12,3,0)</f>
        <v>MIRRI SR</v>
      </c>
      <c r="F349" s="58" t="str">
        <f>+IFERROR(VLOOKUP(VALUE(MID($B349,11,1)),'pomocna tabulka'!$F$2:$G$7,2,0),"")</f>
        <v>Predfinancovanie</v>
      </c>
      <c r="G349" s="36" t="s">
        <v>28</v>
      </c>
      <c r="H349" s="37">
        <v>77371.12</v>
      </c>
      <c r="I349" s="36" t="s">
        <v>29</v>
      </c>
      <c r="J349" s="51">
        <v>6371.73</v>
      </c>
      <c r="K349" s="8"/>
      <c r="L349" s="38">
        <v>0</v>
      </c>
      <c r="M349" s="53">
        <f t="shared" si="22"/>
        <v>83742.849999999991</v>
      </c>
      <c r="N349" s="32">
        <v>46072</v>
      </c>
      <c r="O349" s="36" t="s">
        <v>22</v>
      </c>
    </row>
    <row r="350" spans="2:15">
      <c r="B350" s="7" t="s">
        <v>644</v>
      </c>
      <c r="C350" s="9" t="s">
        <v>645</v>
      </c>
      <c r="D350" s="36" t="s">
        <v>27</v>
      </c>
      <c r="E350" s="64" t="str">
        <f>VLOOKUP(D350,'pomocna tabulka'!$B$2:$D$12,3,0)</f>
        <v>MIRRI SR</v>
      </c>
      <c r="F350" s="58" t="str">
        <f>+IFERROR(VLOOKUP(VALUE(MID($B350,11,1)),'pomocna tabulka'!$F$2:$G$7,2,0),"")</f>
        <v>Priebežná platba</v>
      </c>
      <c r="G350" s="36" t="s">
        <v>28</v>
      </c>
      <c r="H350" s="37">
        <v>70040.78</v>
      </c>
      <c r="I350" s="36" t="s">
        <v>29</v>
      </c>
      <c r="J350" s="51">
        <v>5768.07</v>
      </c>
      <c r="K350" s="8"/>
      <c r="L350" s="38">
        <v>0</v>
      </c>
      <c r="M350" s="53">
        <f t="shared" si="22"/>
        <v>75808.850000000006</v>
      </c>
      <c r="N350" s="32">
        <v>46072</v>
      </c>
      <c r="O350" s="36" t="s">
        <v>22</v>
      </c>
    </row>
    <row r="351" spans="2:15">
      <c r="B351" s="7" t="s">
        <v>646</v>
      </c>
      <c r="C351" s="9" t="s">
        <v>647</v>
      </c>
      <c r="D351" s="36" t="s">
        <v>19</v>
      </c>
      <c r="E351" s="64" t="str">
        <f>VLOOKUP(D351,'pomocna tabulka'!$B$2:$D$12,3,0)</f>
        <v>Úrad vlády SR</v>
      </c>
      <c r="F351" s="58" t="str">
        <f>+IFERROR(VLOOKUP(VALUE(MID($B351,11,1)),'pomocna tabulka'!$F$2:$G$7,2,0),"")</f>
        <v>Priebežná platba</v>
      </c>
      <c r="G351" s="36" t="s">
        <v>20</v>
      </c>
      <c r="H351" s="37">
        <v>4903.28</v>
      </c>
      <c r="I351" s="36" t="s">
        <v>21</v>
      </c>
      <c r="J351" s="51">
        <v>865.28</v>
      </c>
      <c r="K351" s="8"/>
      <c r="L351" s="38">
        <v>0</v>
      </c>
      <c r="M351" s="53">
        <f t="shared" si="22"/>
        <v>5768.5599999999995</v>
      </c>
      <c r="N351" s="32">
        <v>46072</v>
      </c>
      <c r="O351" s="36" t="s">
        <v>22</v>
      </c>
    </row>
    <row r="352" spans="2:15">
      <c r="B352" s="7" t="s">
        <v>648</v>
      </c>
      <c r="C352" s="9" t="s">
        <v>649</v>
      </c>
      <c r="D352" s="36" t="s">
        <v>27</v>
      </c>
      <c r="E352" s="64" t="str">
        <f>VLOOKUP(D352,'pomocna tabulka'!$B$2:$D$12,3,0)</f>
        <v>MIRRI SR</v>
      </c>
      <c r="F352" s="58" t="str">
        <f>+IFERROR(VLOOKUP(VALUE(MID($B352,11,1)),'pomocna tabulka'!$F$2:$G$7,2,0),"")</f>
        <v>Priebežná platba</v>
      </c>
      <c r="G352" s="36" t="s">
        <v>28</v>
      </c>
      <c r="H352" s="37">
        <v>120091.76</v>
      </c>
      <c r="I352" s="36" t="s">
        <v>29</v>
      </c>
      <c r="J352" s="51">
        <v>25214.57</v>
      </c>
      <c r="K352" s="8"/>
      <c r="L352" s="38">
        <v>0</v>
      </c>
      <c r="M352" s="53">
        <f t="shared" si="22"/>
        <v>145306.32999999999</v>
      </c>
      <c r="N352" s="32">
        <v>46072</v>
      </c>
      <c r="O352" s="36" t="s">
        <v>22</v>
      </c>
    </row>
    <row r="353" spans="2:15">
      <c r="B353" s="7" t="s">
        <v>650</v>
      </c>
      <c r="C353" s="9" t="s">
        <v>651</v>
      </c>
      <c r="D353" s="36" t="s">
        <v>19</v>
      </c>
      <c r="E353" s="64" t="str">
        <f>VLOOKUP(D353,'pomocna tabulka'!$B$2:$D$12,3,0)</f>
        <v>Úrad vlády SR</v>
      </c>
      <c r="F353" s="58" t="str">
        <f>+IFERROR(VLOOKUP(VALUE(MID($B353,11,1)),'pomocna tabulka'!$F$2:$G$7,2,0),"")</f>
        <v>Zálohová platba</v>
      </c>
      <c r="G353" s="36" t="s">
        <v>20</v>
      </c>
      <c r="H353" s="37">
        <v>95299.78</v>
      </c>
      <c r="I353" s="36" t="s">
        <v>21</v>
      </c>
      <c r="J353" s="51">
        <v>16817.61</v>
      </c>
      <c r="K353" s="8"/>
      <c r="L353" s="38">
        <v>0</v>
      </c>
      <c r="M353" s="53">
        <f t="shared" si="22"/>
        <v>112117.39</v>
      </c>
      <c r="N353" s="32">
        <v>46072</v>
      </c>
      <c r="O353" s="36" t="s">
        <v>22</v>
      </c>
    </row>
    <row r="354" spans="2:15">
      <c r="B354" s="7" t="s">
        <v>652</v>
      </c>
      <c r="C354" s="9" t="s">
        <v>254</v>
      </c>
      <c r="D354" s="36" t="s">
        <v>27</v>
      </c>
      <c r="E354" s="64" t="str">
        <f>VLOOKUP(D354,'pomocna tabulka'!$B$2:$D$12,3,0)</f>
        <v>MIRRI SR</v>
      </c>
      <c r="F354" s="58" t="str">
        <f>+IFERROR(VLOOKUP(VALUE(MID($B354,11,1)),'pomocna tabulka'!$F$2:$G$7,2,0),"")</f>
        <v>Predfinancovanie</v>
      </c>
      <c r="G354" s="36" t="s">
        <v>28</v>
      </c>
      <c r="H354" s="37">
        <v>153171.01999999999</v>
      </c>
      <c r="I354" s="36" t="s">
        <v>29</v>
      </c>
      <c r="J354" s="51">
        <v>12614.08</v>
      </c>
      <c r="K354" s="8"/>
      <c r="L354" s="38">
        <v>0</v>
      </c>
      <c r="M354" s="53">
        <f t="shared" si="22"/>
        <v>165785.09999999998</v>
      </c>
      <c r="N354" s="32">
        <v>46072</v>
      </c>
      <c r="O354" s="36" t="s">
        <v>22</v>
      </c>
    </row>
    <row r="355" spans="2:15">
      <c r="B355" s="7" t="s">
        <v>653</v>
      </c>
      <c r="C355" s="9" t="s">
        <v>220</v>
      </c>
      <c r="D355" s="36" t="s">
        <v>27</v>
      </c>
      <c r="E355" s="64" t="str">
        <f>VLOOKUP(D355,'pomocna tabulka'!$B$2:$D$12,3,0)</f>
        <v>MIRRI SR</v>
      </c>
      <c r="F355" s="58" t="str">
        <f>+IFERROR(VLOOKUP(VALUE(MID($B355,11,1)),'pomocna tabulka'!$F$2:$G$7,2,0),"")</f>
        <v>Predfinancovanie</v>
      </c>
      <c r="G355" s="36" t="s">
        <v>28</v>
      </c>
      <c r="H355" s="37">
        <v>626253.05000000005</v>
      </c>
      <c r="I355" s="36" t="s">
        <v>29</v>
      </c>
      <c r="J355" s="51">
        <v>51573.78</v>
      </c>
      <c r="K355" s="8"/>
      <c r="L355" s="38">
        <v>0</v>
      </c>
      <c r="M355" s="53">
        <f t="shared" ref="M355:M356" si="25">H355+J355+L355</f>
        <v>677826.83000000007</v>
      </c>
      <c r="N355" s="32">
        <v>46072</v>
      </c>
      <c r="O355" s="36" t="s">
        <v>22</v>
      </c>
    </row>
    <row r="356" spans="2:15">
      <c r="B356" s="7" t="s">
        <v>654</v>
      </c>
      <c r="C356" s="9" t="s">
        <v>655</v>
      </c>
      <c r="D356" s="36" t="s">
        <v>19</v>
      </c>
      <c r="E356" s="64" t="str">
        <f>VLOOKUP(D356,'pomocna tabulka'!$B$2:$D$12,3,0)</f>
        <v>Úrad vlády SR</v>
      </c>
      <c r="F356" s="58" t="str">
        <f>+IFERROR(VLOOKUP(VALUE(MID($B356,11,1)),'pomocna tabulka'!$F$2:$G$7,2,0),"")</f>
        <v>Priebežná platba</v>
      </c>
      <c r="G356" s="36" t="s">
        <v>20</v>
      </c>
      <c r="H356" s="37">
        <v>14709.85</v>
      </c>
      <c r="I356" s="36" t="s">
        <v>21</v>
      </c>
      <c r="J356" s="51">
        <v>2595.86</v>
      </c>
      <c r="K356" s="8"/>
      <c r="L356" s="38">
        <v>0</v>
      </c>
      <c r="M356" s="53">
        <f t="shared" si="25"/>
        <v>17305.71</v>
      </c>
      <c r="N356" s="32">
        <v>46072</v>
      </c>
      <c r="O356" s="36" t="s">
        <v>22</v>
      </c>
    </row>
    <row r="357" spans="2:15">
      <c r="B357" s="7" t="s">
        <v>656</v>
      </c>
      <c r="C357" s="9" t="s">
        <v>657</v>
      </c>
      <c r="D357" s="36" t="s">
        <v>66</v>
      </c>
      <c r="E357" s="64" t="str">
        <f>VLOOKUP(D357,'pomocna tabulka'!$B$2:$D$12,3,0)</f>
        <v xml:space="preserve">Slovenská inovačná a energetická agentúra </v>
      </c>
      <c r="F357" s="58" t="str">
        <f>+IFERROR(VLOOKUP(VALUE(MID($B357,11,1)),'pomocna tabulka'!$F$2:$G$7,2,0),"")</f>
        <v>Predfinancovanie</v>
      </c>
      <c r="G357" s="36" t="s">
        <v>67</v>
      </c>
      <c r="H357" s="37">
        <v>76535.570000000007</v>
      </c>
      <c r="I357" s="36" t="s">
        <v>68</v>
      </c>
      <c r="J357" s="51">
        <v>13506.28</v>
      </c>
      <c r="K357" s="8"/>
      <c r="L357" s="38">
        <v>0</v>
      </c>
      <c r="M357" s="53">
        <f t="shared" si="22"/>
        <v>90041.85</v>
      </c>
      <c r="N357" s="32">
        <v>46072</v>
      </c>
      <c r="O357" s="36" t="s">
        <v>22</v>
      </c>
    </row>
    <row r="358" spans="2:15">
      <c r="B358" s="7" t="s">
        <v>658</v>
      </c>
      <c r="C358" s="9" t="s">
        <v>659</v>
      </c>
      <c r="D358" s="36" t="s">
        <v>19</v>
      </c>
      <c r="E358" s="64" t="str">
        <f>VLOOKUP(D358,'pomocna tabulka'!$B$2:$D$12,3,0)</f>
        <v>Úrad vlády SR</v>
      </c>
      <c r="F358" s="58" t="str">
        <f>+IFERROR(VLOOKUP(VALUE(MID($B358,11,1)),'pomocna tabulka'!$F$2:$G$7,2,0),"")</f>
        <v>Zálohová platba</v>
      </c>
      <c r="G358" s="36" t="s">
        <v>20</v>
      </c>
      <c r="H358" s="37">
        <v>14474.57</v>
      </c>
      <c r="I358" s="36" t="s">
        <v>21</v>
      </c>
      <c r="J358" s="51">
        <v>2554.34</v>
      </c>
      <c r="K358" s="8"/>
      <c r="L358" s="38">
        <v>0</v>
      </c>
      <c r="M358" s="53">
        <f t="shared" si="22"/>
        <v>17028.91</v>
      </c>
      <c r="N358" s="32">
        <v>46072</v>
      </c>
      <c r="O358" s="36" t="s">
        <v>22</v>
      </c>
    </row>
    <row r="359" spans="2:15">
      <c r="B359" s="7" t="s">
        <v>660</v>
      </c>
      <c r="C359" s="9" t="s">
        <v>661</v>
      </c>
      <c r="D359" s="36" t="s">
        <v>27</v>
      </c>
      <c r="E359" s="64" t="str">
        <f>VLOOKUP(D359,'pomocna tabulka'!$B$2:$D$12,3,0)</f>
        <v>MIRRI SR</v>
      </c>
      <c r="F359" s="58" t="str">
        <f>+IFERROR(VLOOKUP(VALUE(MID($B359,11,1)),'pomocna tabulka'!$F$2:$G$7,2,0),"")</f>
        <v>Predfinancovanie</v>
      </c>
      <c r="G359" s="36" t="s">
        <v>28</v>
      </c>
      <c r="H359" s="37">
        <v>94263.44</v>
      </c>
      <c r="I359" s="36" t="s">
        <v>29</v>
      </c>
      <c r="J359" s="51">
        <v>7762.88</v>
      </c>
      <c r="K359" s="8"/>
      <c r="L359" s="38">
        <v>0</v>
      </c>
      <c r="M359" s="53">
        <f t="shared" si="22"/>
        <v>102026.32</v>
      </c>
      <c r="N359" s="32">
        <v>46072</v>
      </c>
      <c r="O359" s="36" t="s">
        <v>22</v>
      </c>
    </row>
    <row r="360" spans="2:15">
      <c r="B360" s="7" t="s">
        <v>662</v>
      </c>
      <c r="C360" s="9" t="s">
        <v>448</v>
      </c>
      <c r="D360" s="36" t="s">
        <v>27</v>
      </c>
      <c r="E360" s="64" t="str">
        <f>VLOOKUP(D360,'pomocna tabulka'!$B$2:$D$12,3,0)</f>
        <v>MIRRI SR</v>
      </c>
      <c r="F360" s="58" t="str">
        <f>+IFERROR(VLOOKUP(VALUE(MID($B360,11,1)),'pomocna tabulka'!$F$2:$G$7,2,0),"")</f>
        <v>Priebežná platba</v>
      </c>
      <c r="G360" s="36" t="s">
        <v>28</v>
      </c>
      <c r="H360" s="37">
        <v>8781.3700000000008</v>
      </c>
      <c r="I360" s="36" t="s">
        <v>29</v>
      </c>
      <c r="J360" s="51">
        <v>723.17</v>
      </c>
      <c r="K360" s="8"/>
      <c r="L360" s="38">
        <v>0</v>
      </c>
      <c r="M360" s="53">
        <f t="shared" si="22"/>
        <v>9504.5400000000009</v>
      </c>
      <c r="N360" s="32">
        <v>46072</v>
      </c>
      <c r="O360" s="36" t="s">
        <v>22</v>
      </c>
    </row>
    <row r="361" spans="2:15">
      <c r="B361" s="7" t="s">
        <v>663</v>
      </c>
      <c r="C361" s="9" t="s">
        <v>664</v>
      </c>
      <c r="D361" s="36" t="s">
        <v>66</v>
      </c>
      <c r="E361" s="64" t="str">
        <f>VLOOKUP(D361,'pomocna tabulka'!$B$2:$D$12,3,0)</f>
        <v xml:space="preserve">Slovenská inovačná a energetická agentúra </v>
      </c>
      <c r="F361" s="58" t="str">
        <f>+IFERROR(VLOOKUP(VALUE(MID($B361,11,1)),'pomocna tabulka'!$F$2:$G$7,2,0),"")</f>
        <v>Predfinancovanie</v>
      </c>
      <c r="G361" s="36" t="s">
        <v>67</v>
      </c>
      <c r="H361" s="37">
        <v>201070.74</v>
      </c>
      <c r="I361" s="36" t="s">
        <v>68</v>
      </c>
      <c r="J361" s="51">
        <v>35483.07</v>
      </c>
      <c r="K361" s="8"/>
      <c r="L361" s="38">
        <v>0</v>
      </c>
      <c r="M361" s="53">
        <f t="shared" ref="M361" si="26">H361+J361+L361</f>
        <v>236553.81</v>
      </c>
      <c r="N361" s="32">
        <v>46073</v>
      </c>
      <c r="O361" s="36" t="s">
        <v>22</v>
      </c>
    </row>
    <row r="362" spans="2:15">
      <c r="B362" s="7" t="s">
        <v>665</v>
      </c>
      <c r="C362" s="9" t="s">
        <v>666</v>
      </c>
      <c r="D362" s="36" t="s">
        <v>27</v>
      </c>
      <c r="E362" s="64" t="str">
        <f>VLOOKUP(D362,'pomocna tabulka'!$B$2:$D$12,3,0)</f>
        <v>MIRRI SR</v>
      </c>
      <c r="F362" s="58" t="str">
        <f>+IFERROR(VLOOKUP(VALUE(MID($B362,11,1)),'pomocna tabulka'!$F$2:$G$7,2,0),"")</f>
        <v>Predfinancovanie</v>
      </c>
      <c r="G362" s="36" t="s">
        <v>28</v>
      </c>
      <c r="H362" s="37">
        <v>85249.53</v>
      </c>
      <c r="I362" s="36" t="s">
        <v>29</v>
      </c>
      <c r="J362" s="51">
        <v>7020.56</v>
      </c>
      <c r="K362" s="8"/>
      <c r="L362" s="38">
        <v>0</v>
      </c>
      <c r="M362" s="53">
        <f>H362+J362+L362</f>
        <v>92270.09</v>
      </c>
      <c r="N362" s="32">
        <v>46073</v>
      </c>
      <c r="O362" s="36" t="s">
        <v>22</v>
      </c>
    </row>
    <row r="363" spans="2:15">
      <c r="B363" s="7" t="s">
        <v>667</v>
      </c>
      <c r="C363" s="9" t="s">
        <v>668</v>
      </c>
      <c r="D363" s="36" t="s">
        <v>19</v>
      </c>
      <c r="E363" s="64" t="str">
        <f>VLOOKUP(D363,'pomocna tabulka'!$B$2:$D$12,3,0)</f>
        <v>Úrad vlády SR</v>
      </c>
      <c r="F363" s="58" t="str">
        <f>+IFERROR(VLOOKUP(VALUE(MID($B363,11,1)),'pomocna tabulka'!$F$2:$G$7,2,0),"")</f>
        <v>Zálohová platba</v>
      </c>
      <c r="G363" s="36" t="s">
        <v>20</v>
      </c>
      <c r="H363" s="37">
        <v>19550</v>
      </c>
      <c r="I363" s="36" t="s">
        <v>21</v>
      </c>
      <c r="J363" s="82">
        <v>3450</v>
      </c>
      <c r="K363" s="8"/>
      <c r="L363" s="38">
        <v>0</v>
      </c>
      <c r="M363" s="53">
        <f t="shared" si="22"/>
        <v>23000</v>
      </c>
      <c r="N363" s="32">
        <v>46072</v>
      </c>
      <c r="O363" s="36" t="s">
        <v>22</v>
      </c>
    </row>
    <row r="364" spans="2:15">
      <c r="B364" s="7" t="s">
        <v>669</v>
      </c>
      <c r="C364" s="9" t="s">
        <v>643</v>
      </c>
      <c r="D364" s="36" t="s">
        <v>27</v>
      </c>
      <c r="E364" s="64" t="str">
        <f>VLOOKUP(D364,'pomocna tabulka'!$B$2:$D$12,3,0)</f>
        <v>MIRRI SR</v>
      </c>
      <c r="F364" s="58" t="str">
        <f>+IFERROR(VLOOKUP(VALUE(MID($B364,11,1)),'pomocna tabulka'!$F$2:$G$7,2,0),"")</f>
        <v>Priebežná platba</v>
      </c>
      <c r="G364" s="36" t="s">
        <v>28</v>
      </c>
      <c r="H364" s="37">
        <v>41091.21</v>
      </c>
      <c r="I364" s="36" t="s">
        <v>29</v>
      </c>
      <c r="J364" s="51">
        <v>3383.98</v>
      </c>
      <c r="K364" s="8"/>
      <c r="L364" s="38">
        <v>0</v>
      </c>
      <c r="M364" s="53">
        <f t="shared" si="22"/>
        <v>44475.19</v>
      </c>
      <c r="N364" s="32">
        <v>46072</v>
      </c>
      <c r="O364" s="36" t="s">
        <v>22</v>
      </c>
    </row>
    <row r="365" spans="2:15">
      <c r="B365" s="7" t="s">
        <v>670</v>
      </c>
      <c r="C365" s="9" t="s">
        <v>671</v>
      </c>
      <c r="D365" s="36" t="s">
        <v>66</v>
      </c>
      <c r="E365" s="64" t="str">
        <f>VLOOKUP(D365,'pomocna tabulka'!$B$2:$D$12,3,0)</f>
        <v xml:space="preserve">Slovenská inovačná a energetická agentúra </v>
      </c>
      <c r="F365" s="58" t="str">
        <f>+IFERROR(VLOOKUP(VALUE(MID($B365,11,1)),'pomocna tabulka'!$F$2:$G$7,2,0),"")</f>
        <v>Priebežná platba</v>
      </c>
      <c r="G365" s="36" t="s">
        <v>67</v>
      </c>
      <c r="H365" s="37">
        <v>13382.4</v>
      </c>
      <c r="I365" s="36" t="s">
        <v>68</v>
      </c>
      <c r="J365" s="51">
        <v>2361.6</v>
      </c>
      <c r="K365" s="8"/>
      <c r="L365" s="38">
        <v>0</v>
      </c>
      <c r="M365" s="53">
        <f>H365+J365+L365</f>
        <v>15744</v>
      </c>
      <c r="N365" s="32">
        <v>46073</v>
      </c>
      <c r="O365" s="36" t="s">
        <v>22</v>
      </c>
    </row>
    <row r="366" spans="2:15">
      <c r="B366" s="7" t="s">
        <v>672</v>
      </c>
      <c r="C366" s="9" t="s">
        <v>673</v>
      </c>
      <c r="D366" s="36" t="s">
        <v>27</v>
      </c>
      <c r="E366" s="64" t="str">
        <f>VLOOKUP(D366,'pomocna tabulka'!$B$2:$D$12,3,0)</f>
        <v>MIRRI SR</v>
      </c>
      <c r="F366" s="58" t="str">
        <f>+IFERROR(VLOOKUP(VALUE(MID($B366,11,1)),'pomocna tabulka'!$F$2:$G$7,2,0),"")</f>
        <v>Predfinancovanie</v>
      </c>
      <c r="G366" s="36" t="s">
        <v>28</v>
      </c>
      <c r="H366" s="37">
        <v>64553.16</v>
      </c>
      <c r="I366" s="36" t="s">
        <v>29</v>
      </c>
      <c r="J366" s="51">
        <v>5316.14</v>
      </c>
      <c r="K366" s="8"/>
      <c r="L366" s="38">
        <v>0</v>
      </c>
      <c r="M366" s="53">
        <f t="shared" ref="M366:M369" si="27">H366+J366+L366</f>
        <v>69869.3</v>
      </c>
      <c r="N366" s="32">
        <v>46073</v>
      </c>
      <c r="O366" s="36" t="s">
        <v>22</v>
      </c>
    </row>
    <row r="367" spans="2:15">
      <c r="B367" s="7" t="s">
        <v>674</v>
      </c>
      <c r="C367" s="9" t="s">
        <v>675</v>
      </c>
      <c r="D367" s="36" t="s">
        <v>27</v>
      </c>
      <c r="E367" s="64" t="str">
        <f>VLOOKUP(D367,'pomocna tabulka'!$B$2:$D$12,3,0)</f>
        <v>MIRRI SR</v>
      </c>
      <c r="F367" s="58" t="str">
        <f>+IFERROR(VLOOKUP(VALUE(MID($B367,11,1)),'pomocna tabulka'!$F$2:$G$7,2,0),"")</f>
        <v>Predfinancovanie</v>
      </c>
      <c r="G367" s="36" t="s">
        <v>28</v>
      </c>
      <c r="H367" s="37">
        <v>22777.3</v>
      </c>
      <c r="I367" s="36" t="s">
        <v>29</v>
      </c>
      <c r="J367" s="51">
        <v>1875.78</v>
      </c>
      <c r="K367" s="8"/>
      <c r="L367" s="38">
        <v>0</v>
      </c>
      <c r="M367" s="53">
        <f t="shared" si="27"/>
        <v>24653.079999999998</v>
      </c>
      <c r="N367" s="32">
        <v>46073</v>
      </c>
      <c r="O367" s="36" t="s">
        <v>22</v>
      </c>
    </row>
    <row r="368" spans="2:15">
      <c r="B368" s="7" t="s">
        <v>676</v>
      </c>
      <c r="C368" s="9" t="s">
        <v>677</v>
      </c>
      <c r="D368" s="36" t="s">
        <v>66</v>
      </c>
      <c r="E368" s="64" t="str">
        <f>VLOOKUP(D368,'pomocna tabulka'!$B$2:$D$12,3,0)</f>
        <v xml:space="preserve">Slovenská inovačná a energetická agentúra </v>
      </c>
      <c r="F368" s="58" t="str">
        <f>+IFERROR(VLOOKUP(VALUE(MID($B368,11,1)),'pomocna tabulka'!$F$2:$G$7,2,0),"")</f>
        <v>Predfinancovanie</v>
      </c>
      <c r="G368" s="36" t="s">
        <v>67</v>
      </c>
      <c r="H368" s="37">
        <v>32335.38</v>
      </c>
      <c r="I368" s="36" t="s">
        <v>68</v>
      </c>
      <c r="J368" s="51">
        <v>5706.24</v>
      </c>
      <c r="K368" s="8"/>
      <c r="L368" s="38">
        <v>0</v>
      </c>
      <c r="M368" s="53">
        <f t="shared" si="27"/>
        <v>38041.620000000003</v>
      </c>
      <c r="N368" s="32">
        <v>46073</v>
      </c>
      <c r="O368" s="36" t="s">
        <v>22</v>
      </c>
    </row>
    <row r="369" spans="2:15">
      <c r="B369" s="7" t="s">
        <v>678</v>
      </c>
      <c r="C369" s="9" t="s">
        <v>679</v>
      </c>
      <c r="D369" s="36" t="s">
        <v>27</v>
      </c>
      <c r="E369" s="64" t="str">
        <f>VLOOKUP(D369,'pomocna tabulka'!$B$2:$D$12,3,0)</f>
        <v>MIRRI SR</v>
      </c>
      <c r="F369" s="58" t="str">
        <f>+IFERROR(VLOOKUP(VALUE(MID($B369,11,1)),'pomocna tabulka'!$F$2:$G$7,2,0),"")</f>
        <v>Priebežná platba</v>
      </c>
      <c r="G369" s="36" t="s">
        <v>28</v>
      </c>
      <c r="H369" s="37">
        <v>76770.929999999993</v>
      </c>
      <c r="I369" s="36" t="s">
        <v>29</v>
      </c>
      <c r="J369" s="51">
        <v>6322.3</v>
      </c>
      <c r="K369" s="8"/>
      <c r="L369" s="38">
        <v>0</v>
      </c>
      <c r="M369" s="53">
        <f t="shared" si="27"/>
        <v>83093.23</v>
      </c>
      <c r="N369" s="32">
        <v>46073</v>
      </c>
      <c r="O369" s="36" t="s">
        <v>22</v>
      </c>
    </row>
    <row r="370" spans="2:15">
      <c r="B370" s="7" t="s">
        <v>680</v>
      </c>
      <c r="C370" s="9" t="s">
        <v>675</v>
      </c>
      <c r="D370" s="36" t="s">
        <v>27</v>
      </c>
      <c r="E370" s="64" t="str">
        <f>VLOOKUP(D370,'pomocna tabulka'!$B$2:$D$12,3,0)</f>
        <v>MIRRI SR</v>
      </c>
      <c r="F370" s="58" t="str">
        <f>+IFERROR(VLOOKUP(VALUE(MID($B370,11,1)),'pomocna tabulka'!$F$2:$G$7,2,0),"")</f>
        <v>Predfinancovanie</v>
      </c>
      <c r="G370" s="36" t="s">
        <v>28</v>
      </c>
      <c r="H370" s="37">
        <v>85040.53</v>
      </c>
      <c r="I370" s="36" t="s">
        <v>29</v>
      </c>
      <c r="J370" s="51">
        <v>7003.35</v>
      </c>
      <c r="K370" s="8"/>
      <c r="L370" s="38">
        <v>0</v>
      </c>
      <c r="M370" s="53">
        <f t="shared" ref="M370:M412" si="28">H370+J370+L370</f>
        <v>92043.88</v>
      </c>
      <c r="N370" s="32">
        <v>46073</v>
      </c>
      <c r="O370" s="36" t="s">
        <v>22</v>
      </c>
    </row>
    <row r="371" spans="2:15">
      <c r="B371" s="7" t="s">
        <v>681</v>
      </c>
      <c r="C371" s="9" t="s">
        <v>682</v>
      </c>
      <c r="D371" s="36" t="s">
        <v>27</v>
      </c>
      <c r="E371" s="64" t="str">
        <f>VLOOKUP(D371,'pomocna tabulka'!$B$2:$D$12,3,0)</f>
        <v>MIRRI SR</v>
      </c>
      <c r="F371" s="58" t="str">
        <f>+IFERROR(VLOOKUP(VALUE(MID($B371,11,1)),'pomocna tabulka'!$F$2:$G$7,2,0),"")</f>
        <v>Predfinancovanie</v>
      </c>
      <c r="G371" s="36" t="s">
        <v>28</v>
      </c>
      <c r="H371" s="37">
        <v>26086.25</v>
      </c>
      <c r="I371" s="36" t="s">
        <v>29</v>
      </c>
      <c r="J371" s="51">
        <v>2148.27</v>
      </c>
      <c r="K371" s="8"/>
      <c r="L371" s="38">
        <v>0</v>
      </c>
      <c r="M371" s="53">
        <f t="shared" si="28"/>
        <v>28234.52</v>
      </c>
      <c r="N371" s="32">
        <v>46073</v>
      </c>
      <c r="O371" s="36" t="s">
        <v>22</v>
      </c>
    </row>
    <row r="372" spans="2:15">
      <c r="B372" s="7" t="s">
        <v>683</v>
      </c>
      <c r="C372" s="9" t="s">
        <v>684</v>
      </c>
      <c r="D372" s="36" t="s">
        <v>27</v>
      </c>
      <c r="E372" s="64" t="str">
        <f>VLOOKUP(D372,'pomocna tabulka'!$B$2:$D$12,3,0)</f>
        <v>MIRRI SR</v>
      </c>
      <c r="F372" s="58" t="str">
        <f>+IFERROR(VLOOKUP(VALUE(MID($B372,11,1)),'pomocna tabulka'!$F$2:$G$7,2,0),"")</f>
        <v>Priebežná platba</v>
      </c>
      <c r="G372" s="36" t="s">
        <v>67</v>
      </c>
      <c r="H372" s="37">
        <v>25883.05</v>
      </c>
      <c r="I372" s="36" t="s">
        <v>68</v>
      </c>
      <c r="J372" s="51">
        <v>5674.07</v>
      </c>
      <c r="K372" s="8" t="s">
        <v>48</v>
      </c>
      <c r="L372" s="38">
        <v>2494.66</v>
      </c>
      <c r="M372" s="53">
        <f t="shared" si="28"/>
        <v>34051.78</v>
      </c>
      <c r="N372" s="32">
        <v>46073</v>
      </c>
      <c r="O372" s="36" t="s">
        <v>22</v>
      </c>
    </row>
    <row r="373" spans="2:15">
      <c r="B373" s="7" t="s">
        <v>685</v>
      </c>
      <c r="C373" s="9" t="s">
        <v>686</v>
      </c>
      <c r="D373" s="36" t="s">
        <v>19</v>
      </c>
      <c r="E373" s="64" t="str">
        <f>VLOOKUP(D373,'pomocna tabulka'!$B$2:$D$12,3,0)</f>
        <v>Úrad vlády SR</v>
      </c>
      <c r="F373" s="58" t="str">
        <f>+IFERROR(VLOOKUP(VALUE(MID($B373,11,1)),'pomocna tabulka'!$F$2:$G$7,2,0),"")</f>
        <v>Zálohová platba</v>
      </c>
      <c r="G373" s="36" t="s">
        <v>20</v>
      </c>
      <c r="H373" s="37">
        <v>17000</v>
      </c>
      <c r="I373" s="36" t="s">
        <v>21</v>
      </c>
      <c r="J373" s="51">
        <v>3000</v>
      </c>
      <c r="K373" s="8"/>
      <c r="L373" s="38">
        <v>0</v>
      </c>
      <c r="M373" s="53">
        <f t="shared" si="28"/>
        <v>20000</v>
      </c>
      <c r="N373" s="32">
        <v>46073</v>
      </c>
      <c r="O373" s="36" t="s">
        <v>22</v>
      </c>
    </row>
    <row r="374" spans="2:15">
      <c r="B374" s="7" t="s">
        <v>687</v>
      </c>
      <c r="C374" s="9" t="s">
        <v>675</v>
      </c>
      <c r="D374" s="36" t="s">
        <v>27</v>
      </c>
      <c r="E374" s="64" t="str">
        <f>VLOOKUP(D374,'pomocna tabulka'!$B$2:$D$12,3,0)</f>
        <v>MIRRI SR</v>
      </c>
      <c r="F374" s="58" t="str">
        <f>+IFERROR(VLOOKUP(VALUE(MID($B374,11,1)),'pomocna tabulka'!$F$2:$G$7,2,0),"")</f>
        <v>Predfinancovanie</v>
      </c>
      <c r="G374" s="36" t="s">
        <v>28</v>
      </c>
      <c r="H374" s="37">
        <v>17008.11</v>
      </c>
      <c r="I374" s="36" t="s">
        <v>29</v>
      </c>
      <c r="J374" s="51">
        <v>1400.66</v>
      </c>
      <c r="K374" s="8"/>
      <c r="L374" s="38">
        <v>0</v>
      </c>
      <c r="M374" s="53">
        <f t="shared" si="28"/>
        <v>18408.77</v>
      </c>
      <c r="N374" s="32">
        <v>46073</v>
      </c>
      <c r="O374" s="36" t="s">
        <v>22</v>
      </c>
    </row>
    <row r="375" spans="2:15">
      <c r="B375" s="7" t="s">
        <v>688</v>
      </c>
      <c r="C375" s="9" t="s">
        <v>689</v>
      </c>
      <c r="D375" s="36" t="s">
        <v>27</v>
      </c>
      <c r="E375" s="64" t="str">
        <f>VLOOKUP(D375,'pomocna tabulka'!$B$2:$D$12,3,0)</f>
        <v>MIRRI SR</v>
      </c>
      <c r="F375" s="58" t="str">
        <f>+IFERROR(VLOOKUP(VALUE(MID($B375,11,1)),'pomocna tabulka'!$F$2:$G$7,2,0),"")</f>
        <v>Predfinancovanie</v>
      </c>
      <c r="G375" s="36" t="s">
        <v>28</v>
      </c>
      <c r="H375" s="37">
        <v>560410.14</v>
      </c>
      <c r="I375" s="36" t="s">
        <v>29</v>
      </c>
      <c r="J375" s="51">
        <v>46151.43</v>
      </c>
      <c r="K375" s="8"/>
      <c r="L375" s="38">
        <v>0</v>
      </c>
      <c r="M375" s="53">
        <f t="shared" si="28"/>
        <v>606561.57000000007</v>
      </c>
      <c r="N375" s="32">
        <v>46073</v>
      </c>
      <c r="O375" s="36" t="s">
        <v>22</v>
      </c>
    </row>
    <row r="376" spans="2:15">
      <c r="B376" s="7" t="s">
        <v>690</v>
      </c>
      <c r="C376" s="9" t="s">
        <v>691</v>
      </c>
      <c r="D376" s="36" t="s">
        <v>19</v>
      </c>
      <c r="E376" s="64" t="str">
        <f>VLOOKUP(D376,'pomocna tabulka'!$B$2:$D$12,3,0)</f>
        <v>Úrad vlády SR</v>
      </c>
      <c r="F376" s="58" t="str">
        <f>+IFERROR(VLOOKUP(VALUE(MID($B376,11,1)),'pomocna tabulka'!$F$2:$G$7,2,0),"")</f>
        <v>Zálohová platba</v>
      </c>
      <c r="G376" s="36" t="s">
        <v>20</v>
      </c>
      <c r="H376" s="37">
        <v>68012.460000000006</v>
      </c>
      <c r="I376" s="36" t="s">
        <v>21</v>
      </c>
      <c r="J376" s="51">
        <v>12002.2</v>
      </c>
      <c r="K376" s="8"/>
      <c r="L376" s="38">
        <v>0</v>
      </c>
      <c r="M376" s="53">
        <f t="shared" si="28"/>
        <v>80014.66</v>
      </c>
      <c r="N376" s="32">
        <v>46073</v>
      </c>
      <c r="O376" s="36" t="s">
        <v>22</v>
      </c>
    </row>
    <row r="377" spans="2:15">
      <c r="B377" s="7" t="s">
        <v>692</v>
      </c>
      <c r="C377" s="9" t="s">
        <v>693</v>
      </c>
      <c r="D377" s="36" t="s">
        <v>27</v>
      </c>
      <c r="E377" s="64" t="str">
        <f>VLOOKUP(D377,'pomocna tabulka'!$B$2:$D$12,3,0)</f>
        <v>MIRRI SR</v>
      </c>
      <c r="F377" s="58" t="str">
        <f>+IFERROR(VLOOKUP(VALUE(MID($B377,11,1)),'pomocna tabulka'!$F$2:$G$7,2,0),"")</f>
        <v>Priebežná platba</v>
      </c>
      <c r="G377" s="36" t="s">
        <v>28</v>
      </c>
      <c r="H377" s="37">
        <v>76804.33</v>
      </c>
      <c r="I377" s="36" t="s">
        <v>29</v>
      </c>
      <c r="J377" s="51">
        <v>86404.87</v>
      </c>
      <c r="K377" s="8"/>
      <c r="L377" s="38">
        <v>0</v>
      </c>
      <c r="M377" s="53">
        <f t="shared" si="28"/>
        <v>163209.20000000001</v>
      </c>
      <c r="N377" s="32">
        <v>46073</v>
      </c>
      <c r="O377" s="36" t="s">
        <v>22</v>
      </c>
    </row>
    <row r="378" spans="2:15">
      <c r="B378" s="7" t="s">
        <v>694</v>
      </c>
      <c r="C378" s="9" t="s">
        <v>205</v>
      </c>
      <c r="D378" s="36" t="s">
        <v>66</v>
      </c>
      <c r="E378" s="64" t="str">
        <f>VLOOKUP(D378,'pomocna tabulka'!$B$2:$D$12,3,0)</f>
        <v xml:space="preserve">Slovenská inovačná a energetická agentúra </v>
      </c>
      <c r="F378" s="58" t="str">
        <f>+IFERROR(VLOOKUP(VALUE(MID($B378,11,1)),'pomocna tabulka'!$F$2:$G$7,2,0),"")</f>
        <v>Predfinancovanie</v>
      </c>
      <c r="G378" s="36" t="s">
        <v>67</v>
      </c>
      <c r="H378" s="37">
        <v>38631.760000000002</v>
      </c>
      <c r="I378" s="36" t="s">
        <v>68</v>
      </c>
      <c r="J378" s="51">
        <v>6817.37</v>
      </c>
      <c r="K378" s="8"/>
      <c r="L378" s="38">
        <v>0</v>
      </c>
      <c r="M378" s="53">
        <f t="shared" si="28"/>
        <v>45449.130000000005</v>
      </c>
      <c r="N378" s="32">
        <v>46076</v>
      </c>
      <c r="O378" s="36" t="s">
        <v>22</v>
      </c>
    </row>
    <row r="379" spans="2:15">
      <c r="B379" s="7" t="s">
        <v>695</v>
      </c>
      <c r="C379" s="9" t="s">
        <v>254</v>
      </c>
      <c r="D379" s="36" t="s">
        <v>27</v>
      </c>
      <c r="E379" s="64" t="str">
        <f>VLOOKUP(D379,'pomocna tabulka'!$B$2:$D$12,3,0)</f>
        <v>MIRRI SR</v>
      </c>
      <c r="F379" s="58" t="str">
        <f>+IFERROR(VLOOKUP(VALUE(MID($B379,11,1)),'pomocna tabulka'!$F$2:$G$7,2,0),"")</f>
        <v>Predfinancovanie</v>
      </c>
      <c r="G379" s="36" t="s">
        <v>28</v>
      </c>
      <c r="H379" s="37">
        <v>15435.07</v>
      </c>
      <c r="I379" s="36" t="s">
        <v>29</v>
      </c>
      <c r="J379" s="51">
        <v>1271.1300000000001</v>
      </c>
      <c r="K379" s="8"/>
      <c r="L379" s="38">
        <v>0</v>
      </c>
      <c r="M379" s="53">
        <f t="shared" si="28"/>
        <v>16706.2</v>
      </c>
      <c r="N379" s="32">
        <v>46073</v>
      </c>
      <c r="O379" s="36" t="s">
        <v>22</v>
      </c>
    </row>
    <row r="380" spans="2:15">
      <c r="B380" s="7" t="s">
        <v>696</v>
      </c>
      <c r="C380" s="9" t="s">
        <v>697</v>
      </c>
      <c r="D380" s="36" t="s">
        <v>19</v>
      </c>
      <c r="E380" s="64" t="str">
        <f>VLOOKUP(D380,'pomocna tabulka'!$B$2:$D$12,3,0)</f>
        <v>Úrad vlády SR</v>
      </c>
      <c r="F380" s="58" t="str">
        <f>+IFERROR(VLOOKUP(VALUE(MID($B380,11,1)),'pomocna tabulka'!$F$2:$G$7,2,0),"")</f>
        <v>Priebežná platba</v>
      </c>
      <c r="G380" s="36" t="s">
        <v>20</v>
      </c>
      <c r="H380" s="37">
        <v>11159.18</v>
      </c>
      <c r="I380" s="36" t="s">
        <v>21</v>
      </c>
      <c r="J380" s="51">
        <v>1969.27</v>
      </c>
      <c r="K380" s="8"/>
      <c r="L380" s="38">
        <v>0</v>
      </c>
      <c r="M380" s="53">
        <f t="shared" si="28"/>
        <v>13128.45</v>
      </c>
      <c r="N380" s="32">
        <v>46073</v>
      </c>
      <c r="O380" s="36" t="s">
        <v>22</v>
      </c>
    </row>
    <row r="381" spans="2:15">
      <c r="B381" s="7" t="s">
        <v>698</v>
      </c>
      <c r="C381" s="9" t="s">
        <v>699</v>
      </c>
      <c r="D381" s="36" t="s">
        <v>66</v>
      </c>
      <c r="E381" s="64" t="str">
        <f>VLOOKUP(D381,'pomocna tabulka'!$B$2:$D$12,3,0)</f>
        <v xml:space="preserve">Slovenská inovačná a energetická agentúra </v>
      </c>
      <c r="F381" s="58" t="str">
        <f>+IFERROR(VLOOKUP(VALUE(MID($B381,11,1)),'pomocna tabulka'!$F$2:$G$7,2,0),"")</f>
        <v>Predfinancovanie</v>
      </c>
      <c r="G381" s="36" t="s">
        <v>67</v>
      </c>
      <c r="H381" s="37">
        <v>105855.03999999999</v>
      </c>
      <c r="I381" s="36" t="s">
        <v>68</v>
      </c>
      <c r="J381" s="51">
        <v>18680.3</v>
      </c>
      <c r="K381" s="8"/>
      <c r="L381" s="38">
        <v>0</v>
      </c>
      <c r="M381" s="53">
        <f t="shared" si="28"/>
        <v>124535.34</v>
      </c>
      <c r="N381" s="32">
        <v>46076</v>
      </c>
      <c r="O381" s="36" t="s">
        <v>22</v>
      </c>
    </row>
    <row r="382" spans="2:15">
      <c r="B382" s="7" t="s">
        <v>700</v>
      </c>
      <c r="C382" s="9" t="s">
        <v>701</v>
      </c>
      <c r="D382" s="36" t="s">
        <v>19</v>
      </c>
      <c r="E382" s="64" t="str">
        <f>VLOOKUP(D382,'pomocna tabulka'!$B$2:$D$12,3,0)</f>
        <v>Úrad vlády SR</v>
      </c>
      <c r="F382" s="58" t="str">
        <f>+IFERROR(VLOOKUP(VALUE(MID($B382,11,1)),'pomocna tabulka'!$F$2:$G$7,2,0),"")</f>
        <v>Priebežná platba</v>
      </c>
      <c r="G382" s="36" t="s">
        <v>20</v>
      </c>
      <c r="H382" s="37">
        <v>9644.33</v>
      </c>
      <c r="I382" s="36" t="s">
        <v>21</v>
      </c>
      <c r="J382" s="51">
        <v>1701.94</v>
      </c>
      <c r="K382" s="8"/>
      <c r="L382" s="38">
        <v>0</v>
      </c>
      <c r="M382" s="53">
        <f t="shared" ref="M382" si="29">H382+J382+L382</f>
        <v>11346.27</v>
      </c>
      <c r="N382" s="32">
        <v>46076</v>
      </c>
      <c r="O382" s="36" t="s">
        <v>22</v>
      </c>
    </row>
    <row r="383" spans="2:15">
      <c r="B383" s="7" t="s">
        <v>702</v>
      </c>
      <c r="C383" s="9" t="s">
        <v>51</v>
      </c>
      <c r="D383" s="36" t="s">
        <v>457</v>
      </c>
      <c r="E383" s="64" t="str">
        <f>VLOOKUP(D383,'pomocna tabulka'!$B$2:$D$12,3,0)</f>
        <v>Ministerstvo zdravotníctva SR</v>
      </c>
      <c r="F383" s="58" t="str">
        <f>+IFERROR(VLOOKUP(VALUE(MID($B383,11,1)),'pomocna tabulka'!$F$2:$G$7,2,0),"")</f>
        <v>Zálohová platba</v>
      </c>
      <c r="G383" s="36" t="s">
        <v>703</v>
      </c>
      <c r="H383" s="37">
        <v>425000</v>
      </c>
      <c r="I383" s="36" t="s">
        <v>21</v>
      </c>
      <c r="J383" s="51">
        <v>75000</v>
      </c>
      <c r="K383" s="8"/>
      <c r="L383" s="38">
        <v>0</v>
      </c>
      <c r="M383" s="53">
        <f>H383+J383+L383</f>
        <v>500000</v>
      </c>
      <c r="N383" s="32">
        <v>46076</v>
      </c>
      <c r="O383" s="49" t="s">
        <v>49</v>
      </c>
    </row>
    <row r="384" spans="2:15">
      <c r="B384" s="7" t="s">
        <v>704</v>
      </c>
      <c r="C384" s="9" t="s">
        <v>705</v>
      </c>
      <c r="D384" s="36" t="s">
        <v>19</v>
      </c>
      <c r="E384" s="64" t="str">
        <f>VLOOKUP(D384,'pomocna tabulka'!$B$2:$D$12,3,0)</f>
        <v>Úrad vlády SR</v>
      </c>
      <c r="F384" s="58" t="str">
        <f>+IFERROR(VLOOKUP(VALUE(MID($B384,11,1)),'pomocna tabulka'!$F$2:$G$7,2,0),"")</f>
        <v>Zálohová platba</v>
      </c>
      <c r="G384" s="36" t="s">
        <v>703</v>
      </c>
      <c r="H384" s="37">
        <v>47373.05</v>
      </c>
      <c r="I384" s="36" t="s">
        <v>21</v>
      </c>
      <c r="J384" s="51">
        <v>8359.9500000000007</v>
      </c>
      <c r="K384" s="8"/>
      <c r="L384" s="38">
        <v>0</v>
      </c>
      <c r="M384" s="53">
        <f t="shared" si="28"/>
        <v>55733</v>
      </c>
      <c r="N384" s="32">
        <v>46076</v>
      </c>
      <c r="O384" s="36" t="s">
        <v>22</v>
      </c>
    </row>
    <row r="385" spans="2:15">
      <c r="B385" s="7" t="s">
        <v>706</v>
      </c>
      <c r="C385" s="9" t="s">
        <v>707</v>
      </c>
      <c r="D385" s="36" t="s">
        <v>27</v>
      </c>
      <c r="E385" s="64" t="str">
        <f>VLOOKUP(D385,'pomocna tabulka'!$B$2:$D$12,3,0)</f>
        <v>MIRRI SR</v>
      </c>
      <c r="F385" s="58" t="str">
        <f>+IFERROR(VLOOKUP(VALUE(MID($B385,11,1)),'pomocna tabulka'!$F$2:$G$7,2,0),"")</f>
        <v>Predfinancovanie</v>
      </c>
      <c r="G385" s="36" t="s">
        <v>28</v>
      </c>
      <c r="H385" s="37">
        <v>254686.5</v>
      </c>
      <c r="I385" s="36" t="s">
        <v>29</v>
      </c>
      <c r="J385" s="51">
        <v>20974.18</v>
      </c>
      <c r="K385" s="8"/>
      <c r="L385" s="38">
        <v>0</v>
      </c>
      <c r="M385" s="53">
        <f t="shared" si="28"/>
        <v>275660.68</v>
      </c>
      <c r="N385" s="32">
        <v>46077</v>
      </c>
      <c r="O385" s="36" t="s">
        <v>22</v>
      </c>
    </row>
    <row r="386" spans="2:15">
      <c r="B386" s="7" t="s">
        <v>708</v>
      </c>
      <c r="C386" s="9" t="s">
        <v>600</v>
      </c>
      <c r="D386" s="36" t="s">
        <v>27</v>
      </c>
      <c r="E386" s="64" t="str">
        <f>VLOOKUP(D386,'pomocna tabulka'!$B$2:$D$12,3,0)</f>
        <v>MIRRI SR</v>
      </c>
      <c r="F386" s="58" t="str">
        <f>+IFERROR(VLOOKUP(VALUE(MID($B386,11,1)),'pomocna tabulka'!$F$2:$G$7,2,0),"")</f>
        <v>Zálohová platba</v>
      </c>
      <c r="G386" s="36" t="s">
        <v>28</v>
      </c>
      <c r="H386" s="37">
        <v>521445.44</v>
      </c>
      <c r="I386" s="36" t="s">
        <v>29</v>
      </c>
      <c r="J386" s="51">
        <v>42942.57</v>
      </c>
      <c r="K386" s="8"/>
      <c r="L386" s="38">
        <v>0</v>
      </c>
      <c r="M386" s="53">
        <f t="shared" si="28"/>
        <v>564388.01</v>
      </c>
      <c r="N386" s="32">
        <v>46077</v>
      </c>
      <c r="O386" s="36" t="s">
        <v>22</v>
      </c>
    </row>
    <row r="387" spans="2:15">
      <c r="B387" s="7" t="s">
        <v>709</v>
      </c>
      <c r="C387" s="9" t="s">
        <v>710</v>
      </c>
      <c r="D387" s="36" t="s">
        <v>66</v>
      </c>
      <c r="E387" s="64" t="str">
        <f>VLOOKUP(D387,'pomocna tabulka'!$B$2:$D$12,3,0)</f>
        <v xml:space="preserve">Slovenská inovačná a energetická agentúra </v>
      </c>
      <c r="F387" s="58" t="str">
        <f>+IFERROR(VLOOKUP(VALUE(MID($B387,11,1)),'pomocna tabulka'!$F$2:$G$7,2,0),"")</f>
        <v>Predfinancovanie</v>
      </c>
      <c r="G387" s="36" t="s">
        <v>67</v>
      </c>
      <c r="H387" s="37">
        <v>11437.4</v>
      </c>
      <c r="I387" s="36" t="s">
        <v>68</v>
      </c>
      <c r="J387" s="51">
        <v>2018.36</v>
      </c>
      <c r="K387" s="8"/>
      <c r="L387" s="38">
        <v>0</v>
      </c>
      <c r="M387" s="53">
        <f t="shared" si="28"/>
        <v>13455.76</v>
      </c>
      <c r="N387" s="32">
        <v>46077</v>
      </c>
      <c r="O387" s="36" t="s">
        <v>22</v>
      </c>
    </row>
    <row r="388" spans="2:15">
      <c r="B388" s="7" t="s">
        <v>711</v>
      </c>
      <c r="C388" s="9" t="s">
        <v>712</v>
      </c>
      <c r="D388" s="36" t="s">
        <v>19</v>
      </c>
      <c r="E388" s="64" t="str">
        <f>VLOOKUP(D388,'pomocna tabulka'!$B$2:$D$12,3,0)</f>
        <v>Úrad vlády SR</v>
      </c>
      <c r="F388" s="58" t="str">
        <f>+IFERROR(VLOOKUP(VALUE(MID($B388,11,1)),'pomocna tabulka'!$F$2:$G$7,2,0),"")</f>
        <v>Priebežná platba</v>
      </c>
      <c r="G388" s="36" t="s">
        <v>703</v>
      </c>
      <c r="H388" s="37">
        <v>4903.33</v>
      </c>
      <c r="I388" s="36" t="s">
        <v>21</v>
      </c>
      <c r="J388" s="51">
        <v>865.29</v>
      </c>
      <c r="K388" s="8"/>
      <c r="L388" s="38">
        <v>0</v>
      </c>
      <c r="M388" s="53">
        <f t="shared" si="28"/>
        <v>5768.62</v>
      </c>
      <c r="N388" s="32">
        <v>46077</v>
      </c>
      <c r="O388" s="36" t="s">
        <v>22</v>
      </c>
    </row>
    <row r="389" spans="2:15">
      <c r="B389" s="7" t="s">
        <v>713</v>
      </c>
      <c r="C389" s="9" t="s">
        <v>130</v>
      </c>
      <c r="D389" s="36" t="s">
        <v>27</v>
      </c>
      <c r="E389" s="64" t="str">
        <f>VLOOKUP(D389,'pomocna tabulka'!$B$2:$D$12,3,0)</f>
        <v>MIRRI SR</v>
      </c>
      <c r="F389" s="58" t="str">
        <f>+IFERROR(VLOOKUP(VALUE(MID($B389,11,1)),'pomocna tabulka'!$F$2:$G$7,2,0),"")</f>
        <v>Predfinancovanie</v>
      </c>
      <c r="G389" s="36" t="s">
        <v>28</v>
      </c>
      <c r="H389" s="37">
        <v>44928.4</v>
      </c>
      <c r="I389" s="36" t="s">
        <v>29</v>
      </c>
      <c r="J389" s="51">
        <v>3699.99</v>
      </c>
      <c r="K389" s="8"/>
      <c r="L389" s="38">
        <v>0</v>
      </c>
      <c r="M389" s="53">
        <f t="shared" si="28"/>
        <v>48628.39</v>
      </c>
      <c r="N389" s="32">
        <v>46077</v>
      </c>
      <c r="O389" s="36" t="s">
        <v>22</v>
      </c>
    </row>
    <row r="390" spans="2:15">
      <c r="B390" s="7" t="s">
        <v>714</v>
      </c>
      <c r="C390" s="9" t="s">
        <v>715</v>
      </c>
      <c r="D390" s="36" t="s">
        <v>66</v>
      </c>
      <c r="E390" s="64" t="str">
        <f>VLOOKUP(D390,'pomocna tabulka'!$B$2:$D$12,3,0)</f>
        <v xml:space="preserve">Slovenská inovačná a energetická agentúra </v>
      </c>
      <c r="F390" s="58" t="str">
        <f>+IFERROR(VLOOKUP(VALUE(MID($B390,11,1)),'pomocna tabulka'!$F$2:$G$7,2,0),"")</f>
        <v>Predfinancovanie</v>
      </c>
      <c r="G390" s="36" t="s">
        <v>67</v>
      </c>
      <c r="H390" s="37">
        <v>162942.57999999999</v>
      </c>
      <c r="I390" s="36" t="s">
        <v>68</v>
      </c>
      <c r="J390" s="51">
        <v>28754.57</v>
      </c>
      <c r="K390" s="8"/>
      <c r="L390" s="38">
        <v>0</v>
      </c>
      <c r="M390" s="53">
        <f t="shared" si="28"/>
        <v>191697.15</v>
      </c>
      <c r="N390" s="32">
        <v>46077</v>
      </c>
      <c r="O390" s="36" t="s">
        <v>22</v>
      </c>
    </row>
    <row r="391" spans="2:15">
      <c r="B391" s="7" t="s">
        <v>716</v>
      </c>
      <c r="C391" s="9" t="s">
        <v>112</v>
      </c>
      <c r="D391" s="36" t="s">
        <v>66</v>
      </c>
      <c r="E391" s="64" t="str">
        <f>VLOOKUP(D391,'pomocna tabulka'!$B$2:$D$12,3,0)</f>
        <v xml:space="preserve">Slovenská inovačná a energetická agentúra </v>
      </c>
      <c r="F391" s="58" t="str">
        <f>+IFERROR(VLOOKUP(VALUE(MID($B391,11,1)),'pomocna tabulka'!$F$2:$G$7,2,0),"")</f>
        <v>Zálohová platba</v>
      </c>
      <c r="G391" s="36" t="s">
        <v>67</v>
      </c>
      <c r="H391" s="37">
        <v>1200000</v>
      </c>
      <c r="I391" s="36" t="s">
        <v>68</v>
      </c>
      <c r="J391" s="51">
        <v>1800000</v>
      </c>
      <c r="K391" s="8"/>
      <c r="L391" s="38">
        <v>0</v>
      </c>
      <c r="M391" s="53">
        <f t="shared" si="28"/>
        <v>3000000</v>
      </c>
      <c r="N391" s="32">
        <v>46077</v>
      </c>
      <c r="O391" s="36" t="s">
        <v>22</v>
      </c>
    </row>
    <row r="392" spans="2:15">
      <c r="B392" s="7" t="s">
        <v>717</v>
      </c>
      <c r="C392" s="9" t="s">
        <v>718</v>
      </c>
      <c r="D392" s="36" t="s">
        <v>19</v>
      </c>
      <c r="E392" s="64" t="str">
        <f>VLOOKUP(D392,'pomocna tabulka'!$B$2:$D$12,3,0)</f>
        <v>Úrad vlády SR</v>
      </c>
      <c r="F392" s="58" t="str">
        <f>+IFERROR(VLOOKUP(VALUE(MID($B392,11,1)),'pomocna tabulka'!$F$2:$G$7,2,0),"")</f>
        <v>Priebežná platba</v>
      </c>
      <c r="G392" s="36" t="s">
        <v>703</v>
      </c>
      <c r="H392" s="37">
        <v>15304.76</v>
      </c>
      <c r="I392" s="36" t="s">
        <v>21</v>
      </c>
      <c r="J392" s="51">
        <v>2700.84</v>
      </c>
      <c r="K392" s="8"/>
      <c r="L392" s="38">
        <v>0</v>
      </c>
      <c r="M392" s="53">
        <f t="shared" si="28"/>
        <v>18005.599999999999</v>
      </c>
      <c r="N392" s="32">
        <v>46077</v>
      </c>
      <c r="O392" s="36" t="s">
        <v>22</v>
      </c>
    </row>
    <row r="393" spans="2:15">
      <c r="B393" s="7" t="s">
        <v>719</v>
      </c>
      <c r="C393" s="9" t="s">
        <v>720</v>
      </c>
      <c r="D393" s="36" t="s">
        <v>19</v>
      </c>
      <c r="E393" s="64" t="str">
        <f>VLOOKUP(D393,'pomocna tabulka'!$B$2:$D$12,3,0)</f>
        <v>Úrad vlády SR</v>
      </c>
      <c r="F393" s="58" t="str">
        <f>+IFERROR(VLOOKUP(VALUE(MID($B393,11,1)),'pomocna tabulka'!$F$2:$G$7,2,0),"")</f>
        <v>Priebežná platba</v>
      </c>
      <c r="G393" s="36" t="s">
        <v>703</v>
      </c>
      <c r="H393" s="37">
        <v>5498.21</v>
      </c>
      <c r="I393" s="36" t="s">
        <v>21</v>
      </c>
      <c r="J393" s="51">
        <v>970.27</v>
      </c>
      <c r="K393" s="8"/>
      <c r="L393" s="38">
        <v>0</v>
      </c>
      <c r="M393" s="53">
        <f t="shared" si="28"/>
        <v>6468.48</v>
      </c>
      <c r="N393" s="32">
        <v>46077</v>
      </c>
      <c r="O393" s="36" t="s">
        <v>22</v>
      </c>
    </row>
    <row r="394" spans="2:15">
      <c r="B394" s="7" t="s">
        <v>721</v>
      </c>
      <c r="C394" s="9" t="s">
        <v>722</v>
      </c>
      <c r="D394" s="36" t="s">
        <v>19</v>
      </c>
      <c r="E394" s="64" t="str">
        <f>VLOOKUP(D394,'pomocna tabulka'!$B$2:$D$12,3,0)</f>
        <v>Úrad vlády SR</v>
      </c>
      <c r="F394" s="58" t="str">
        <f>+IFERROR(VLOOKUP(VALUE(MID($B394,11,1)),'pomocna tabulka'!$F$2:$G$7,2,0),"")</f>
        <v>Zálohová platba</v>
      </c>
      <c r="G394" s="36" t="s">
        <v>703</v>
      </c>
      <c r="H394" s="37">
        <v>14450</v>
      </c>
      <c r="I394" s="36" t="s">
        <v>21</v>
      </c>
      <c r="J394" s="51">
        <v>2550</v>
      </c>
      <c r="K394" s="8"/>
      <c r="L394" s="38">
        <v>0</v>
      </c>
      <c r="M394" s="53">
        <f t="shared" si="28"/>
        <v>17000</v>
      </c>
      <c r="N394" s="32">
        <v>46078</v>
      </c>
      <c r="O394" s="36" t="s">
        <v>22</v>
      </c>
    </row>
    <row r="395" spans="2:15">
      <c r="B395" s="7" t="s">
        <v>723</v>
      </c>
      <c r="C395" s="9" t="s">
        <v>327</v>
      </c>
      <c r="D395" s="36" t="s">
        <v>27</v>
      </c>
      <c r="E395" s="64" t="str">
        <f>VLOOKUP(D395,'pomocna tabulka'!$B$2:$D$12,3,0)</f>
        <v>MIRRI SR</v>
      </c>
      <c r="F395" s="58" t="str">
        <f>+IFERROR(VLOOKUP(VALUE(MID($B395,11,1)),'pomocna tabulka'!$F$2:$G$7,2,0),"")</f>
        <v>Priebežná platba</v>
      </c>
      <c r="G395" s="36" t="s">
        <v>28</v>
      </c>
      <c r="H395" s="37">
        <v>269507.27</v>
      </c>
      <c r="I395" s="36" t="s">
        <v>29</v>
      </c>
      <c r="J395" s="51">
        <v>22194.720000000001</v>
      </c>
      <c r="K395" s="8"/>
      <c r="L395" s="38">
        <v>0</v>
      </c>
      <c r="M395" s="53">
        <f t="shared" si="28"/>
        <v>291701.99</v>
      </c>
      <c r="N395" s="32">
        <v>46077</v>
      </c>
      <c r="O395" s="36" t="s">
        <v>22</v>
      </c>
    </row>
    <row r="396" spans="2:15">
      <c r="B396" s="7" t="s">
        <v>724</v>
      </c>
      <c r="C396" s="9" t="s">
        <v>725</v>
      </c>
      <c r="D396" s="36" t="s">
        <v>19</v>
      </c>
      <c r="E396" s="64" t="str">
        <f>VLOOKUP(D396,'pomocna tabulka'!$B$2:$D$12,3,0)</f>
        <v>Úrad vlády SR</v>
      </c>
      <c r="F396" s="58" t="str">
        <f>+IFERROR(VLOOKUP(VALUE(MID($B396,11,1)),'pomocna tabulka'!$F$2:$G$7,2,0),"")</f>
        <v>Zálohová platba</v>
      </c>
      <c r="G396" s="36" t="s">
        <v>703</v>
      </c>
      <c r="H396" s="37">
        <v>31232.959999999999</v>
      </c>
      <c r="I396" s="36" t="s">
        <v>21</v>
      </c>
      <c r="J396" s="51">
        <v>5511.7</v>
      </c>
      <c r="K396" s="8"/>
      <c r="L396" s="38">
        <v>0</v>
      </c>
      <c r="M396" s="53">
        <f t="shared" si="28"/>
        <v>36744.659999999996</v>
      </c>
      <c r="N396" s="32">
        <v>46078</v>
      </c>
      <c r="O396" s="36" t="s">
        <v>22</v>
      </c>
    </row>
    <row r="397" spans="2:15">
      <c r="B397" s="7" t="s">
        <v>726</v>
      </c>
      <c r="C397" s="9" t="s">
        <v>727</v>
      </c>
      <c r="D397" s="36" t="s">
        <v>19</v>
      </c>
      <c r="E397" s="64" t="str">
        <f>VLOOKUP(D397,'pomocna tabulka'!$B$2:$D$12,3,0)</f>
        <v>Úrad vlády SR</v>
      </c>
      <c r="F397" s="58" t="str">
        <f>+IFERROR(VLOOKUP(VALUE(MID($B397,11,1)),'pomocna tabulka'!$F$2:$G$7,2,0),"")</f>
        <v>Zálohová platba</v>
      </c>
      <c r="G397" s="36" t="s">
        <v>703</v>
      </c>
      <c r="H397" s="37">
        <v>12750</v>
      </c>
      <c r="I397" s="36" t="s">
        <v>21</v>
      </c>
      <c r="J397" s="51">
        <v>2250</v>
      </c>
      <c r="K397" s="8"/>
      <c r="L397" s="38">
        <v>0</v>
      </c>
      <c r="M397" s="53">
        <f>H397+J397+L397</f>
        <v>15000</v>
      </c>
      <c r="N397" s="32">
        <v>46077</v>
      </c>
      <c r="O397" s="36" t="s">
        <v>22</v>
      </c>
    </row>
    <row r="398" spans="2:15">
      <c r="B398" s="7" t="s">
        <v>728</v>
      </c>
      <c r="C398" s="9" t="s">
        <v>101</v>
      </c>
      <c r="D398" s="36" t="s">
        <v>19</v>
      </c>
      <c r="E398" s="64" t="str">
        <f>VLOOKUP(D398,'pomocna tabulka'!$B$2:$D$12,3,0)</f>
        <v>Úrad vlády SR</v>
      </c>
      <c r="F398" s="58" t="str">
        <f>+IFERROR(VLOOKUP(VALUE(MID($B398,11,1)),'pomocna tabulka'!$F$2:$G$7,2,0),"")</f>
        <v>Priebežná platba</v>
      </c>
      <c r="G398" s="36" t="s">
        <v>703</v>
      </c>
      <c r="H398" s="37">
        <v>14499.66</v>
      </c>
      <c r="I398" s="36" t="s">
        <v>21</v>
      </c>
      <c r="J398" s="51">
        <v>2558.7600000000002</v>
      </c>
      <c r="K398" s="8"/>
      <c r="L398" s="38">
        <v>0</v>
      </c>
      <c r="M398" s="53">
        <f t="shared" si="28"/>
        <v>17058.419999999998</v>
      </c>
      <c r="N398" s="32">
        <v>46078</v>
      </c>
      <c r="O398" s="36" t="s">
        <v>22</v>
      </c>
    </row>
    <row r="399" spans="2:15">
      <c r="B399" s="7" t="s">
        <v>729</v>
      </c>
      <c r="C399" s="9" t="s">
        <v>730</v>
      </c>
      <c r="D399" s="36" t="s">
        <v>19</v>
      </c>
      <c r="E399" s="64" t="str">
        <f>VLOOKUP(D399,'pomocna tabulka'!$B$2:$D$12,3,0)</f>
        <v>Úrad vlády SR</v>
      </c>
      <c r="F399" s="58" t="str">
        <f>+IFERROR(VLOOKUP(VALUE(MID($B399,11,1)),'pomocna tabulka'!$F$2:$G$7,2,0),"")</f>
        <v>Zálohová platba</v>
      </c>
      <c r="G399" s="36" t="s">
        <v>703</v>
      </c>
      <c r="H399" s="37">
        <v>50735.91</v>
      </c>
      <c r="I399" s="36" t="s">
        <v>21</v>
      </c>
      <c r="J399" s="51">
        <v>8953.4</v>
      </c>
      <c r="K399" s="8"/>
      <c r="L399" s="38">
        <v>0</v>
      </c>
      <c r="M399" s="53">
        <f t="shared" si="28"/>
        <v>59689.310000000005</v>
      </c>
      <c r="N399" s="32">
        <v>46078</v>
      </c>
      <c r="O399" s="36" t="s">
        <v>22</v>
      </c>
    </row>
    <row r="400" spans="2:15" ht="14.25" customHeight="1">
      <c r="B400" s="7" t="s">
        <v>731</v>
      </c>
      <c r="C400" s="9" t="s">
        <v>732</v>
      </c>
      <c r="D400" s="36" t="s">
        <v>19</v>
      </c>
      <c r="E400" s="64" t="str">
        <f>VLOOKUP(D400,'pomocna tabulka'!$B$2:$D$12,3,0)</f>
        <v>Úrad vlády SR</v>
      </c>
      <c r="F400" s="58" t="str">
        <f>+IFERROR(VLOOKUP(VALUE(MID($B400,11,1)),'pomocna tabulka'!$F$2:$G$7,2,0),"")</f>
        <v>Priebežná platba</v>
      </c>
      <c r="G400" s="36" t="s">
        <v>703</v>
      </c>
      <c r="H400" s="37">
        <v>14547.59</v>
      </c>
      <c r="I400" s="36" t="s">
        <v>21</v>
      </c>
      <c r="J400" s="51">
        <v>2567.2199999999998</v>
      </c>
      <c r="K400" s="8"/>
      <c r="L400" s="38">
        <v>0</v>
      </c>
      <c r="M400" s="53">
        <f t="shared" si="28"/>
        <v>17114.810000000001</v>
      </c>
      <c r="N400" s="32">
        <v>46078</v>
      </c>
      <c r="O400" s="36" t="s">
        <v>22</v>
      </c>
    </row>
    <row r="401" spans="2:15">
      <c r="B401" s="7" t="s">
        <v>733</v>
      </c>
      <c r="C401" s="9" t="s">
        <v>734</v>
      </c>
      <c r="D401" s="36" t="s">
        <v>19</v>
      </c>
      <c r="E401" s="64" t="str">
        <f>VLOOKUP(D401,'pomocna tabulka'!$B$2:$D$12,3,0)</f>
        <v>Úrad vlády SR</v>
      </c>
      <c r="F401" s="58" t="str">
        <f>+IFERROR(VLOOKUP(VALUE(MID($B401,11,1)),'pomocna tabulka'!$F$2:$G$7,2,0),"")</f>
        <v>Zálohová platba</v>
      </c>
      <c r="G401" s="36" t="s">
        <v>703</v>
      </c>
      <c r="H401" s="37">
        <v>17000</v>
      </c>
      <c r="I401" s="36" t="s">
        <v>21</v>
      </c>
      <c r="J401" s="51">
        <v>3000</v>
      </c>
      <c r="K401" s="8"/>
      <c r="L401" s="38">
        <v>0</v>
      </c>
      <c r="M401" s="53">
        <f t="shared" si="28"/>
        <v>20000</v>
      </c>
      <c r="N401" s="32">
        <v>46078</v>
      </c>
      <c r="O401" s="36" t="s">
        <v>22</v>
      </c>
    </row>
    <row r="402" spans="2:15">
      <c r="B402" s="7" t="s">
        <v>735</v>
      </c>
      <c r="C402" s="9" t="s">
        <v>736</v>
      </c>
      <c r="D402" s="36" t="s">
        <v>66</v>
      </c>
      <c r="E402" s="64" t="str">
        <f>VLOOKUP(D402,'pomocna tabulka'!$B$2:$D$12,3,0)</f>
        <v xml:space="preserve">Slovenská inovačná a energetická agentúra </v>
      </c>
      <c r="F402" s="58" t="str">
        <f>+IFERROR(VLOOKUP(VALUE(MID($B402,11,1)),'pomocna tabulka'!$F$2:$G$7,2,0),"")</f>
        <v>Predfinancovanie</v>
      </c>
      <c r="G402" s="36" t="s">
        <v>67</v>
      </c>
      <c r="H402" s="37">
        <v>101084.38</v>
      </c>
      <c r="I402" s="36" t="s">
        <v>68</v>
      </c>
      <c r="J402" s="51">
        <v>17838.419999999998</v>
      </c>
      <c r="K402" s="8"/>
      <c r="L402" s="38">
        <v>0</v>
      </c>
      <c r="M402" s="53">
        <f t="shared" si="28"/>
        <v>118922.8</v>
      </c>
      <c r="N402" s="32">
        <v>46078</v>
      </c>
      <c r="O402" s="36" t="s">
        <v>22</v>
      </c>
    </row>
    <row r="403" spans="2:15">
      <c r="B403" s="7" t="s">
        <v>737</v>
      </c>
      <c r="C403" s="9" t="s">
        <v>738</v>
      </c>
      <c r="D403" s="36" t="s">
        <v>19</v>
      </c>
      <c r="E403" s="64" t="str">
        <f>VLOOKUP(D403,'pomocna tabulka'!$B$2:$D$12,3,0)</f>
        <v>Úrad vlády SR</v>
      </c>
      <c r="F403" s="58" t="str">
        <f>+IFERROR(VLOOKUP(VALUE(MID($B403,11,1)),'pomocna tabulka'!$F$2:$G$7,2,0),"")</f>
        <v>Zálohová platba</v>
      </c>
      <c r="G403" s="36" t="s">
        <v>20</v>
      </c>
      <c r="H403" s="37">
        <v>25500</v>
      </c>
      <c r="I403" s="36" t="s">
        <v>21</v>
      </c>
      <c r="J403" s="51">
        <v>4500</v>
      </c>
      <c r="K403" s="8"/>
      <c r="L403" s="38">
        <v>0</v>
      </c>
      <c r="M403" s="53">
        <f t="shared" si="28"/>
        <v>30000</v>
      </c>
      <c r="N403" s="32">
        <v>46078</v>
      </c>
      <c r="O403" s="36" t="s">
        <v>22</v>
      </c>
    </row>
    <row r="404" spans="2:15">
      <c r="B404" s="7" t="s">
        <v>739</v>
      </c>
      <c r="C404" s="9" t="s">
        <v>740</v>
      </c>
      <c r="D404" s="36" t="s">
        <v>19</v>
      </c>
      <c r="E404" s="64" t="str">
        <f>VLOOKUP(D404,'pomocna tabulka'!$B$2:$D$12,3,0)</f>
        <v>Úrad vlády SR</v>
      </c>
      <c r="F404" s="58" t="str">
        <f>+IFERROR(VLOOKUP(VALUE(MID($B404,11,1)),'pomocna tabulka'!$F$2:$G$7,2,0),"")</f>
        <v>Priebežná platba</v>
      </c>
      <c r="G404" s="36" t="s">
        <v>20</v>
      </c>
      <c r="H404" s="37">
        <v>11427.64</v>
      </c>
      <c r="I404" s="36" t="s">
        <v>21</v>
      </c>
      <c r="J404" s="51">
        <v>2016.64</v>
      </c>
      <c r="K404" s="8"/>
      <c r="L404" s="38">
        <v>0</v>
      </c>
      <c r="M404" s="53">
        <f t="shared" si="28"/>
        <v>13444.279999999999</v>
      </c>
      <c r="N404" s="32">
        <v>46078</v>
      </c>
      <c r="O404" s="36" t="s">
        <v>22</v>
      </c>
    </row>
    <row r="405" spans="2:15">
      <c r="B405" s="7" t="s">
        <v>741</v>
      </c>
      <c r="C405" s="9" t="s">
        <v>41</v>
      </c>
      <c r="D405" s="36" t="s">
        <v>27</v>
      </c>
      <c r="E405" s="64" t="str">
        <f>VLOOKUP(D405,'pomocna tabulka'!$B$2:$D$12,3,0)</f>
        <v>MIRRI SR</v>
      </c>
      <c r="F405" s="58" t="str">
        <f>+IFERROR(VLOOKUP(VALUE(MID($B405,11,1)),'pomocna tabulka'!$F$2:$G$7,2,0),"")</f>
        <v>Zálohová platba</v>
      </c>
      <c r="G405" s="36" t="s">
        <v>42</v>
      </c>
      <c r="H405" s="37">
        <v>683695.65</v>
      </c>
      <c r="I405" s="36" t="s">
        <v>43</v>
      </c>
      <c r="J405" s="51">
        <v>56304.35</v>
      </c>
      <c r="K405" s="8"/>
      <c r="L405" s="38">
        <v>0</v>
      </c>
      <c r="M405" s="53">
        <f t="shared" si="28"/>
        <v>740000</v>
      </c>
      <c r="N405" s="32">
        <v>46079</v>
      </c>
      <c r="O405" s="36" t="s">
        <v>22</v>
      </c>
    </row>
    <row r="406" spans="2:15">
      <c r="B406" s="7" t="s">
        <v>742</v>
      </c>
      <c r="C406" s="9" t="s">
        <v>743</v>
      </c>
      <c r="D406" s="36" t="s">
        <v>66</v>
      </c>
      <c r="E406" s="64" t="str">
        <f>VLOOKUP(D406,'pomocna tabulka'!$B$2:$D$12,3,0)</f>
        <v xml:space="preserve">Slovenská inovačná a energetická agentúra </v>
      </c>
      <c r="F406" s="58" t="str">
        <f>+IFERROR(VLOOKUP(VALUE(MID($B406,11,1)),'pomocna tabulka'!$F$2:$G$7,2,0),"")</f>
        <v>Predfinancovanie</v>
      </c>
      <c r="G406" s="36" t="s">
        <v>67</v>
      </c>
      <c r="H406" s="37">
        <v>141332.45000000001</v>
      </c>
      <c r="I406" s="36" t="s">
        <v>68</v>
      </c>
      <c r="J406" s="51">
        <v>24941.02</v>
      </c>
      <c r="K406" s="8"/>
      <c r="L406" s="38">
        <v>0</v>
      </c>
      <c r="M406" s="53">
        <f t="shared" si="28"/>
        <v>166273.47</v>
      </c>
      <c r="N406" s="32">
        <v>46079</v>
      </c>
      <c r="O406" s="36" t="s">
        <v>22</v>
      </c>
    </row>
    <row r="407" spans="2:15">
      <c r="B407" s="7" t="s">
        <v>744</v>
      </c>
      <c r="C407" s="9" t="s">
        <v>745</v>
      </c>
      <c r="D407" s="36" t="s">
        <v>27</v>
      </c>
      <c r="E407" s="64" t="str">
        <f>VLOOKUP(D407,'pomocna tabulka'!$B$2:$D$12,3,0)</f>
        <v>MIRRI SR</v>
      </c>
      <c r="F407" s="58" t="str">
        <f>+IFERROR(VLOOKUP(VALUE(MID($B407,11,1)),'pomocna tabulka'!$F$2:$G$7,2,0),"")</f>
        <v>Predfinancovanie</v>
      </c>
      <c r="G407" s="36" t="s">
        <v>28</v>
      </c>
      <c r="H407" s="37">
        <v>49332.72</v>
      </c>
      <c r="I407" s="36" t="s">
        <v>29</v>
      </c>
      <c r="J407" s="51">
        <v>55499.31</v>
      </c>
      <c r="K407" s="8"/>
      <c r="L407" s="38">
        <v>0</v>
      </c>
      <c r="M407" s="53">
        <f t="shared" si="28"/>
        <v>104832.03</v>
      </c>
      <c r="N407" s="32">
        <v>46078</v>
      </c>
      <c r="O407" s="36" t="s">
        <v>22</v>
      </c>
    </row>
    <row r="408" spans="2:15">
      <c r="B408" s="7" t="s">
        <v>746</v>
      </c>
      <c r="C408" s="7" t="s">
        <v>747</v>
      </c>
      <c r="D408" s="36" t="s">
        <v>19</v>
      </c>
      <c r="E408" s="64" t="str">
        <f>VLOOKUP(D408,'pomocna tabulka'!$B$2:$D$12,3,0)</f>
        <v>Úrad vlády SR</v>
      </c>
      <c r="F408" s="58" t="str">
        <f>+IFERROR(VLOOKUP(VALUE(MID($B408,11,1)),'pomocna tabulka'!$F$2:$G$7,2,0),"")</f>
        <v>Predfinancovanie</v>
      </c>
      <c r="G408" s="36" t="s">
        <v>28</v>
      </c>
      <c r="H408" s="37">
        <v>68527.8</v>
      </c>
      <c r="I408" s="36" t="s">
        <v>29</v>
      </c>
      <c r="J408" s="51">
        <v>12093.14</v>
      </c>
      <c r="K408" s="8"/>
      <c r="L408" s="38">
        <v>0</v>
      </c>
      <c r="M408" s="53">
        <f t="shared" si="28"/>
        <v>80620.94</v>
      </c>
      <c r="N408" s="32">
        <v>46078</v>
      </c>
      <c r="O408" s="36" t="s">
        <v>22</v>
      </c>
    </row>
    <row r="409" spans="2:15">
      <c r="B409" s="7" t="s">
        <v>748</v>
      </c>
      <c r="C409" s="9" t="s">
        <v>749</v>
      </c>
      <c r="D409" s="36" t="s">
        <v>66</v>
      </c>
      <c r="E409" s="64" t="str">
        <f>VLOOKUP(D409,'pomocna tabulka'!$B$2:$D$12,3,0)</f>
        <v xml:space="preserve">Slovenská inovačná a energetická agentúra </v>
      </c>
      <c r="F409" s="58" t="str">
        <f>+IFERROR(VLOOKUP(VALUE(MID($B409,11,1)),'pomocna tabulka'!$F$2:$G$7,2,0),"")</f>
        <v>Predfinancovanie</v>
      </c>
      <c r="G409" s="36" t="s">
        <v>67</v>
      </c>
      <c r="H409" s="37">
        <v>73338.710000000006</v>
      </c>
      <c r="I409" s="36" t="s">
        <v>68</v>
      </c>
      <c r="J409" s="51">
        <v>12942.12</v>
      </c>
      <c r="K409" s="8"/>
      <c r="L409" s="38">
        <v>0</v>
      </c>
      <c r="M409" s="53">
        <f t="shared" si="28"/>
        <v>86280.83</v>
      </c>
      <c r="N409" s="32">
        <v>46079</v>
      </c>
      <c r="O409" s="36" t="s">
        <v>22</v>
      </c>
    </row>
    <row r="410" spans="2:15">
      <c r="B410" s="7" t="s">
        <v>750</v>
      </c>
      <c r="C410" s="9" t="s">
        <v>751</v>
      </c>
      <c r="D410" s="36" t="s">
        <v>19</v>
      </c>
      <c r="E410" s="64" t="str">
        <f>VLOOKUP(D410,'pomocna tabulka'!$B$2:$D$12,3,0)</f>
        <v>Úrad vlády SR</v>
      </c>
      <c r="F410" s="58" t="str">
        <f>+IFERROR(VLOOKUP(VALUE(MID($B410,11,1)),'pomocna tabulka'!$F$2:$G$7,2,0),"")</f>
        <v>Zálohová platba</v>
      </c>
      <c r="G410" s="36" t="s">
        <v>20</v>
      </c>
      <c r="H410" s="37">
        <v>18312.96</v>
      </c>
      <c r="I410" s="36" t="s">
        <v>21</v>
      </c>
      <c r="J410" s="51">
        <v>3231.7</v>
      </c>
      <c r="K410" s="8"/>
      <c r="L410" s="38">
        <v>0</v>
      </c>
      <c r="M410" s="53">
        <f t="shared" si="28"/>
        <v>21544.66</v>
      </c>
      <c r="N410" s="32">
        <v>46079</v>
      </c>
      <c r="O410" s="36" t="s">
        <v>22</v>
      </c>
    </row>
    <row r="411" spans="2:15">
      <c r="B411" s="7" t="s">
        <v>752</v>
      </c>
      <c r="C411" s="9" t="s">
        <v>753</v>
      </c>
      <c r="D411" s="36" t="s">
        <v>19</v>
      </c>
      <c r="E411" s="64" t="str">
        <f>VLOOKUP(D411,'pomocna tabulka'!$B$2:$D$12,3,0)</f>
        <v>Úrad vlády SR</v>
      </c>
      <c r="F411" s="58" t="str">
        <f>+IFERROR(VLOOKUP(VALUE(MID($B411,11,1)),'pomocna tabulka'!$F$2:$G$7,2,0),"")</f>
        <v>Priebežná platba</v>
      </c>
      <c r="G411" s="36" t="s">
        <v>20</v>
      </c>
      <c r="H411" s="37">
        <v>4853.6899999999996</v>
      </c>
      <c r="I411" s="36" t="s">
        <v>21</v>
      </c>
      <c r="J411" s="51">
        <v>856.53</v>
      </c>
      <c r="K411" s="8"/>
      <c r="L411" s="38">
        <v>0</v>
      </c>
      <c r="M411" s="53">
        <f t="shared" si="28"/>
        <v>5710.2199999999993</v>
      </c>
      <c r="N411" s="32">
        <v>46079</v>
      </c>
      <c r="O411" s="36" t="s">
        <v>22</v>
      </c>
    </row>
    <row r="412" spans="2:15">
      <c r="B412" s="7" t="s">
        <v>754</v>
      </c>
      <c r="C412" s="9" t="s">
        <v>755</v>
      </c>
      <c r="D412" s="36" t="s">
        <v>19</v>
      </c>
      <c r="E412" s="62" t="str">
        <f>VLOOKUP(D412,'pomocna tabulka'!$B$2:$D$12,3,0)</f>
        <v>Úrad vlády SR</v>
      </c>
      <c r="F412" s="41" t="str">
        <f>+IFERROR(VLOOKUP(VALUE(MID($B412,11,1)),'pomocna tabulka'!$F$2:$G$7,2,0),"")</f>
        <v>Predfinancovanie</v>
      </c>
      <c r="G412" s="36" t="s">
        <v>28</v>
      </c>
      <c r="H412" s="50">
        <v>10403.799999999999</v>
      </c>
      <c r="I412" s="36" t="s">
        <v>29</v>
      </c>
      <c r="J412" s="51">
        <v>1835.96</v>
      </c>
      <c r="K412" s="8"/>
      <c r="L412" s="38">
        <v>0</v>
      </c>
      <c r="M412" s="53">
        <f t="shared" si="28"/>
        <v>12239.759999999998</v>
      </c>
      <c r="N412" s="32">
        <v>46079</v>
      </c>
      <c r="O412" s="36" t="s">
        <v>22</v>
      </c>
    </row>
    <row r="413" spans="2:15">
      <c r="B413" s="7" t="s">
        <v>756</v>
      </c>
      <c r="C413" s="9" t="s">
        <v>757</v>
      </c>
      <c r="D413" s="36" t="s">
        <v>19</v>
      </c>
      <c r="E413" s="62" t="str">
        <f>VLOOKUP(D413,'pomocna tabulka'!$B$2:$D$12,3,0)</f>
        <v>Úrad vlády SR</v>
      </c>
      <c r="F413" s="41" t="str">
        <f>+IFERROR(VLOOKUP(VALUE(MID($B413,11,1)),'pomocna tabulka'!$F$2:$G$7,2,0),"")</f>
        <v>Zálohová platba</v>
      </c>
      <c r="G413" s="36" t="s">
        <v>20</v>
      </c>
      <c r="H413" s="50">
        <v>59757.55</v>
      </c>
      <c r="I413" s="36" t="s">
        <v>21</v>
      </c>
      <c r="J413" s="51">
        <v>10545.45</v>
      </c>
      <c r="K413" s="8"/>
      <c r="L413" s="38">
        <v>0</v>
      </c>
      <c r="M413" s="53">
        <f t="shared" ref="M413:M440" si="30">H413+J413+L413</f>
        <v>70303</v>
      </c>
      <c r="N413" s="32">
        <v>46079</v>
      </c>
      <c r="O413" s="36" t="s">
        <v>22</v>
      </c>
    </row>
    <row r="414" spans="2:15">
      <c r="B414" s="7" t="s">
        <v>758</v>
      </c>
      <c r="C414" s="9" t="s">
        <v>753</v>
      </c>
      <c r="D414" s="36" t="s">
        <v>19</v>
      </c>
      <c r="E414" s="62" t="str">
        <f>VLOOKUP(D414,'pomocna tabulka'!$B$2:$D$12,3,0)</f>
        <v>Úrad vlády SR</v>
      </c>
      <c r="F414" s="41" t="str">
        <f>+IFERROR(VLOOKUP(VALUE(MID($B414,11,1)),'pomocna tabulka'!$F$2:$G$7,2,0),"")</f>
        <v>Priebežná platba</v>
      </c>
      <c r="G414" s="36" t="s">
        <v>20</v>
      </c>
      <c r="H414" s="37">
        <v>5442.55</v>
      </c>
      <c r="I414" s="36" t="s">
        <v>21</v>
      </c>
      <c r="J414" s="51">
        <v>960.45</v>
      </c>
      <c r="K414" s="8"/>
      <c r="L414" s="38">
        <v>0</v>
      </c>
      <c r="M414" s="53">
        <f t="shared" si="30"/>
        <v>6403</v>
      </c>
      <c r="N414" s="32">
        <v>46079</v>
      </c>
      <c r="O414" s="36" t="s">
        <v>22</v>
      </c>
    </row>
    <row r="415" spans="2:15">
      <c r="B415" s="7" t="s">
        <v>759</v>
      </c>
      <c r="C415" s="9" t="s">
        <v>760</v>
      </c>
      <c r="D415" s="36" t="s">
        <v>27</v>
      </c>
      <c r="E415" s="64" t="str">
        <f>VLOOKUP(D415,'pomocna tabulka'!$B$2:$D$12,3,0)</f>
        <v>MIRRI SR</v>
      </c>
      <c r="F415" s="58" t="str">
        <f>+IFERROR(VLOOKUP(VALUE(MID($B415,11,1)),'pomocna tabulka'!$F$2:$G$7,2,0),"")</f>
        <v>Predfinancovanie</v>
      </c>
      <c r="G415" s="36" t="s">
        <v>28</v>
      </c>
      <c r="H415" s="37">
        <v>452502.88</v>
      </c>
      <c r="I415" s="36" t="s">
        <v>29</v>
      </c>
      <c r="J415" s="51">
        <v>37264.949999999997</v>
      </c>
      <c r="K415" s="8"/>
      <c r="L415" s="38">
        <v>0</v>
      </c>
      <c r="M415" s="53">
        <f t="shared" si="30"/>
        <v>489767.83</v>
      </c>
      <c r="N415" s="32">
        <v>46079</v>
      </c>
      <c r="O415" s="36" t="s">
        <v>22</v>
      </c>
    </row>
    <row r="416" spans="2:15">
      <c r="B416" s="7" t="s">
        <v>761</v>
      </c>
      <c r="C416" s="9" t="s">
        <v>143</v>
      </c>
      <c r="D416" s="36" t="s">
        <v>19</v>
      </c>
      <c r="E416" s="62" t="str">
        <f>VLOOKUP(D416,'pomocna tabulka'!$B$2:$D$12,3,0)</f>
        <v>Úrad vlády SR</v>
      </c>
      <c r="F416" s="41" t="str">
        <f>+IFERROR(VLOOKUP(VALUE(MID($B416,11,1)),'pomocna tabulka'!$F$2:$G$7,2,0),"")</f>
        <v>Priebežná platba</v>
      </c>
      <c r="G416" s="36" t="s">
        <v>20</v>
      </c>
      <c r="H416" s="37">
        <v>14709.96</v>
      </c>
      <c r="I416" s="36" t="s">
        <v>21</v>
      </c>
      <c r="J416" s="51">
        <v>2595.87</v>
      </c>
      <c r="K416" s="8"/>
      <c r="L416" s="38">
        <v>0</v>
      </c>
      <c r="M416" s="53">
        <f t="shared" si="30"/>
        <v>17305.829999999998</v>
      </c>
      <c r="N416" s="32">
        <v>46080</v>
      </c>
      <c r="O416" s="36" t="s">
        <v>22</v>
      </c>
    </row>
    <row r="417" spans="2:15">
      <c r="B417" s="7" t="s">
        <v>762</v>
      </c>
      <c r="C417" s="9" t="s">
        <v>51</v>
      </c>
      <c r="D417" s="36" t="s">
        <v>457</v>
      </c>
      <c r="E417" s="62" t="str">
        <f>VLOOKUP(D417,'pomocna tabulka'!$B$2:$D$12,3,0)</f>
        <v>Ministerstvo zdravotníctva SR</v>
      </c>
      <c r="F417" s="41" t="str">
        <f>+IFERROR(VLOOKUP(VALUE(MID($B417,11,1)),'pomocna tabulka'!$F$2:$G$7,2,0),"")</f>
        <v>Zálohová platba</v>
      </c>
      <c r="G417" s="36" t="s">
        <v>20</v>
      </c>
      <c r="H417" s="37">
        <v>275977.07</v>
      </c>
      <c r="I417" s="36" t="s">
        <v>21</v>
      </c>
      <c r="J417" s="51">
        <v>48701.83</v>
      </c>
      <c r="K417" s="8"/>
      <c r="L417" s="38">
        <v>0</v>
      </c>
      <c r="M417" s="53">
        <f t="shared" si="30"/>
        <v>324678.90000000002</v>
      </c>
      <c r="N417" s="32">
        <v>46079</v>
      </c>
      <c r="O417" s="49" t="s">
        <v>49</v>
      </c>
    </row>
    <row r="418" spans="2:15">
      <c r="B418" s="7" t="s">
        <v>763</v>
      </c>
      <c r="C418" s="9" t="s">
        <v>764</v>
      </c>
      <c r="D418" s="36" t="s">
        <v>66</v>
      </c>
      <c r="E418" s="62" t="str">
        <f>VLOOKUP(D418,'pomocna tabulka'!$B$2:$D$12,3,0)</f>
        <v xml:space="preserve">Slovenská inovačná a energetická agentúra </v>
      </c>
      <c r="F418" s="41" t="str">
        <f>+IFERROR(VLOOKUP(VALUE(MID($B418,11,1)),'pomocna tabulka'!$F$2:$G$7,2,0),"")</f>
        <v>Predfinancovanie</v>
      </c>
      <c r="G418" s="36" t="s">
        <v>67</v>
      </c>
      <c r="H418" s="37">
        <v>1394.82</v>
      </c>
      <c r="I418" s="36" t="s">
        <v>68</v>
      </c>
      <c r="J418" s="51">
        <v>2092.23</v>
      </c>
      <c r="K418" s="8"/>
      <c r="L418" s="38">
        <v>0</v>
      </c>
      <c r="M418" s="53">
        <f t="shared" si="30"/>
        <v>3487.05</v>
      </c>
      <c r="N418" s="32">
        <v>46079</v>
      </c>
      <c r="O418" s="36" t="s">
        <v>22</v>
      </c>
    </row>
    <row r="419" spans="2:15">
      <c r="B419" s="7" t="s">
        <v>765</v>
      </c>
      <c r="C419" s="9" t="s">
        <v>766</v>
      </c>
      <c r="D419" s="36" t="s">
        <v>19</v>
      </c>
      <c r="E419" s="62" t="str">
        <f>VLOOKUP(D419,'pomocna tabulka'!$B$2:$D$12,3,0)</f>
        <v>Úrad vlády SR</v>
      </c>
      <c r="F419" s="41" t="str">
        <f>+IFERROR(VLOOKUP(VALUE(MID($B419,11,1)),'pomocna tabulka'!$F$2:$G$7,2,0),"")</f>
        <v>Priebežná platba</v>
      </c>
      <c r="G419" s="36" t="s">
        <v>20</v>
      </c>
      <c r="H419" s="37">
        <v>22064.77</v>
      </c>
      <c r="I419" s="36" t="s">
        <v>21</v>
      </c>
      <c r="J419" s="51">
        <v>3893.78</v>
      </c>
      <c r="K419" s="8"/>
      <c r="L419" s="38">
        <v>0</v>
      </c>
      <c r="M419" s="53">
        <f t="shared" si="30"/>
        <v>25958.55</v>
      </c>
      <c r="N419" s="32">
        <v>46079</v>
      </c>
      <c r="O419" s="36" t="s">
        <v>22</v>
      </c>
    </row>
    <row r="420" spans="2:15">
      <c r="B420" s="7" t="s">
        <v>767</v>
      </c>
      <c r="C420" s="9" t="s">
        <v>573</v>
      </c>
      <c r="D420" s="36" t="s">
        <v>27</v>
      </c>
      <c r="E420" s="62" t="str">
        <f>VLOOKUP(D420,'pomocna tabulka'!$B$2:$D$12,3,0)</f>
        <v>MIRRI SR</v>
      </c>
      <c r="F420" s="41" t="str">
        <f>+IFERROR(VLOOKUP(VALUE(MID($B420,11,1)),'pomocna tabulka'!$F$2:$G$7,2,0),"")</f>
        <v>Priebežná platba</v>
      </c>
      <c r="G420" s="36" t="s">
        <v>28</v>
      </c>
      <c r="H420" s="37">
        <v>2879.72</v>
      </c>
      <c r="I420" s="36" t="s">
        <v>29</v>
      </c>
      <c r="J420" s="51">
        <v>960.73</v>
      </c>
      <c r="K420" s="8" t="s">
        <v>48</v>
      </c>
      <c r="L420" s="38">
        <v>277.55</v>
      </c>
      <c r="M420" s="53">
        <f t="shared" si="30"/>
        <v>4118</v>
      </c>
      <c r="N420" s="32">
        <v>46079</v>
      </c>
      <c r="O420" s="49" t="s">
        <v>49</v>
      </c>
    </row>
    <row r="421" spans="2:15">
      <c r="B421" s="7" t="s">
        <v>768</v>
      </c>
      <c r="C421" s="9" t="s">
        <v>769</v>
      </c>
      <c r="D421" s="36" t="s">
        <v>27</v>
      </c>
      <c r="E421" s="62" t="str">
        <f>VLOOKUP(D421,'pomocna tabulka'!$B$2:$D$12,3,0)</f>
        <v>MIRRI SR</v>
      </c>
      <c r="F421" s="41" t="str">
        <f>+IFERROR(VLOOKUP(VALUE(MID($B421,11,1)),'pomocna tabulka'!$F$2:$G$7,2,0),"")</f>
        <v>Zálohová platba</v>
      </c>
      <c r="G421" s="36" t="s">
        <v>28</v>
      </c>
      <c r="H421" s="37">
        <v>95031.42</v>
      </c>
      <c r="I421" s="36" t="s">
        <v>29</v>
      </c>
      <c r="J421" s="51">
        <v>7826.12</v>
      </c>
      <c r="K421" s="8"/>
      <c r="L421" s="38">
        <v>0</v>
      </c>
      <c r="M421" s="53">
        <f t="shared" si="30"/>
        <v>102857.54</v>
      </c>
      <c r="N421" s="32">
        <v>46080</v>
      </c>
      <c r="O421" s="36" t="s">
        <v>22</v>
      </c>
    </row>
    <row r="422" spans="2:15">
      <c r="B422" s="7" t="s">
        <v>770</v>
      </c>
      <c r="C422" s="9" t="s">
        <v>771</v>
      </c>
      <c r="D422" s="36" t="s">
        <v>66</v>
      </c>
      <c r="E422" s="62" t="str">
        <f>VLOOKUP(D422,'pomocna tabulka'!$B$2:$D$12,3,0)</f>
        <v xml:space="preserve">Slovenská inovačná a energetická agentúra </v>
      </c>
      <c r="F422" s="41" t="str">
        <f>+IFERROR(VLOOKUP(VALUE(MID($B422,11,1)),'pomocna tabulka'!$F$2:$G$7,2,0),"")</f>
        <v>Predfinancovanie</v>
      </c>
      <c r="G422" s="36" t="s">
        <v>67</v>
      </c>
      <c r="H422" s="37">
        <v>5977.8</v>
      </c>
      <c r="I422" s="36" t="s">
        <v>68</v>
      </c>
      <c r="J422" s="51">
        <v>8966.7000000000007</v>
      </c>
      <c r="K422" s="8"/>
      <c r="L422" s="38">
        <v>0</v>
      </c>
      <c r="M422" s="53">
        <f t="shared" si="30"/>
        <v>14944.5</v>
      </c>
      <c r="N422" s="32">
        <v>46080</v>
      </c>
      <c r="O422" s="36" t="s">
        <v>22</v>
      </c>
    </row>
    <row r="423" spans="2:15">
      <c r="B423" s="7" t="s">
        <v>772</v>
      </c>
      <c r="C423" s="9" t="s">
        <v>773</v>
      </c>
      <c r="D423" s="36" t="s">
        <v>19</v>
      </c>
      <c r="E423" s="62" t="str">
        <f>VLOOKUP(D423,'pomocna tabulka'!$B$2:$D$12,3,0)</f>
        <v>Úrad vlády SR</v>
      </c>
      <c r="F423" s="41" t="str">
        <f>+IFERROR(VLOOKUP(VALUE(MID($B423,11,1)),'pomocna tabulka'!$F$2:$G$7,2,0),"")</f>
        <v>Zálohová platba</v>
      </c>
      <c r="G423" s="36" t="s">
        <v>20</v>
      </c>
      <c r="H423" s="37">
        <v>33898</v>
      </c>
      <c r="I423" s="36" t="s">
        <v>21</v>
      </c>
      <c r="J423" s="51">
        <v>5982</v>
      </c>
      <c r="K423" s="8"/>
      <c r="L423" s="38">
        <v>0</v>
      </c>
      <c r="M423" s="53">
        <f t="shared" si="30"/>
        <v>39880</v>
      </c>
      <c r="N423" s="32">
        <v>46080</v>
      </c>
      <c r="O423" s="36" t="s">
        <v>22</v>
      </c>
    </row>
    <row r="424" spans="2:15">
      <c r="B424" s="7" t="s">
        <v>774</v>
      </c>
      <c r="C424" s="9" t="s">
        <v>775</v>
      </c>
      <c r="D424" s="36" t="s">
        <v>66</v>
      </c>
      <c r="E424" s="62" t="str">
        <f>VLOOKUP(D424,'pomocna tabulka'!$B$2:$D$12,3,0)</f>
        <v xml:space="preserve">Slovenská inovačná a energetická agentúra </v>
      </c>
      <c r="F424" s="41" t="str">
        <f>+IFERROR(VLOOKUP(VALUE(MID($B424,11,1)),'pomocna tabulka'!$F$2:$G$7,2,0),"")</f>
        <v>Predfinancovanie</v>
      </c>
      <c r="G424" s="36" t="s">
        <v>67</v>
      </c>
      <c r="H424" s="37">
        <v>124366.52</v>
      </c>
      <c r="I424" s="36" t="s">
        <v>68</v>
      </c>
      <c r="J424" s="51">
        <v>21947.03</v>
      </c>
      <c r="K424" s="8"/>
      <c r="L424" s="38">
        <v>0</v>
      </c>
      <c r="M424" s="53">
        <f t="shared" ref="M424:M426" si="31">H424+J424+L424</f>
        <v>146313.54999999999</v>
      </c>
      <c r="N424" s="32">
        <v>46080</v>
      </c>
      <c r="O424" s="36" t="s">
        <v>22</v>
      </c>
    </row>
    <row r="425" spans="2:15">
      <c r="B425" s="7" t="s">
        <v>776</v>
      </c>
      <c r="C425" s="9" t="s">
        <v>130</v>
      </c>
      <c r="D425" s="36" t="s">
        <v>27</v>
      </c>
      <c r="E425" s="62" t="str">
        <f>VLOOKUP(D425,'pomocna tabulka'!$B$2:$D$12,3,0)</f>
        <v>MIRRI SR</v>
      </c>
      <c r="F425" s="41" t="str">
        <f>+IFERROR(VLOOKUP(VALUE(MID($B425,11,1)),'pomocna tabulka'!$F$2:$G$7,2,0),"")</f>
        <v>Predfinancovanie</v>
      </c>
      <c r="G425" s="36" t="s">
        <v>28</v>
      </c>
      <c r="H425" s="37">
        <v>37325.769999999997</v>
      </c>
      <c r="I425" s="36" t="s">
        <v>29</v>
      </c>
      <c r="J425" s="51">
        <v>3073.89</v>
      </c>
      <c r="K425" s="8"/>
      <c r="L425" s="38">
        <v>0</v>
      </c>
      <c r="M425" s="53">
        <f t="shared" si="31"/>
        <v>40399.659999999996</v>
      </c>
      <c r="N425" s="32">
        <v>46080</v>
      </c>
      <c r="O425" s="36" t="s">
        <v>22</v>
      </c>
    </row>
    <row r="426" spans="2:15">
      <c r="B426" s="7" t="s">
        <v>777</v>
      </c>
      <c r="C426" s="9" t="s">
        <v>778</v>
      </c>
      <c r="D426" s="36" t="s">
        <v>19</v>
      </c>
      <c r="E426" s="62" t="str">
        <f>VLOOKUP(D426,'pomocna tabulka'!$B$2:$D$12,3,0)</f>
        <v>Úrad vlády SR</v>
      </c>
      <c r="F426" s="41" t="str">
        <f>+IFERROR(VLOOKUP(VALUE(MID($B426,11,1)),'pomocna tabulka'!$F$2:$G$7,2,0),"")</f>
        <v>Zálohová platba</v>
      </c>
      <c r="G426" s="36" t="s">
        <v>20</v>
      </c>
      <c r="H426" s="37">
        <v>42500</v>
      </c>
      <c r="I426" s="36" t="s">
        <v>21</v>
      </c>
      <c r="J426" s="51">
        <v>7500</v>
      </c>
      <c r="K426" s="8"/>
      <c r="L426" s="38">
        <v>0</v>
      </c>
      <c r="M426" s="53">
        <f t="shared" si="31"/>
        <v>50000</v>
      </c>
      <c r="N426" s="32">
        <v>46080</v>
      </c>
      <c r="O426" s="36" t="s">
        <v>22</v>
      </c>
    </row>
    <row r="427" spans="2:15" ht="14.25" customHeight="1">
      <c r="B427" s="7" t="s">
        <v>779</v>
      </c>
      <c r="C427" s="83" t="s">
        <v>780</v>
      </c>
      <c r="D427" s="36" t="s">
        <v>27</v>
      </c>
      <c r="E427" s="62" t="str">
        <f>VLOOKUP(D427,'pomocna tabulka'!$B$2:$D$12,3,0)</f>
        <v>MIRRI SR</v>
      </c>
      <c r="F427" s="41" t="str">
        <f>+IFERROR(VLOOKUP(VALUE(MID($B427,11,1)),'pomocna tabulka'!$F$2:$G$7,2,0),"")</f>
        <v>Zálohová platba</v>
      </c>
      <c r="G427" s="36" t="s">
        <v>28</v>
      </c>
      <c r="H427" s="37">
        <v>1700000</v>
      </c>
      <c r="I427" s="36" t="s">
        <v>29</v>
      </c>
      <c r="J427" s="51">
        <v>300000</v>
      </c>
      <c r="K427" s="8"/>
      <c r="L427" s="38">
        <v>0</v>
      </c>
      <c r="M427" s="53">
        <f t="shared" si="30"/>
        <v>2000000</v>
      </c>
      <c r="N427" s="32">
        <v>46080</v>
      </c>
      <c r="O427" s="36" t="s">
        <v>22</v>
      </c>
    </row>
    <row r="428" spans="2:15">
      <c r="B428" s="7" t="s">
        <v>781</v>
      </c>
      <c r="C428" s="9" t="s">
        <v>782</v>
      </c>
      <c r="D428" s="36" t="s">
        <v>19</v>
      </c>
      <c r="E428" s="62" t="str">
        <f>VLOOKUP(D428,'pomocna tabulka'!$B$2:$D$12,3,0)</f>
        <v>Úrad vlády SR</v>
      </c>
      <c r="F428" s="41" t="str">
        <f>+IFERROR(VLOOKUP(VALUE(MID($B428,11,1)),'pomocna tabulka'!$F$2:$G$7,2,0),"")</f>
        <v>Zálohová platba</v>
      </c>
      <c r="G428" s="36" t="s">
        <v>20</v>
      </c>
      <c r="H428" s="37">
        <v>25500</v>
      </c>
      <c r="I428" s="36" t="s">
        <v>21</v>
      </c>
      <c r="J428" s="51">
        <v>4500</v>
      </c>
      <c r="K428" s="8"/>
      <c r="L428" s="38">
        <v>0</v>
      </c>
      <c r="M428" s="53">
        <f t="shared" si="30"/>
        <v>30000</v>
      </c>
      <c r="N428" s="32">
        <v>46080</v>
      </c>
      <c r="O428" s="36" t="s">
        <v>22</v>
      </c>
    </row>
    <row r="429" spans="2:15">
      <c r="B429" s="7" t="s">
        <v>783</v>
      </c>
      <c r="C429" s="9" t="s">
        <v>784</v>
      </c>
      <c r="D429" s="36" t="s">
        <v>66</v>
      </c>
      <c r="E429" s="62" t="str">
        <f>VLOOKUP(D429,'pomocna tabulka'!$B$2:$D$12,3,0)</f>
        <v xml:space="preserve">Slovenská inovačná a energetická agentúra </v>
      </c>
      <c r="F429" s="41" t="str">
        <f>+IFERROR(VLOOKUP(VALUE(MID($B429,11,1)),'pomocna tabulka'!$F$2:$G$7,2,0),"")</f>
        <v>Predfinancovanie</v>
      </c>
      <c r="G429" s="36" t="s">
        <v>67</v>
      </c>
      <c r="H429" s="37">
        <v>88772.38</v>
      </c>
      <c r="I429" s="36" t="s">
        <v>68</v>
      </c>
      <c r="J429" s="51">
        <v>15665.71</v>
      </c>
      <c r="K429" s="8"/>
      <c r="L429" s="38">
        <v>0</v>
      </c>
      <c r="M429" s="53">
        <f t="shared" si="30"/>
        <v>104438.09</v>
      </c>
      <c r="N429" s="32">
        <v>46080</v>
      </c>
      <c r="O429" s="36" t="s">
        <v>22</v>
      </c>
    </row>
    <row r="430" spans="2:15">
      <c r="B430" s="7" t="s">
        <v>785</v>
      </c>
      <c r="C430" s="9" t="s">
        <v>786</v>
      </c>
      <c r="D430" s="36" t="s">
        <v>66</v>
      </c>
      <c r="E430" s="62" t="str">
        <f>VLOOKUP(D430,'pomocna tabulka'!$B$2:$D$12,3,0)</f>
        <v xml:space="preserve">Slovenská inovačná a energetická agentúra </v>
      </c>
      <c r="F430" s="41" t="str">
        <f>+IFERROR(VLOOKUP(VALUE(MID($B430,11,1)),'pomocna tabulka'!$F$2:$G$7,2,0),"")</f>
        <v>Predfinancovanie</v>
      </c>
      <c r="G430" s="36" t="s">
        <v>42</v>
      </c>
      <c r="H430" s="37">
        <v>36148.5</v>
      </c>
      <c r="I430" s="36" t="s">
        <v>43</v>
      </c>
      <c r="J430" s="51">
        <v>6379.15</v>
      </c>
      <c r="K430" s="8"/>
      <c r="L430" s="38">
        <v>0</v>
      </c>
      <c r="M430" s="53">
        <f t="shared" si="30"/>
        <v>42527.65</v>
      </c>
      <c r="N430" s="32">
        <v>46080</v>
      </c>
      <c r="O430" s="36" t="s">
        <v>22</v>
      </c>
    </row>
    <row r="431" spans="2:15">
      <c r="B431" s="7" t="s">
        <v>787</v>
      </c>
      <c r="C431" s="9" t="s">
        <v>788</v>
      </c>
      <c r="D431" s="36" t="s">
        <v>66</v>
      </c>
      <c r="E431" s="62" t="str">
        <f>VLOOKUP(D431,'pomocna tabulka'!$B$2:$D$12,3,0)</f>
        <v xml:space="preserve">Slovenská inovačná a energetická agentúra </v>
      </c>
      <c r="F431" s="41" t="str">
        <f>+IFERROR(VLOOKUP(VALUE(MID($B431,11,1)),'pomocna tabulka'!$F$2:$G$7,2,0),"")</f>
        <v>Predfinancovanie</v>
      </c>
      <c r="G431" s="36" t="s">
        <v>67</v>
      </c>
      <c r="H431" s="37">
        <v>188984.85</v>
      </c>
      <c r="I431" s="36" t="s">
        <v>68</v>
      </c>
      <c r="J431" s="51">
        <v>33350.269999999997</v>
      </c>
      <c r="K431" s="8"/>
      <c r="L431" s="38">
        <v>0</v>
      </c>
      <c r="M431" s="53">
        <f t="shared" si="30"/>
        <v>222335.12</v>
      </c>
      <c r="N431" s="32">
        <v>46080</v>
      </c>
      <c r="O431" s="36" t="s">
        <v>22</v>
      </c>
    </row>
    <row r="432" spans="2:15">
      <c r="B432" s="7" t="s">
        <v>789</v>
      </c>
      <c r="C432" s="9" t="s">
        <v>790</v>
      </c>
      <c r="D432" s="36" t="s">
        <v>19</v>
      </c>
      <c r="E432" s="62" t="str">
        <f>VLOOKUP(D432,'pomocna tabulka'!$B$2:$D$12,3,0)</f>
        <v>Úrad vlády SR</v>
      </c>
      <c r="F432" s="41" t="str">
        <f>+IFERROR(VLOOKUP(VALUE(MID($B432,11,1)),'pomocna tabulka'!$F$2:$G$7,2,0),"")</f>
        <v>Zálohová platba</v>
      </c>
      <c r="G432" s="36" t="s">
        <v>20</v>
      </c>
      <c r="H432" s="37">
        <v>27414.2</v>
      </c>
      <c r="I432" s="36" t="s">
        <v>21</v>
      </c>
      <c r="J432" s="51">
        <v>4837.8</v>
      </c>
      <c r="K432" s="8"/>
      <c r="L432" s="38">
        <v>0</v>
      </c>
      <c r="M432" s="53">
        <f t="shared" si="30"/>
        <v>32252</v>
      </c>
      <c r="N432" s="32">
        <v>46080</v>
      </c>
      <c r="O432" s="36" t="s">
        <v>22</v>
      </c>
    </row>
    <row r="433" spans="2:15">
      <c r="B433" s="7" t="s">
        <v>791</v>
      </c>
      <c r="C433" s="9" t="s">
        <v>792</v>
      </c>
      <c r="D433" s="36" t="s">
        <v>19</v>
      </c>
      <c r="E433" s="62" t="str">
        <f>VLOOKUP(D433,'pomocna tabulka'!$B$2:$D$12,3,0)</f>
        <v>Úrad vlády SR</v>
      </c>
      <c r="F433" s="41" t="str">
        <f>+IFERROR(VLOOKUP(VALUE(MID($B433,11,1)),'pomocna tabulka'!$F$2:$G$7,2,0),"")</f>
        <v>Priebežná platba</v>
      </c>
      <c r="G433" s="36" t="s">
        <v>20</v>
      </c>
      <c r="H433" s="37">
        <v>14709.98</v>
      </c>
      <c r="I433" s="36" t="s">
        <v>21</v>
      </c>
      <c r="J433" s="51">
        <v>2595.88</v>
      </c>
      <c r="K433" s="8"/>
      <c r="L433" s="38">
        <v>0</v>
      </c>
      <c r="M433" s="53">
        <f t="shared" si="30"/>
        <v>17305.86</v>
      </c>
      <c r="N433" s="32">
        <v>46080</v>
      </c>
      <c r="O433" s="36" t="s">
        <v>22</v>
      </c>
    </row>
    <row r="434" spans="2:15">
      <c r="B434" s="7" t="s">
        <v>793</v>
      </c>
      <c r="C434" s="9" t="s">
        <v>143</v>
      </c>
      <c r="D434" s="36" t="s">
        <v>19</v>
      </c>
      <c r="E434" s="62" t="str">
        <f>VLOOKUP(D434,'pomocna tabulka'!$B$2:$D$12,3,0)</f>
        <v>Úrad vlády SR</v>
      </c>
      <c r="F434" s="41" t="str">
        <f>+IFERROR(VLOOKUP(VALUE(MID($B434,11,1)),'pomocna tabulka'!$F$2:$G$7,2,0),"")</f>
        <v>Priebežná platba</v>
      </c>
      <c r="G434" s="36" t="s">
        <v>20</v>
      </c>
      <c r="H434" s="37">
        <v>16244.65</v>
      </c>
      <c r="I434" s="36" t="s">
        <v>21</v>
      </c>
      <c r="J434" s="51">
        <v>2866.7</v>
      </c>
      <c r="K434" s="8"/>
      <c r="L434" s="38">
        <v>0</v>
      </c>
      <c r="M434" s="53">
        <f t="shared" si="30"/>
        <v>19111.349999999999</v>
      </c>
      <c r="N434" s="32">
        <v>46080</v>
      </c>
      <c r="O434" s="36" t="s">
        <v>22</v>
      </c>
    </row>
    <row r="435" spans="2:15">
      <c r="B435" s="7" t="s">
        <v>794</v>
      </c>
      <c r="C435" s="9" t="s">
        <v>795</v>
      </c>
      <c r="D435" s="36" t="s">
        <v>19</v>
      </c>
      <c r="E435" s="62" t="str">
        <f>VLOOKUP(D435,'pomocna tabulka'!$B$2:$D$12,3,0)</f>
        <v>Úrad vlády SR</v>
      </c>
      <c r="F435" s="41" t="str">
        <f>+IFERROR(VLOOKUP(VALUE(MID($B435,11,1)),'pomocna tabulka'!$F$2:$G$7,2,0),"")</f>
        <v>Priebežná platba</v>
      </c>
      <c r="G435" s="36" t="s">
        <v>28</v>
      </c>
      <c r="H435" s="37">
        <v>7617.97</v>
      </c>
      <c r="I435" s="36" t="s">
        <v>29</v>
      </c>
      <c r="J435" s="51">
        <v>1344.35</v>
      </c>
      <c r="K435" s="8"/>
      <c r="L435" s="38">
        <v>0</v>
      </c>
      <c r="M435" s="53">
        <f t="shared" si="30"/>
        <v>8962.32</v>
      </c>
      <c r="N435" s="32">
        <v>46080</v>
      </c>
      <c r="O435" s="36" t="s">
        <v>22</v>
      </c>
    </row>
    <row r="436" spans="2:15">
      <c r="B436" s="7" t="s">
        <v>796</v>
      </c>
      <c r="C436" s="9" t="s">
        <v>112</v>
      </c>
      <c r="D436" s="36" t="s">
        <v>27</v>
      </c>
      <c r="E436" s="62" t="str">
        <f>VLOOKUP(D436,'pomocna tabulka'!$B$2:$D$12,3,0)</f>
        <v>MIRRI SR</v>
      </c>
      <c r="F436" s="41" t="str">
        <f>+IFERROR(VLOOKUP(VALUE(MID($B436,11,1)),'pomocna tabulka'!$F$2:$G$7,2,0),"")</f>
        <v>Priebežná platba</v>
      </c>
      <c r="G436" s="36" t="s">
        <v>67</v>
      </c>
      <c r="H436" s="37">
        <v>239300.46</v>
      </c>
      <c r="I436" s="36" t="s">
        <v>29</v>
      </c>
      <c r="J436" s="51">
        <v>87173.88</v>
      </c>
      <c r="K436" s="8" t="s">
        <v>48</v>
      </c>
      <c r="L436" s="51">
        <v>25184.400000000001</v>
      </c>
      <c r="M436" s="53">
        <f t="shared" si="30"/>
        <v>351658.74</v>
      </c>
      <c r="N436" s="32">
        <v>46080</v>
      </c>
      <c r="O436" s="36" t="s">
        <v>22</v>
      </c>
    </row>
    <row r="437" spans="2:15">
      <c r="B437" s="7" t="s">
        <v>796</v>
      </c>
      <c r="C437" s="9" t="s">
        <v>112</v>
      </c>
      <c r="D437" s="36" t="s">
        <v>27</v>
      </c>
      <c r="E437" s="62" t="str">
        <f>VLOOKUP(D437,'pomocna tabulka'!$B$2:$D$12,3,0)</f>
        <v>MIRRI SR</v>
      </c>
      <c r="F437" s="41" t="str">
        <f>+IFERROR(VLOOKUP(VALUE(MID($B437,11,1)),'pomocna tabulka'!$F$2:$G$7,2,0),"")</f>
        <v>Priebežná platba</v>
      </c>
      <c r="G437" s="36" t="s">
        <v>28</v>
      </c>
      <c r="H437" s="37">
        <v>21997</v>
      </c>
      <c r="I437" s="36"/>
      <c r="J437" s="38">
        <v>0</v>
      </c>
      <c r="K437" s="8"/>
      <c r="L437" s="38">
        <v>0</v>
      </c>
      <c r="M437" s="53">
        <f t="shared" si="30"/>
        <v>21997</v>
      </c>
      <c r="N437" s="32">
        <v>46080</v>
      </c>
      <c r="O437" s="36" t="s">
        <v>22</v>
      </c>
    </row>
    <row r="438" spans="2:15">
      <c r="B438" s="7" t="s">
        <v>797</v>
      </c>
      <c r="C438" s="9" t="s">
        <v>771</v>
      </c>
      <c r="D438" s="36" t="s">
        <v>66</v>
      </c>
      <c r="E438" s="62" t="str">
        <f>VLOOKUP(D438,'pomocna tabulka'!$B$2:$D$12,3,0)</f>
        <v xml:space="preserve">Slovenská inovačná a energetická agentúra </v>
      </c>
      <c r="F438" s="41" t="str">
        <f>+IFERROR(VLOOKUP(VALUE(MID($B438,11,1)),'pomocna tabulka'!$F$2:$G$7,2,0),"")</f>
        <v>Predfinancovanie</v>
      </c>
      <c r="G438" s="36" t="s">
        <v>67</v>
      </c>
      <c r="H438" s="37">
        <v>119258.49</v>
      </c>
      <c r="I438" s="36" t="s">
        <v>68</v>
      </c>
      <c r="J438" s="51">
        <v>178887.74</v>
      </c>
      <c r="K438" s="8"/>
      <c r="L438" s="38">
        <v>0</v>
      </c>
      <c r="M438" s="53">
        <f t="shared" si="30"/>
        <v>298146.23</v>
      </c>
      <c r="N438" s="32">
        <v>46080</v>
      </c>
      <c r="O438" s="36" t="s">
        <v>22</v>
      </c>
    </row>
    <row r="439" spans="2:15">
      <c r="B439" s="7" t="s">
        <v>798</v>
      </c>
      <c r="C439" s="9" t="s">
        <v>799</v>
      </c>
      <c r="D439" s="36" t="s">
        <v>66</v>
      </c>
      <c r="E439" s="62" t="str">
        <f>VLOOKUP(D439,'pomocna tabulka'!$B$2:$D$12,3,0)</f>
        <v xml:space="preserve">Slovenská inovačná a energetická agentúra </v>
      </c>
      <c r="F439" s="41" t="str">
        <f>+IFERROR(VLOOKUP(VALUE(MID($B439,11,1)),'pomocna tabulka'!$F$2:$G$7,2,0),"")</f>
        <v>Predfinancovanie</v>
      </c>
      <c r="G439" s="36" t="s">
        <v>67</v>
      </c>
      <c r="H439" s="37">
        <v>5858.1</v>
      </c>
      <c r="I439" s="36" t="s">
        <v>68</v>
      </c>
      <c r="J439" s="51">
        <v>8787.15</v>
      </c>
      <c r="K439" s="8"/>
      <c r="L439" s="38">
        <v>0</v>
      </c>
      <c r="M439" s="53">
        <f t="shared" si="30"/>
        <v>14645.25</v>
      </c>
      <c r="N439" s="32">
        <v>46083</v>
      </c>
      <c r="O439" s="36" t="s">
        <v>22</v>
      </c>
    </row>
    <row r="440" spans="2:15">
      <c r="B440" s="7" t="s">
        <v>800</v>
      </c>
      <c r="C440" s="9" t="s">
        <v>801</v>
      </c>
      <c r="D440" s="36" t="s">
        <v>19</v>
      </c>
      <c r="E440" s="62" t="str">
        <f>VLOOKUP(D440,'pomocna tabulka'!$B$2:$D$12,3,0)</f>
        <v>Úrad vlády SR</v>
      </c>
      <c r="F440" s="41" t="str">
        <f>+IFERROR(VLOOKUP(VALUE(MID($B440,11,1)),'pomocna tabulka'!$F$2:$G$7,2,0),"")</f>
        <v>Zálohová platba</v>
      </c>
      <c r="G440" s="36" t="s">
        <v>28</v>
      </c>
      <c r="H440" s="37">
        <v>77114.69</v>
      </c>
      <c r="I440" s="36" t="s">
        <v>29</v>
      </c>
      <c r="J440" s="51">
        <v>13608.47</v>
      </c>
      <c r="K440" s="8"/>
      <c r="L440" s="38">
        <v>0</v>
      </c>
      <c r="M440" s="53">
        <f t="shared" si="30"/>
        <v>90723.16</v>
      </c>
      <c r="N440" s="32">
        <v>46083</v>
      </c>
      <c r="O440" s="36" t="s">
        <v>22</v>
      </c>
    </row>
    <row r="441" spans="2:15">
      <c r="B441" s="7" t="s">
        <v>802</v>
      </c>
      <c r="C441" s="9" t="s">
        <v>803</v>
      </c>
      <c r="D441" s="36" t="s">
        <v>19</v>
      </c>
      <c r="E441" s="62" t="str">
        <f>VLOOKUP(D441,'pomocna tabulka'!$B$2:$D$12,3,0)</f>
        <v>Úrad vlády SR</v>
      </c>
      <c r="F441" s="41" t="str">
        <f>+IFERROR(VLOOKUP(VALUE(MID($B441,11,1)),'pomocna tabulka'!$F$2:$G$7,2,0),"")</f>
        <v>Zálohová platba</v>
      </c>
      <c r="G441" s="36" t="s">
        <v>20</v>
      </c>
      <c r="H441" s="37">
        <v>18028.5</v>
      </c>
      <c r="I441" s="36" t="s">
        <v>21</v>
      </c>
      <c r="J441" s="51">
        <v>3181.5</v>
      </c>
      <c r="K441" s="8"/>
      <c r="L441" s="38">
        <v>0</v>
      </c>
      <c r="M441" s="53">
        <f t="shared" ref="M441:M487" si="32">H441+J441+L441</f>
        <v>21210</v>
      </c>
      <c r="N441" s="32">
        <v>46083</v>
      </c>
      <c r="O441" s="36" t="s">
        <v>22</v>
      </c>
    </row>
    <row r="442" spans="2:15">
      <c r="B442" s="7" t="s">
        <v>804</v>
      </c>
      <c r="C442" s="9" t="s">
        <v>805</v>
      </c>
      <c r="D442" s="36" t="s">
        <v>66</v>
      </c>
      <c r="E442" s="62" t="str">
        <f>VLOOKUP(D442,'pomocna tabulka'!$B$2:$D$12,3,0)</f>
        <v xml:space="preserve">Slovenská inovačná a energetická agentúra </v>
      </c>
      <c r="F442" s="41" t="str">
        <f>+IFERROR(VLOOKUP(VALUE(MID($B442,11,1)),'pomocna tabulka'!$F$2:$G$7,2,0),"")</f>
        <v>Priebežná platba</v>
      </c>
      <c r="G442" s="36" t="s">
        <v>67</v>
      </c>
      <c r="H442" s="37">
        <v>5142.5</v>
      </c>
      <c r="I442" s="36" t="s">
        <v>68</v>
      </c>
      <c r="J442" s="51">
        <v>907.5</v>
      </c>
      <c r="K442" s="8"/>
      <c r="L442" s="38">
        <v>0</v>
      </c>
      <c r="M442" s="53">
        <f t="shared" si="32"/>
        <v>6050</v>
      </c>
      <c r="N442" s="32">
        <v>46083</v>
      </c>
      <c r="O442" s="36" t="s">
        <v>22</v>
      </c>
    </row>
    <row r="443" spans="2:15">
      <c r="B443" s="7" t="s">
        <v>806</v>
      </c>
      <c r="C443" s="9" t="s">
        <v>807</v>
      </c>
      <c r="D443" s="36" t="s">
        <v>66</v>
      </c>
      <c r="E443" s="62" t="str">
        <f>VLOOKUP(D443,'pomocna tabulka'!$B$2:$D$12,3,0)</f>
        <v xml:space="preserve">Slovenská inovačná a energetická agentúra </v>
      </c>
      <c r="F443" s="41" t="str">
        <f>+IFERROR(VLOOKUP(VALUE(MID($B443,11,1)),'pomocna tabulka'!$F$2:$G$7,2,0),"")</f>
        <v>Predfinancovanie</v>
      </c>
      <c r="G443" s="36" t="s">
        <v>67</v>
      </c>
      <c r="H443" s="37">
        <v>221537.87</v>
      </c>
      <c r="I443" s="36" t="s">
        <v>68</v>
      </c>
      <c r="J443" s="51">
        <v>39094.92</v>
      </c>
      <c r="K443" s="8"/>
      <c r="L443" s="38">
        <v>0</v>
      </c>
      <c r="M443" s="53">
        <f t="shared" si="32"/>
        <v>260632.78999999998</v>
      </c>
      <c r="N443" s="32">
        <v>46080</v>
      </c>
      <c r="O443" s="36" t="s">
        <v>22</v>
      </c>
    </row>
    <row r="444" spans="2:15">
      <c r="B444" s="7" t="s">
        <v>808</v>
      </c>
      <c r="C444" s="9" t="s">
        <v>426</v>
      </c>
      <c r="D444" s="36" t="s">
        <v>66</v>
      </c>
      <c r="E444" s="62" t="str">
        <f>VLOOKUP(D444,'pomocna tabulka'!$B$2:$D$12,3,0)</f>
        <v xml:space="preserve">Slovenská inovačná a energetická agentúra </v>
      </c>
      <c r="F444" s="41" t="str">
        <f>+IFERROR(VLOOKUP(VALUE(MID($B444,11,1)),'pomocna tabulka'!$F$2:$G$7,2,0),"")</f>
        <v>Predfinancovanie</v>
      </c>
      <c r="G444" s="36" t="s">
        <v>67</v>
      </c>
      <c r="H444" s="37">
        <v>6775.34</v>
      </c>
      <c r="I444" s="36" t="s">
        <v>68</v>
      </c>
      <c r="J444" s="51">
        <v>10163.01</v>
      </c>
      <c r="K444" s="8"/>
      <c r="L444" s="38">
        <v>0</v>
      </c>
      <c r="M444" s="53">
        <f t="shared" si="32"/>
        <v>16938.349999999999</v>
      </c>
      <c r="N444" s="32">
        <v>46080</v>
      </c>
      <c r="O444" s="36" t="s">
        <v>22</v>
      </c>
    </row>
    <row r="445" spans="2:15">
      <c r="B445" s="7" t="s">
        <v>809</v>
      </c>
      <c r="C445" s="9" t="s">
        <v>220</v>
      </c>
      <c r="D445" s="36" t="s">
        <v>27</v>
      </c>
      <c r="E445" s="62" t="str">
        <f>VLOOKUP(D445,'pomocna tabulka'!$B$2:$D$12,3,0)</f>
        <v>MIRRI SR</v>
      </c>
      <c r="F445" s="41" t="str">
        <f>+IFERROR(VLOOKUP(VALUE(MID($B445,11,1)),'pomocna tabulka'!$F$2:$G$7,2,0),"")</f>
        <v>Predfinancovanie</v>
      </c>
      <c r="G445" s="36" t="s">
        <v>28</v>
      </c>
      <c r="H445" s="37">
        <v>225272.91</v>
      </c>
      <c r="I445" s="36" t="s">
        <v>29</v>
      </c>
      <c r="J445" s="51">
        <v>18551.88</v>
      </c>
      <c r="K445" s="8"/>
      <c r="L445" s="38">
        <v>0</v>
      </c>
      <c r="M445" s="53">
        <f t="shared" si="32"/>
        <v>243824.79</v>
      </c>
      <c r="N445" s="32">
        <v>46083</v>
      </c>
      <c r="O445" s="36" t="s">
        <v>22</v>
      </c>
    </row>
    <row r="446" spans="2:15">
      <c r="B446" s="7" t="s">
        <v>810</v>
      </c>
      <c r="C446" s="9" t="s">
        <v>339</v>
      </c>
      <c r="D446" s="36" t="s">
        <v>27</v>
      </c>
      <c r="E446" s="62" t="str">
        <f>VLOOKUP(D446,'pomocna tabulka'!$B$2:$D$12,3,0)</f>
        <v>MIRRI SR</v>
      </c>
      <c r="F446" s="41" t="str">
        <f>+IFERROR(VLOOKUP(VALUE(MID($B446,11,1)),'pomocna tabulka'!$F$2:$G$7,2,0),"")</f>
        <v>Predfinancovanie</v>
      </c>
      <c r="G446" s="36" t="s">
        <v>28</v>
      </c>
      <c r="H446" s="37">
        <v>179970.15</v>
      </c>
      <c r="I446" s="36" t="s">
        <v>29</v>
      </c>
      <c r="J446" s="51">
        <v>14821.07</v>
      </c>
      <c r="K446" s="8"/>
      <c r="L446" s="38">
        <v>0</v>
      </c>
      <c r="M446" s="53">
        <f t="shared" si="32"/>
        <v>194791.22</v>
      </c>
      <c r="N446" s="32">
        <v>46083</v>
      </c>
      <c r="O446" s="36" t="s">
        <v>22</v>
      </c>
    </row>
    <row r="447" spans="2:15">
      <c r="B447" s="7" t="s">
        <v>811</v>
      </c>
      <c r="C447" s="9" t="s">
        <v>812</v>
      </c>
      <c r="D447" s="36" t="s">
        <v>19</v>
      </c>
      <c r="E447" s="62" t="str">
        <f>VLOOKUP(D447,'pomocna tabulka'!$B$2:$D$12,3,0)</f>
        <v>Úrad vlády SR</v>
      </c>
      <c r="F447" s="41" t="str">
        <f>+IFERROR(VLOOKUP(VALUE(MID($B447,11,1)),'pomocna tabulka'!$F$2:$G$7,2,0),"")</f>
        <v>Predfinancovanie</v>
      </c>
      <c r="G447" s="36" t="s">
        <v>28</v>
      </c>
      <c r="H447" s="37">
        <v>100045</v>
      </c>
      <c r="I447" s="36" t="s">
        <v>29</v>
      </c>
      <c r="J447" s="51">
        <v>17655</v>
      </c>
      <c r="K447" s="8"/>
      <c r="L447" s="38">
        <v>0</v>
      </c>
      <c r="M447" s="53">
        <f t="shared" si="32"/>
        <v>117700</v>
      </c>
      <c r="N447" s="32">
        <v>46083</v>
      </c>
      <c r="O447" s="36" t="s">
        <v>22</v>
      </c>
    </row>
    <row r="448" spans="2:15">
      <c r="B448" s="7" t="s">
        <v>813</v>
      </c>
      <c r="C448" s="9" t="s">
        <v>814</v>
      </c>
      <c r="D448" s="36" t="s">
        <v>19</v>
      </c>
      <c r="E448" s="62" t="str">
        <f>VLOOKUP(D448,'pomocna tabulka'!$B$2:$D$12,3,0)</f>
        <v>Úrad vlády SR</v>
      </c>
      <c r="F448" s="41" t="str">
        <f>+IFERROR(VLOOKUP(VALUE(MID($B448,11,1)),'pomocna tabulka'!$F$2:$G$7,2,0),"")</f>
        <v>Zálohová platba</v>
      </c>
      <c r="G448" s="36" t="s">
        <v>20</v>
      </c>
      <c r="H448" s="37">
        <v>40759.370000000003</v>
      </c>
      <c r="I448" s="36" t="s">
        <v>21</v>
      </c>
      <c r="J448" s="51">
        <v>7192.83</v>
      </c>
      <c r="K448" s="8"/>
      <c r="L448" s="38">
        <v>0</v>
      </c>
      <c r="M448" s="53">
        <f t="shared" si="32"/>
        <v>47952.200000000004</v>
      </c>
      <c r="N448" s="32">
        <v>46083</v>
      </c>
      <c r="O448" s="36" t="s">
        <v>22</v>
      </c>
    </row>
    <row r="449" spans="2:15">
      <c r="B449" s="7" t="s">
        <v>815</v>
      </c>
      <c r="C449" s="9" t="s">
        <v>816</v>
      </c>
      <c r="D449" s="36" t="s">
        <v>19</v>
      </c>
      <c r="E449" s="62" t="str">
        <f>VLOOKUP(D449,'pomocna tabulka'!$B$2:$D$12,3,0)</f>
        <v>Úrad vlády SR</v>
      </c>
      <c r="F449" s="41" t="str">
        <f>+IFERROR(VLOOKUP(VALUE(MID($B449,11,1)),'pomocna tabulka'!$F$2:$G$7,2,0),"")</f>
        <v>Zálohová platba</v>
      </c>
      <c r="G449" s="36" t="s">
        <v>20</v>
      </c>
      <c r="H449" s="37">
        <v>36550</v>
      </c>
      <c r="I449" s="36" t="s">
        <v>21</v>
      </c>
      <c r="J449" s="51">
        <v>6450</v>
      </c>
      <c r="K449" s="8"/>
      <c r="L449" s="38">
        <v>0</v>
      </c>
      <c r="M449" s="53">
        <f t="shared" si="32"/>
        <v>43000</v>
      </c>
      <c r="N449" s="32">
        <v>46083</v>
      </c>
      <c r="O449" s="36" t="s">
        <v>22</v>
      </c>
    </row>
    <row r="450" spans="2:15">
      <c r="B450" s="7" t="s">
        <v>817</v>
      </c>
      <c r="C450" s="9" t="s">
        <v>482</v>
      </c>
      <c r="D450" s="36" t="s">
        <v>27</v>
      </c>
      <c r="E450" s="62" t="str">
        <f>VLOOKUP(D450,'pomocna tabulka'!$B$2:$D$12,3,0)</f>
        <v>MIRRI SR</v>
      </c>
      <c r="F450" s="41" t="str">
        <f>+IFERROR(VLOOKUP(VALUE(MID($B450,11,1)),'pomocna tabulka'!$F$2:$G$7,2,0),"")</f>
        <v>Predfinancovanie</v>
      </c>
      <c r="G450" s="36" t="s">
        <v>28</v>
      </c>
      <c r="H450" s="37">
        <v>59374.62</v>
      </c>
      <c r="I450" s="36" t="s">
        <v>29</v>
      </c>
      <c r="J450" s="51">
        <v>66796.44</v>
      </c>
      <c r="K450" s="8"/>
      <c r="L450" s="38">
        <v>0</v>
      </c>
      <c r="M450" s="53">
        <f t="shared" si="32"/>
        <v>126171.06</v>
      </c>
      <c r="N450" s="32">
        <v>46084</v>
      </c>
      <c r="O450" s="36" t="s">
        <v>22</v>
      </c>
    </row>
    <row r="451" spans="2:15">
      <c r="B451" s="7" t="s">
        <v>818</v>
      </c>
      <c r="C451" s="9" t="s">
        <v>56</v>
      </c>
      <c r="D451" s="36" t="s">
        <v>27</v>
      </c>
      <c r="E451" s="62" t="str">
        <f>VLOOKUP(D451,'pomocna tabulka'!$B$2:$D$12,3,0)</f>
        <v>MIRRI SR</v>
      </c>
      <c r="F451" s="41" t="str">
        <f>+IFERROR(VLOOKUP(VALUE(MID($B451,11,1)),'pomocna tabulka'!$F$2:$G$7,2,0),"")</f>
        <v>Priebežná platba</v>
      </c>
      <c r="G451" s="36" t="s">
        <v>28</v>
      </c>
      <c r="H451" s="37">
        <v>136798.15</v>
      </c>
      <c r="I451" s="36" t="s">
        <v>29</v>
      </c>
      <c r="J451" s="51">
        <v>11265.73</v>
      </c>
      <c r="K451" s="8"/>
      <c r="L451" s="38">
        <v>0</v>
      </c>
      <c r="M451" s="53">
        <f t="shared" si="32"/>
        <v>148063.88</v>
      </c>
      <c r="N451" s="32">
        <v>46083</v>
      </c>
      <c r="O451" s="36" t="s">
        <v>22</v>
      </c>
    </row>
    <row r="452" spans="2:15">
      <c r="B452" s="7" t="s">
        <v>819</v>
      </c>
      <c r="C452" s="9" t="s">
        <v>820</v>
      </c>
      <c r="D452" s="36" t="s">
        <v>19</v>
      </c>
      <c r="E452" s="62" t="str">
        <f>VLOOKUP(D452,'pomocna tabulka'!$B$2:$D$12,3,0)</f>
        <v>Úrad vlády SR</v>
      </c>
      <c r="F452" s="41" t="str">
        <f>+IFERROR(VLOOKUP(VALUE(MID($B452,11,1)),'pomocna tabulka'!$F$2:$G$7,2,0),"")</f>
        <v>Predfinancovanie</v>
      </c>
      <c r="G452" s="36" t="s">
        <v>28</v>
      </c>
      <c r="H452" s="37">
        <v>34213.69</v>
      </c>
      <c r="I452" s="36" t="s">
        <v>29</v>
      </c>
      <c r="J452" s="51">
        <v>6037.71</v>
      </c>
      <c r="K452" s="8"/>
      <c r="L452" s="38">
        <v>0</v>
      </c>
      <c r="M452" s="53">
        <f t="shared" si="32"/>
        <v>40251.4</v>
      </c>
      <c r="N452" s="32">
        <v>46083</v>
      </c>
      <c r="O452" s="36" t="s">
        <v>22</v>
      </c>
    </row>
    <row r="453" spans="2:15">
      <c r="B453" s="7" t="s">
        <v>821</v>
      </c>
      <c r="C453" s="9" t="s">
        <v>633</v>
      </c>
      <c r="D453" s="36" t="s">
        <v>66</v>
      </c>
      <c r="E453" s="62" t="str">
        <f>VLOOKUP(D453,'pomocna tabulka'!$B$2:$D$12,3,0)</f>
        <v xml:space="preserve">Slovenská inovačná a energetická agentúra </v>
      </c>
      <c r="F453" s="41" t="str">
        <f>+IFERROR(VLOOKUP(VALUE(MID($B453,11,1)),'pomocna tabulka'!$F$2:$G$7,2,0),"")</f>
        <v>Predfinancovanie</v>
      </c>
      <c r="G453" s="36" t="s">
        <v>67</v>
      </c>
      <c r="H453" s="37">
        <v>31545.64</v>
      </c>
      <c r="I453" s="36" t="s">
        <v>68</v>
      </c>
      <c r="J453" s="51">
        <v>5566.88</v>
      </c>
      <c r="K453" s="8"/>
      <c r="L453" s="38">
        <v>0</v>
      </c>
      <c r="M453" s="53">
        <f t="shared" si="32"/>
        <v>37112.519999999997</v>
      </c>
      <c r="N453" s="32">
        <v>46083</v>
      </c>
      <c r="O453" s="36" t="s">
        <v>22</v>
      </c>
    </row>
    <row r="454" spans="2:15">
      <c r="B454" s="7" t="s">
        <v>822</v>
      </c>
      <c r="C454" s="9" t="s">
        <v>244</v>
      </c>
      <c r="D454" s="36" t="s">
        <v>19</v>
      </c>
      <c r="E454" s="62" t="str">
        <f>VLOOKUP(D454,'pomocna tabulka'!$B$2:$D$12,3,0)</f>
        <v>Úrad vlády SR</v>
      </c>
      <c r="F454" s="41" t="str">
        <f>+IFERROR(VLOOKUP(VALUE(MID($B454,11,1)),'pomocna tabulka'!$F$2:$G$7,2,0),"")</f>
        <v>Zálohová platba</v>
      </c>
      <c r="G454" s="36" t="s">
        <v>28</v>
      </c>
      <c r="H454" s="37">
        <v>58650</v>
      </c>
      <c r="I454" s="36" t="s">
        <v>29</v>
      </c>
      <c r="J454" s="51">
        <v>10350</v>
      </c>
      <c r="K454" s="8"/>
      <c r="L454" s="38">
        <v>0</v>
      </c>
      <c r="M454" s="53">
        <f t="shared" ref="M454" si="33">H454+J454+L454</f>
        <v>69000</v>
      </c>
      <c r="N454" s="32">
        <v>46084</v>
      </c>
      <c r="O454" s="36" t="s">
        <v>22</v>
      </c>
    </row>
    <row r="455" spans="2:15">
      <c r="B455" s="7" t="s">
        <v>823</v>
      </c>
      <c r="C455" s="9" t="s">
        <v>824</v>
      </c>
      <c r="D455" s="36" t="s">
        <v>19</v>
      </c>
      <c r="E455" s="62" t="str">
        <f>VLOOKUP(D455,'pomocna tabulka'!$B$2:$D$12,3,0)</f>
        <v>Úrad vlády SR</v>
      </c>
      <c r="F455" s="41" t="str">
        <f>+IFERROR(VLOOKUP(VALUE(MID($B455,11,1)),'pomocna tabulka'!$F$2:$G$7,2,0),"")</f>
        <v>Priebežná platba</v>
      </c>
      <c r="G455" s="36" t="s">
        <v>20</v>
      </c>
      <c r="H455" s="37">
        <v>14615.17</v>
      </c>
      <c r="I455" s="36" t="s">
        <v>21</v>
      </c>
      <c r="J455" s="51">
        <v>2579.15</v>
      </c>
      <c r="K455" s="8"/>
      <c r="L455" s="38">
        <v>0</v>
      </c>
      <c r="M455" s="53">
        <f t="shared" si="32"/>
        <v>17194.32</v>
      </c>
      <c r="N455" s="32">
        <v>46084</v>
      </c>
      <c r="O455" s="36" t="s">
        <v>22</v>
      </c>
    </row>
    <row r="456" spans="2:15">
      <c r="B456" s="7" t="s">
        <v>825</v>
      </c>
      <c r="C456" s="9" t="s">
        <v>826</v>
      </c>
      <c r="D456" s="36" t="s">
        <v>27</v>
      </c>
      <c r="E456" s="62" t="str">
        <f>VLOOKUP(D456,'pomocna tabulka'!$B$2:$D$12,3,0)</f>
        <v>MIRRI SR</v>
      </c>
      <c r="F456" s="41" t="str">
        <f>+IFERROR(VLOOKUP(VALUE(MID($B456,11,1)),'pomocna tabulka'!$F$2:$G$7,2,0),"")</f>
        <v>Priebežná platba</v>
      </c>
      <c r="G456" s="36" t="s">
        <v>28</v>
      </c>
      <c r="H456" s="37">
        <v>378038.85</v>
      </c>
      <c r="I456" s="36" t="s">
        <v>29</v>
      </c>
      <c r="J456" s="51">
        <v>126121.06</v>
      </c>
      <c r="K456" s="8" t="s">
        <v>48</v>
      </c>
      <c r="L456" s="38">
        <v>36436.18</v>
      </c>
      <c r="M456" s="53">
        <f t="shared" si="32"/>
        <v>540596.09</v>
      </c>
      <c r="N456" s="32">
        <v>46083</v>
      </c>
      <c r="O456" s="49" t="s">
        <v>49</v>
      </c>
    </row>
    <row r="457" spans="2:15">
      <c r="B457" s="7" t="s">
        <v>827</v>
      </c>
      <c r="C457" s="9" t="s">
        <v>727</v>
      </c>
      <c r="D457" s="36" t="s">
        <v>19</v>
      </c>
      <c r="E457" s="62" t="str">
        <f>VLOOKUP(D457,'pomocna tabulka'!$B$2:$D$12,3,0)</f>
        <v>Úrad vlády SR</v>
      </c>
      <c r="F457" s="41" t="str">
        <f>+IFERROR(VLOOKUP(VALUE(MID($B457,11,1)),'pomocna tabulka'!$F$2:$G$7,2,0),"")</f>
        <v>Zálohová platba</v>
      </c>
      <c r="G457" s="36" t="s">
        <v>28</v>
      </c>
      <c r="H457" s="37">
        <v>17081.63</v>
      </c>
      <c r="I457" s="36" t="s">
        <v>29</v>
      </c>
      <c r="J457" s="51">
        <v>3014.4</v>
      </c>
      <c r="K457" s="8"/>
      <c r="L457" s="38">
        <v>0</v>
      </c>
      <c r="M457" s="53">
        <f t="shared" si="32"/>
        <v>20096.030000000002</v>
      </c>
      <c r="N457" s="32">
        <v>46084</v>
      </c>
      <c r="O457" s="36" t="s">
        <v>22</v>
      </c>
    </row>
    <row r="458" spans="2:15">
      <c r="B458" s="7" t="s">
        <v>828</v>
      </c>
      <c r="C458" s="9" t="s">
        <v>645</v>
      </c>
      <c r="D458" s="36" t="s">
        <v>27</v>
      </c>
      <c r="E458" s="62" t="str">
        <f>VLOOKUP(D458,'pomocna tabulka'!$B$2:$D$12,3,0)</f>
        <v>MIRRI SR</v>
      </c>
      <c r="F458" s="41" t="str">
        <f>+IFERROR(VLOOKUP(VALUE(MID($B458,11,1)),'pomocna tabulka'!$F$2:$G$7,2,0),"")</f>
        <v>Priebežná platba</v>
      </c>
      <c r="G458" s="36" t="s">
        <v>67</v>
      </c>
      <c r="H458" s="37">
        <v>63005.52</v>
      </c>
      <c r="I458" s="36" t="s">
        <v>68</v>
      </c>
      <c r="J458" s="51">
        <v>13812.02</v>
      </c>
      <c r="K458" s="8" t="s">
        <v>48</v>
      </c>
      <c r="L458" s="38">
        <v>6072.6</v>
      </c>
      <c r="M458" s="53">
        <f t="shared" si="32"/>
        <v>82890.14</v>
      </c>
      <c r="N458" s="32">
        <v>46084</v>
      </c>
      <c r="O458" s="36" t="s">
        <v>22</v>
      </c>
    </row>
    <row r="459" spans="2:15">
      <c r="B459" s="7" t="s">
        <v>829</v>
      </c>
      <c r="C459" s="9" t="s">
        <v>830</v>
      </c>
      <c r="D459" s="36" t="s">
        <v>66</v>
      </c>
      <c r="E459" s="62" t="str">
        <f>VLOOKUP(D459,'pomocna tabulka'!$B$2:$D$12,3,0)</f>
        <v xml:space="preserve">Slovenská inovačná a energetická agentúra </v>
      </c>
      <c r="F459" s="41" t="str">
        <f>+IFERROR(VLOOKUP(VALUE(MID($B459,11,1)),'pomocna tabulka'!$F$2:$G$7,2,0),"")</f>
        <v>Predfinancovanie</v>
      </c>
      <c r="G459" s="36" t="s">
        <v>67</v>
      </c>
      <c r="H459" s="37">
        <v>33856.120000000003</v>
      </c>
      <c r="I459" s="36" t="s">
        <v>68</v>
      </c>
      <c r="J459" s="51">
        <v>5974.61</v>
      </c>
      <c r="K459" s="8"/>
      <c r="L459" s="38">
        <v>0</v>
      </c>
      <c r="M459" s="53">
        <f t="shared" si="32"/>
        <v>39830.730000000003</v>
      </c>
      <c r="N459" s="32">
        <v>46084</v>
      </c>
      <c r="O459" s="36" t="s">
        <v>22</v>
      </c>
    </row>
    <row r="460" spans="2:15">
      <c r="B460" s="7" t="s">
        <v>831</v>
      </c>
      <c r="C460" s="9" t="s">
        <v>220</v>
      </c>
      <c r="D460" s="36" t="s">
        <v>27</v>
      </c>
      <c r="E460" s="62" t="str">
        <f>VLOOKUP(D460,'pomocna tabulka'!$B$2:$D$12,3,0)</f>
        <v>MIRRI SR</v>
      </c>
      <c r="F460" s="41" t="str">
        <f>+IFERROR(VLOOKUP(VALUE(MID($B460,11,1)),'pomocna tabulka'!$F$2:$G$7,2,0),"")</f>
        <v>Predfinancovanie</v>
      </c>
      <c r="G460" s="36" t="s">
        <v>28</v>
      </c>
      <c r="H460" s="37">
        <v>303456.92</v>
      </c>
      <c r="I460" s="36" t="s">
        <v>29</v>
      </c>
      <c r="J460" s="51">
        <v>24990.57</v>
      </c>
      <c r="K460" s="8"/>
      <c r="L460" s="38">
        <v>0</v>
      </c>
      <c r="M460" s="53">
        <f t="shared" si="32"/>
        <v>328447.49</v>
      </c>
      <c r="N460" s="32">
        <v>46085</v>
      </c>
      <c r="O460" s="36" t="s">
        <v>22</v>
      </c>
    </row>
    <row r="461" spans="2:15">
      <c r="B461" s="7" t="s">
        <v>832</v>
      </c>
      <c r="C461" s="9" t="s">
        <v>833</v>
      </c>
      <c r="D461" s="36" t="s">
        <v>19</v>
      </c>
      <c r="E461" s="62" t="str">
        <f>VLOOKUP(D461,'pomocna tabulka'!$B$2:$D$12,3,0)</f>
        <v>Úrad vlády SR</v>
      </c>
      <c r="F461" s="41" t="str">
        <f>+IFERROR(VLOOKUP(VALUE(MID($B461,11,1)),'pomocna tabulka'!$F$2:$G$7,2,0),"")</f>
        <v>Zálohová platba</v>
      </c>
      <c r="G461" s="36" t="s">
        <v>20</v>
      </c>
      <c r="H461" s="37">
        <v>13768.06</v>
      </c>
      <c r="I461" s="36" t="s">
        <v>21</v>
      </c>
      <c r="J461" s="51">
        <v>2429.66</v>
      </c>
      <c r="K461" s="8"/>
      <c r="L461" s="38">
        <v>0</v>
      </c>
      <c r="M461" s="53">
        <f t="shared" si="32"/>
        <v>16197.72</v>
      </c>
      <c r="N461" s="32">
        <v>46084</v>
      </c>
      <c r="O461" s="36" t="s">
        <v>22</v>
      </c>
    </row>
    <row r="462" spans="2:15">
      <c r="B462" s="7" t="s">
        <v>834</v>
      </c>
      <c r="C462" s="9" t="s">
        <v>835</v>
      </c>
      <c r="D462" s="36" t="s">
        <v>27</v>
      </c>
      <c r="E462" s="62" t="str">
        <f>VLOOKUP(D462,'pomocna tabulka'!$B$2:$D$12,3,0)</f>
        <v>MIRRI SR</v>
      </c>
      <c r="F462" s="41" t="str">
        <f>+IFERROR(VLOOKUP(VALUE(MID($B462,11,1)),'pomocna tabulka'!$F$2:$G$7,2,0),"")</f>
        <v>Priebežná platba</v>
      </c>
      <c r="G462" s="36" t="s">
        <v>28</v>
      </c>
      <c r="H462" s="37">
        <v>91590.26</v>
      </c>
      <c r="I462" s="36" t="s">
        <v>29</v>
      </c>
      <c r="J462" s="51">
        <v>21192.03</v>
      </c>
      <c r="K462" s="8"/>
      <c r="L462" s="38">
        <v>0</v>
      </c>
      <c r="M462" s="53">
        <f t="shared" si="32"/>
        <v>112782.29</v>
      </c>
      <c r="N462" s="32">
        <v>46085</v>
      </c>
      <c r="O462" s="36" t="s">
        <v>22</v>
      </c>
    </row>
    <row r="463" spans="2:15">
      <c r="B463" s="7" t="s">
        <v>836</v>
      </c>
      <c r="C463" s="9" t="s">
        <v>837</v>
      </c>
      <c r="D463" s="36" t="s">
        <v>27</v>
      </c>
      <c r="E463" s="62" t="str">
        <f>VLOOKUP(D463,'pomocna tabulka'!$B$2:$D$12,3,0)</f>
        <v>MIRRI SR</v>
      </c>
      <c r="F463" s="41" t="str">
        <f>+IFERROR(VLOOKUP(VALUE(MID($B463,11,1)),'pomocna tabulka'!$F$2:$G$7,2,0),"")</f>
        <v>Predfinancovanie</v>
      </c>
      <c r="G463" s="36" t="s">
        <v>28</v>
      </c>
      <c r="H463" s="37">
        <v>181869.2</v>
      </c>
      <c r="I463" s="36" t="s">
        <v>29</v>
      </c>
      <c r="J463" s="51">
        <v>14977.46</v>
      </c>
      <c r="K463" s="8"/>
      <c r="L463" s="38">
        <v>0</v>
      </c>
      <c r="M463" s="53">
        <f t="shared" ref="M463" si="34">H463+J463+L463</f>
        <v>196846.66</v>
      </c>
      <c r="N463" s="32">
        <v>46085</v>
      </c>
      <c r="O463" s="36" t="s">
        <v>22</v>
      </c>
    </row>
    <row r="464" spans="2:15">
      <c r="B464" s="7" t="s">
        <v>838</v>
      </c>
      <c r="C464" s="9" t="s">
        <v>82</v>
      </c>
      <c r="D464" s="36" t="s">
        <v>66</v>
      </c>
      <c r="E464" s="62" t="str">
        <f>VLOOKUP(D464,'pomocna tabulka'!$B$2:$D$12,3,0)</f>
        <v xml:space="preserve">Slovenská inovačná a energetická agentúra </v>
      </c>
      <c r="F464" s="41" t="str">
        <f>+IFERROR(VLOOKUP(VALUE(MID($B464,11,1)),'pomocna tabulka'!$F$2:$G$7,2,0),"")</f>
        <v>Priebežná platba</v>
      </c>
      <c r="G464" s="36" t="s">
        <v>67</v>
      </c>
      <c r="H464" s="37">
        <v>7848.9</v>
      </c>
      <c r="I464" s="8" t="s">
        <v>68</v>
      </c>
      <c r="J464" s="51">
        <v>1385.1</v>
      </c>
      <c r="K464" s="8"/>
      <c r="L464" s="38">
        <v>0</v>
      </c>
      <c r="M464" s="53">
        <f t="shared" si="32"/>
        <v>9234</v>
      </c>
      <c r="N464" s="32">
        <v>46085</v>
      </c>
      <c r="O464" s="36" t="s">
        <v>22</v>
      </c>
    </row>
    <row r="465" spans="2:15">
      <c r="B465" s="7" t="s">
        <v>839</v>
      </c>
      <c r="C465" s="9" t="s">
        <v>840</v>
      </c>
      <c r="D465" s="36" t="s">
        <v>19</v>
      </c>
      <c r="E465" s="62" t="str">
        <f>VLOOKUP(D465,'pomocna tabulka'!$B$2:$D$12,3,0)</f>
        <v>Úrad vlády SR</v>
      </c>
      <c r="F465" s="41" t="str">
        <f>+IFERROR(VLOOKUP(VALUE(MID($B465,11,1)),'pomocna tabulka'!$F$2:$G$7,2,0),"")</f>
        <v>Priebežná platba</v>
      </c>
      <c r="G465" s="36" t="s">
        <v>20</v>
      </c>
      <c r="H465" s="37">
        <v>144382.01</v>
      </c>
      <c r="I465" s="36" t="s">
        <v>21</v>
      </c>
      <c r="J465" s="51">
        <v>25479.18</v>
      </c>
      <c r="K465" s="8"/>
      <c r="L465" s="38">
        <v>0</v>
      </c>
      <c r="M465" s="53">
        <f t="shared" si="32"/>
        <v>169861.19</v>
      </c>
      <c r="N465" s="32">
        <v>46085</v>
      </c>
      <c r="O465" s="36" t="s">
        <v>22</v>
      </c>
    </row>
    <row r="466" spans="2:15">
      <c r="B466" s="7" t="s">
        <v>841</v>
      </c>
      <c r="C466" s="9" t="s">
        <v>842</v>
      </c>
      <c r="D466" s="36" t="s">
        <v>19</v>
      </c>
      <c r="E466" s="62" t="str">
        <f>VLOOKUP(D466,'pomocna tabulka'!$B$2:$D$12,3,0)</f>
        <v>Úrad vlády SR</v>
      </c>
      <c r="F466" s="41" t="str">
        <f>+IFERROR(VLOOKUP(VALUE(MID($B466,11,1)),'pomocna tabulka'!$F$2:$G$7,2,0),"")</f>
        <v>Zálohová platba</v>
      </c>
      <c r="G466" s="36" t="s">
        <v>20</v>
      </c>
      <c r="H466" s="37">
        <v>21208.240000000002</v>
      </c>
      <c r="I466" s="36" t="s">
        <v>21</v>
      </c>
      <c r="J466" s="51">
        <v>3742.63</v>
      </c>
      <c r="K466" s="8"/>
      <c r="L466" s="38">
        <v>0</v>
      </c>
      <c r="M466" s="53">
        <f t="shared" si="32"/>
        <v>24950.870000000003</v>
      </c>
      <c r="N466" s="32">
        <v>46085</v>
      </c>
      <c r="O466" s="36" t="s">
        <v>22</v>
      </c>
    </row>
    <row r="467" spans="2:15">
      <c r="B467" s="7" t="s">
        <v>843</v>
      </c>
      <c r="C467" s="9" t="s">
        <v>844</v>
      </c>
      <c r="D467" s="36" t="s">
        <v>19</v>
      </c>
      <c r="E467" s="62" t="str">
        <f>VLOOKUP(D467,'pomocna tabulka'!$B$2:$D$12,3,0)</f>
        <v>Úrad vlády SR</v>
      </c>
      <c r="F467" s="41" t="str">
        <f>+IFERROR(VLOOKUP(VALUE(MID($B467,11,1)),'pomocna tabulka'!$F$2:$G$7,2,0),"")</f>
        <v>Zálohová platba</v>
      </c>
      <c r="G467" s="36" t="s">
        <v>20</v>
      </c>
      <c r="H467" s="37">
        <v>88060.63</v>
      </c>
      <c r="I467" s="36" t="s">
        <v>21</v>
      </c>
      <c r="J467" s="51">
        <v>15540.11</v>
      </c>
      <c r="K467" s="8"/>
      <c r="L467" s="38">
        <v>0</v>
      </c>
      <c r="M467" s="53">
        <f t="shared" si="32"/>
        <v>103600.74</v>
      </c>
      <c r="N467" s="32">
        <v>46085</v>
      </c>
      <c r="O467" s="36" t="s">
        <v>22</v>
      </c>
    </row>
    <row r="468" spans="2:15">
      <c r="B468" s="7" t="s">
        <v>845</v>
      </c>
      <c r="C468" s="9" t="s">
        <v>846</v>
      </c>
      <c r="D468" s="36" t="s">
        <v>27</v>
      </c>
      <c r="E468" s="62" t="str">
        <f>VLOOKUP(D468,'pomocna tabulka'!$B$2:$D$12,3,0)</f>
        <v>MIRRI SR</v>
      </c>
      <c r="F468" s="41" t="str">
        <f>+IFERROR(VLOOKUP(VALUE(MID($B468,11,1)),'pomocna tabulka'!$F$2:$G$7,2,0),"")</f>
        <v>Predfinancovanie</v>
      </c>
      <c r="G468" s="36" t="s">
        <v>28</v>
      </c>
      <c r="H468" s="37">
        <v>119411.62</v>
      </c>
      <c r="I468" s="36" t="s">
        <v>29</v>
      </c>
      <c r="J468" s="51">
        <v>9833.89</v>
      </c>
      <c r="K468" s="8"/>
      <c r="L468" s="38">
        <v>0</v>
      </c>
      <c r="M468" s="53">
        <f t="shared" si="32"/>
        <v>129245.51</v>
      </c>
      <c r="N468" s="32">
        <v>46085</v>
      </c>
      <c r="O468" s="36" t="s">
        <v>22</v>
      </c>
    </row>
    <row r="469" spans="2:15">
      <c r="B469" s="7" t="s">
        <v>847</v>
      </c>
      <c r="C469" s="9" t="s">
        <v>848</v>
      </c>
      <c r="D469" s="36" t="s">
        <v>19</v>
      </c>
      <c r="E469" s="62" t="str">
        <f>VLOOKUP(D469,'pomocna tabulka'!$B$2:$D$12,3,0)</f>
        <v>Úrad vlády SR</v>
      </c>
      <c r="F469" s="41" t="str">
        <f>+IFERROR(VLOOKUP(VALUE(MID($B469,11,1)),'pomocna tabulka'!$F$2:$G$7,2,0),"")</f>
        <v>Zálohová platba</v>
      </c>
      <c r="G469" s="36" t="s">
        <v>20</v>
      </c>
      <c r="H469" s="37">
        <v>11568.89</v>
      </c>
      <c r="I469" s="36" t="s">
        <v>21</v>
      </c>
      <c r="J469" s="51">
        <v>2041.57</v>
      </c>
      <c r="K469" s="8"/>
      <c r="L469" s="38">
        <v>0</v>
      </c>
      <c r="M469" s="53">
        <f t="shared" si="32"/>
        <v>13610.46</v>
      </c>
      <c r="N469" s="32">
        <v>46086</v>
      </c>
      <c r="O469" s="36" t="s">
        <v>22</v>
      </c>
    </row>
    <row r="470" spans="2:15">
      <c r="B470" s="7" t="s">
        <v>849</v>
      </c>
      <c r="C470" s="9" t="s">
        <v>547</v>
      </c>
      <c r="D470" s="36" t="s">
        <v>27</v>
      </c>
      <c r="E470" s="62" t="str">
        <f>VLOOKUP(D470,'pomocna tabulka'!$B$2:$D$12,3,0)</f>
        <v>MIRRI SR</v>
      </c>
      <c r="F470" s="41" t="str">
        <f>+IFERROR(VLOOKUP(VALUE(MID($B470,11,1)),'pomocna tabulka'!$F$2:$G$7,2,0),"")</f>
        <v>Predfinancovanie</v>
      </c>
      <c r="G470" s="36" t="s">
        <v>28</v>
      </c>
      <c r="H470" s="37">
        <v>187094.3</v>
      </c>
      <c r="I470" s="36" t="s">
        <v>29</v>
      </c>
      <c r="J470" s="51">
        <v>15407.76</v>
      </c>
      <c r="K470" s="8"/>
      <c r="L470" s="38">
        <v>0</v>
      </c>
      <c r="M470" s="53">
        <f t="shared" si="32"/>
        <v>202502.06</v>
      </c>
      <c r="N470" s="32">
        <v>46086</v>
      </c>
      <c r="O470" s="36" t="s">
        <v>22</v>
      </c>
    </row>
    <row r="471" spans="2:15">
      <c r="B471" s="7" t="s">
        <v>850</v>
      </c>
      <c r="C471" s="9" t="s">
        <v>146</v>
      </c>
      <c r="D471" s="36" t="s">
        <v>27</v>
      </c>
      <c r="E471" s="62" t="str">
        <f>VLOOKUP(D471,'pomocna tabulka'!$B$2:$D$12,3,0)</f>
        <v>MIRRI SR</v>
      </c>
      <c r="F471" s="41" t="str">
        <f>+IFERROR(VLOOKUP(VALUE(MID($B471,11,1)),'pomocna tabulka'!$F$2:$G$7,2,0),"")</f>
        <v>Priebežná platba</v>
      </c>
      <c r="G471" s="36" t="s">
        <v>28</v>
      </c>
      <c r="H471" s="37">
        <v>113914.12</v>
      </c>
      <c r="I471" s="36" t="s">
        <v>29</v>
      </c>
      <c r="J471" s="51">
        <v>38003.96</v>
      </c>
      <c r="K471" s="8" t="s">
        <v>48</v>
      </c>
      <c r="L471" s="38">
        <v>10979.28</v>
      </c>
      <c r="M471" s="53">
        <f t="shared" si="32"/>
        <v>162897.35999999999</v>
      </c>
      <c r="N471" s="32">
        <v>46085</v>
      </c>
      <c r="O471" s="49" t="s">
        <v>49</v>
      </c>
    </row>
    <row r="472" spans="2:15">
      <c r="B472" s="7" t="s">
        <v>851</v>
      </c>
      <c r="C472" s="9" t="s">
        <v>488</v>
      </c>
      <c r="D472" s="36" t="s">
        <v>66</v>
      </c>
      <c r="E472" s="62" t="str">
        <f>VLOOKUP(D472,'pomocna tabulka'!$B$2:$D$12,3,0)</f>
        <v xml:space="preserve">Slovenská inovačná a energetická agentúra </v>
      </c>
      <c r="F472" s="41" t="str">
        <f>+IFERROR(VLOOKUP(VALUE(MID($B472,11,1)),'pomocna tabulka'!$F$2:$G$7,2,0),"")</f>
        <v>Priebežná platba</v>
      </c>
      <c r="G472" s="36" t="s">
        <v>67</v>
      </c>
      <c r="H472" s="37">
        <v>8858.7000000000007</v>
      </c>
      <c r="I472" s="8" t="s">
        <v>68</v>
      </c>
      <c r="J472" s="51">
        <v>1563.3</v>
      </c>
      <c r="K472" s="8"/>
      <c r="L472" s="38">
        <v>0</v>
      </c>
      <c r="M472" s="53">
        <f t="shared" si="32"/>
        <v>10422</v>
      </c>
      <c r="N472" s="32">
        <v>46085</v>
      </c>
      <c r="O472" s="36" t="s">
        <v>22</v>
      </c>
    </row>
    <row r="473" spans="2:15">
      <c r="B473" s="7" t="s">
        <v>852</v>
      </c>
      <c r="C473" s="9" t="s">
        <v>853</v>
      </c>
      <c r="D473" s="36" t="s">
        <v>19</v>
      </c>
      <c r="E473" s="62" t="str">
        <f>VLOOKUP(D473,'pomocna tabulka'!$B$2:$D$12,3,0)</f>
        <v>Úrad vlády SR</v>
      </c>
      <c r="F473" s="41" t="str">
        <f>+IFERROR(VLOOKUP(VALUE(MID($B473,11,1)),'pomocna tabulka'!$F$2:$G$7,2,0),"")</f>
        <v>Priebežná platba</v>
      </c>
      <c r="G473" s="36" t="s">
        <v>20</v>
      </c>
      <c r="H473" s="37">
        <v>5442.57</v>
      </c>
      <c r="I473" s="36" t="s">
        <v>21</v>
      </c>
      <c r="J473" s="51">
        <v>960.45</v>
      </c>
      <c r="K473" s="8"/>
      <c r="L473" s="38">
        <v>0</v>
      </c>
      <c r="M473" s="53">
        <f t="shared" ref="M473" si="35">H473+J473+L473</f>
        <v>6403.0199999999995</v>
      </c>
      <c r="N473" s="32">
        <v>46086</v>
      </c>
      <c r="O473" s="36" t="s">
        <v>22</v>
      </c>
    </row>
    <row r="474" spans="2:15">
      <c r="B474" s="7" t="s">
        <v>854</v>
      </c>
      <c r="C474" s="9" t="s">
        <v>855</v>
      </c>
      <c r="D474" s="36" t="s">
        <v>19</v>
      </c>
      <c r="E474" s="62" t="str">
        <f>VLOOKUP(D474,'pomocna tabulka'!$B$2:$D$12,3,0)</f>
        <v>Úrad vlády SR</v>
      </c>
      <c r="F474" s="41" t="str">
        <f>+IFERROR(VLOOKUP(VALUE(MID($B474,11,1)),'pomocna tabulka'!$F$2:$G$7,2,0),"")</f>
        <v>Priebežná platba</v>
      </c>
      <c r="G474" s="36" t="s">
        <v>20</v>
      </c>
      <c r="H474" s="37">
        <v>9806.5499999999993</v>
      </c>
      <c r="I474" s="36" t="s">
        <v>21</v>
      </c>
      <c r="J474" s="51">
        <v>1730.57</v>
      </c>
      <c r="K474" s="8"/>
      <c r="L474" s="38">
        <v>0</v>
      </c>
      <c r="M474" s="53">
        <f t="shared" si="32"/>
        <v>11537.119999999999</v>
      </c>
      <c r="N474" s="32">
        <v>46086</v>
      </c>
      <c r="O474" s="36" t="s">
        <v>22</v>
      </c>
    </row>
    <row r="475" spans="2:15">
      <c r="B475" s="7" t="s">
        <v>856</v>
      </c>
      <c r="C475" s="9" t="s">
        <v>857</v>
      </c>
      <c r="D475" s="36" t="s">
        <v>66</v>
      </c>
      <c r="E475" s="62" t="str">
        <f>VLOOKUP(D475,'pomocna tabulka'!$B$2:$D$12,3,0)</f>
        <v xml:space="preserve">Slovenská inovačná a energetická agentúra </v>
      </c>
      <c r="F475" s="41" t="str">
        <f>+IFERROR(VLOOKUP(VALUE(MID($B475,11,1)),'pomocna tabulka'!$F$2:$G$7,2,0),"")</f>
        <v>Predfinancovanie</v>
      </c>
      <c r="G475" s="36" t="s">
        <v>67</v>
      </c>
      <c r="H475" s="37">
        <v>20955.07</v>
      </c>
      <c r="I475" s="8" t="s">
        <v>68</v>
      </c>
      <c r="J475" s="51">
        <v>3697.95</v>
      </c>
      <c r="K475" s="8"/>
      <c r="L475" s="38">
        <v>0</v>
      </c>
      <c r="M475" s="53">
        <f t="shared" si="32"/>
        <v>24653.02</v>
      </c>
      <c r="N475" s="32">
        <v>46086</v>
      </c>
      <c r="O475" s="36" t="s">
        <v>22</v>
      </c>
    </row>
    <row r="476" spans="2:15">
      <c r="B476" s="7" t="s">
        <v>858</v>
      </c>
      <c r="C476" s="9" t="s">
        <v>859</v>
      </c>
      <c r="D476" s="36" t="s">
        <v>19</v>
      </c>
      <c r="E476" s="62" t="str">
        <f>VLOOKUP(D476,'pomocna tabulka'!$B$2:$D$12,3,0)</f>
        <v>Úrad vlády SR</v>
      </c>
      <c r="F476" s="41" t="str">
        <f>+IFERROR(VLOOKUP(VALUE(MID($B476,11,1)),'pomocna tabulka'!$F$2:$G$7,2,0),"")</f>
        <v>Zálohová platba</v>
      </c>
      <c r="G476" s="36" t="s">
        <v>20</v>
      </c>
      <c r="H476" s="37">
        <v>51000</v>
      </c>
      <c r="I476" s="36" t="s">
        <v>21</v>
      </c>
      <c r="J476" s="51">
        <v>9000</v>
      </c>
      <c r="K476" s="8"/>
      <c r="L476" s="38">
        <v>0</v>
      </c>
      <c r="M476" s="53">
        <f t="shared" si="32"/>
        <v>60000</v>
      </c>
      <c r="N476" s="32">
        <v>46086</v>
      </c>
      <c r="O476" s="36" t="s">
        <v>22</v>
      </c>
    </row>
    <row r="477" spans="2:15">
      <c r="B477" s="7" t="s">
        <v>860</v>
      </c>
      <c r="C477" s="9" t="s">
        <v>861</v>
      </c>
      <c r="D477" s="36" t="s">
        <v>27</v>
      </c>
      <c r="E477" s="62" t="str">
        <f>VLOOKUP(D477,'pomocna tabulka'!$B$2:$D$12,3,0)</f>
        <v>MIRRI SR</v>
      </c>
      <c r="F477" s="41" t="str">
        <f>+IFERROR(VLOOKUP(VALUE(MID($B477,11,1)),'pomocna tabulka'!$F$2:$G$7,2,0),"")</f>
        <v>Zálohová platba</v>
      </c>
      <c r="G477" s="36" t="s">
        <v>42</v>
      </c>
      <c r="H477" s="37">
        <v>313206.52</v>
      </c>
      <c r="I477" s="36" t="s">
        <v>43</v>
      </c>
      <c r="J477" s="51">
        <v>25793.48</v>
      </c>
      <c r="K477" s="8"/>
      <c r="L477" s="38">
        <v>0</v>
      </c>
      <c r="M477" s="53">
        <f t="shared" si="32"/>
        <v>339000</v>
      </c>
      <c r="N477" s="32">
        <v>46086</v>
      </c>
      <c r="O477" s="36" t="s">
        <v>22</v>
      </c>
    </row>
    <row r="478" spans="2:15">
      <c r="B478" s="7" t="s">
        <v>862</v>
      </c>
      <c r="C478" s="9" t="s">
        <v>863</v>
      </c>
      <c r="D478" s="36" t="s">
        <v>27</v>
      </c>
      <c r="E478" s="62" t="str">
        <f>VLOOKUP(D478,'pomocna tabulka'!$B$2:$D$12,3,0)</f>
        <v>MIRRI SR</v>
      </c>
      <c r="F478" s="41" t="str">
        <f>+IFERROR(VLOOKUP(VALUE(MID($B478,11,1)),'pomocna tabulka'!$F$2:$G$7,2,0),"")</f>
        <v>Zálohová platba</v>
      </c>
      <c r="G478" s="36" t="s">
        <v>42</v>
      </c>
      <c r="H478" s="37">
        <v>393050.09</v>
      </c>
      <c r="I478" s="36" t="s">
        <v>43</v>
      </c>
      <c r="J478" s="51">
        <v>32368.83</v>
      </c>
      <c r="K478" s="8"/>
      <c r="L478" s="38">
        <v>0</v>
      </c>
      <c r="M478" s="53">
        <f t="shared" ref="M478" si="36">H478+J478+L478</f>
        <v>425418.92000000004</v>
      </c>
      <c r="N478" s="32">
        <v>46086</v>
      </c>
      <c r="O478" s="36" t="s">
        <v>22</v>
      </c>
    </row>
    <row r="479" spans="2:15" ht="29.25" customHeight="1">
      <c r="B479" s="7" t="s">
        <v>864</v>
      </c>
      <c r="C479" s="9" t="s">
        <v>865</v>
      </c>
      <c r="D479" s="36" t="s">
        <v>27</v>
      </c>
      <c r="E479" s="62" t="str">
        <f>VLOOKUP(D479,'pomocna tabulka'!$B$2:$D$12,3,0)</f>
        <v>MIRRI SR</v>
      </c>
      <c r="F479" s="41" t="str">
        <f>+IFERROR(VLOOKUP(VALUE(MID($B479,11,1)),'pomocna tabulka'!$F$2:$G$7,2,0),"")</f>
        <v>Zálohová platba</v>
      </c>
      <c r="G479" s="36" t="s">
        <v>42</v>
      </c>
      <c r="H479" s="37">
        <v>893978.43</v>
      </c>
      <c r="I479" s="36" t="s">
        <v>43</v>
      </c>
      <c r="J479" s="51">
        <v>73621.75</v>
      </c>
      <c r="K479" s="8"/>
      <c r="L479" s="38">
        <v>0</v>
      </c>
      <c r="M479" s="53">
        <f t="shared" si="32"/>
        <v>967600.18</v>
      </c>
      <c r="N479" s="32">
        <v>46086</v>
      </c>
      <c r="O479" s="36" t="s">
        <v>22</v>
      </c>
    </row>
    <row r="480" spans="2:15">
      <c r="B480" s="7" t="s">
        <v>866</v>
      </c>
      <c r="C480" s="9" t="s">
        <v>867</v>
      </c>
      <c r="D480" s="36" t="s">
        <v>66</v>
      </c>
      <c r="E480" s="62" t="str">
        <f>VLOOKUP(D480,'pomocna tabulka'!$B$2:$D$12,3,0)</f>
        <v xml:space="preserve">Slovenská inovačná a energetická agentúra </v>
      </c>
      <c r="F480" s="41" t="str">
        <f>+IFERROR(VLOOKUP(VALUE(MID($B480,11,1)),'pomocna tabulka'!$F$2:$G$7,2,0),"")</f>
        <v>Predfinancovanie</v>
      </c>
      <c r="G480" s="36" t="s">
        <v>67</v>
      </c>
      <c r="H480" s="37">
        <v>146183.28</v>
      </c>
      <c r="I480" s="8" t="s">
        <v>68</v>
      </c>
      <c r="J480" s="51">
        <v>25797.05</v>
      </c>
      <c r="K480" s="8"/>
      <c r="L480" s="38">
        <v>0</v>
      </c>
      <c r="M480" s="53">
        <f t="shared" si="32"/>
        <v>171980.33</v>
      </c>
      <c r="N480" s="32">
        <v>46086</v>
      </c>
      <c r="O480" s="36" t="s">
        <v>22</v>
      </c>
    </row>
    <row r="481" spans="2:15">
      <c r="B481" s="7" t="s">
        <v>868</v>
      </c>
      <c r="C481" s="9" t="s">
        <v>78</v>
      </c>
      <c r="D481" s="36" t="s">
        <v>27</v>
      </c>
      <c r="E481" s="62" t="str">
        <f>VLOOKUP(D481,'pomocna tabulka'!$B$2:$D$12,3,0)</f>
        <v>MIRRI SR</v>
      </c>
      <c r="F481" s="41" t="str">
        <f>+IFERROR(VLOOKUP(VALUE(MID($B481,11,1)),'pomocna tabulka'!$F$2:$G$7,2,0),"")</f>
        <v>Zálohová platba</v>
      </c>
      <c r="G481" s="36" t="s">
        <v>869</v>
      </c>
      <c r="H481" s="37">
        <v>437000.49</v>
      </c>
      <c r="I481" s="36" t="s">
        <v>29</v>
      </c>
      <c r="J481" s="51">
        <v>115933.71</v>
      </c>
      <c r="K481" s="8"/>
      <c r="L481" s="38">
        <v>0</v>
      </c>
      <c r="M481" s="53">
        <f t="shared" si="32"/>
        <v>552934.19999999995</v>
      </c>
      <c r="N481" s="32">
        <v>46085</v>
      </c>
      <c r="O481" s="49" t="s">
        <v>49</v>
      </c>
    </row>
    <row r="482" spans="2:15">
      <c r="B482" s="7" t="s">
        <v>870</v>
      </c>
      <c r="C482" s="9" t="s">
        <v>871</v>
      </c>
      <c r="D482" s="36" t="s">
        <v>19</v>
      </c>
      <c r="E482" s="62" t="str">
        <f>VLOOKUP(D482,'pomocna tabulka'!$B$2:$D$12,3,0)</f>
        <v>Úrad vlády SR</v>
      </c>
      <c r="F482" s="41" t="str">
        <f>+IFERROR(VLOOKUP(VALUE(MID($B482,11,1)),'pomocna tabulka'!$F$2:$G$7,2,0),"")</f>
        <v>Priebežná platba</v>
      </c>
      <c r="G482" s="36" t="s">
        <v>20</v>
      </c>
      <c r="H482" s="37">
        <v>54914.33</v>
      </c>
      <c r="I482" s="36" t="s">
        <v>21</v>
      </c>
      <c r="J482" s="51">
        <v>9690.76</v>
      </c>
      <c r="K482" s="8"/>
      <c r="L482" s="38">
        <v>0</v>
      </c>
      <c r="M482" s="53">
        <f t="shared" si="32"/>
        <v>64605.090000000004</v>
      </c>
      <c r="N482" s="32">
        <v>46086</v>
      </c>
      <c r="O482" s="36" t="s">
        <v>22</v>
      </c>
    </row>
    <row r="483" spans="2:15">
      <c r="B483" s="7" t="s">
        <v>872</v>
      </c>
      <c r="C483" s="9" t="s">
        <v>313</v>
      </c>
      <c r="D483" s="36" t="s">
        <v>19</v>
      </c>
      <c r="E483" s="62" t="str">
        <f>VLOOKUP(D483,'pomocna tabulka'!$B$2:$D$12,3,0)</f>
        <v>Úrad vlády SR</v>
      </c>
      <c r="F483" s="41" t="str">
        <f>+IFERROR(VLOOKUP(VALUE(MID($B483,11,1)),'pomocna tabulka'!$F$2:$G$7,2,0),"")</f>
        <v>Priebežná platba</v>
      </c>
      <c r="G483" s="36" t="s">
        <v>20</v>
      </c>
      <c r="H483" s="37">
        <v>4123.62</v>
      </c>
      <c r="I483" s="36" t="s">
        <v>21</v>
      </c>
      <c r="J483" s="51">
        <v>727.7</v>
      </c>
      <c r="K483" s="8"/>
      <c r="L483" s="38">
        <v>0</v>
      </c>
      <c r="M483" s="53">
        <f t="shared" si="32"/>
        <v>4851.32</v>
      </c>
      <c r="N483" s="32">
        <v>46086</v>
      </c>
      <c r="O483" s="36" t="s">
        <v>22</v>
      </c>
    </row>
    <row r="484" spans="2:15">
      <c r="B484" s="7" t="s">
        <v>873</v>
      </c>
      <c r="C484" s="9" t="s">
        <v>874</v>
      </c>
      <c r="D484" s="36" t="s">
        <v>66</v>
      </c>
      <c r="E484" s="62" t="str">
        <f>VLOOKUP(D484,'pomocna tabulka'!$B$2:$D$12,3,0)</f>
        <v xml:space="preserve">Slovenská inovačná a energetická agentúra </v>
      </c>
      <c r="F484" s="41" t="str">
        <f>+IFERROR(VLOOKUP(VALUE(MID($B484,11,1)),'pomocna tabulka'!$F$2:$G$7,2,0),"")</f>
        <v>Predfinancovanie</v>
      </c>
      <c r="G484" s="36" t="s">
        <v>67</v>
      </c>
      <c r="H484" s="37">
        <v>41024.629999999997</v>
      </c>
      <c r="I484" s="36" t="s">
        <v>68</v>
      </c>
      <c r="J484" s="51">
        <v>7239.64</v>
      </c>
      <c r="K484" s="8"/>
      <c r="L484" s="38">
        <v>0</v>
      </c>
      <c r="M484" s="53">
        <f t="shared" si="32"/>
        <v>48264.27</v>
      </c>
      <c r="N484" s="32">
        <v>46086</v>
      </c>
      <c r="O484" s="36" t="s">
        <v>22</v>
      </c>
    </row>
    <row r="485" spans="2:15">
      <c r="B485" s="7" t="s">
        <v>875</v>
      </c>
      <c r="C485" s="9" t="s">
        <v>876</v>
      </c>
      <c r="D485" s="36" t="s">
        <v>19</v>
      </c>
      <c r="E485" s="62" t="str">
        <f>VLOOKUP(D485,'pomocna tabulka'!$B$2:$D$12,3,0)</f>
        <v>Úrad vlády SR</v>
      </c>
      <c r="F485" s="41" t="str">
        <f>+IFERROR(VLOOKUP(VALUE(MID($B485,11,1)),'pomocna tabulka'!$F$2:$G$7,2,0),"")</f>
        <v>Predfinancovanie</v>
      </c>
      <c r="G485" s="36" t="s">
        <v>869</v>
      </c>
      <c r="H485" s="37">
        <v>69631.320000000007</v>
      </c>
      <c r="I485" s="36" t="s">
        <v>29</v>
      </c>
      <c r="J485" s="51">
        <v>12287.88</v>
      </c>
      <c r="K485" s="36"/>
      <c r="L485" s="38">
        <v>0</v>
      </c>
      <c r="M485" s="53">
        <f t="shared" si="32"/>
        <v>81919.200000000012</v>
      </c>
      <c r="N485" s="32">
        <v>46086</v>
      </c>
      <c r="O485" s="36" t="s">
        <v>22</v>
      </c>
    </row>
    <row r="486" spans="2:15">
      <c r="B486" s="7" t="s">
        <v>877</v>
      </c>
      <c r="C486" s="9" t="s">
        <v>878</v>
      </c>
      <c r="D486" s="36" t="s">
        <v>27</v>
      </c>
      <c r="E486" s="62" t="str">
        <f>VLOOKUP(D486,'pomocna tabulka'!$B$2:$D$12,3,0)</f>
        <v>MIRRI SR</v>
      </c>
      <c r="F486" s="41" t="str">
        <f>+IFERROR(VLOOKUP(VALUE(MID($B486,11,1)),'pomocna tabulka'!$F$2:$G$7,2,0),"")</f>
        <v>Predfinancovanie</v>
      </c>
      <c r="G486" s="36" t="s">
        <v>869</v>
      </c>
      <c r="H486" s="37">
        <v>12824.1</v>
      </c>
      <c r="I486" s="36" t="s">
        <v>29</v>
      </c>
      <c r="J486" s="51">
        <v>1056.1099999999999</v>
      </c>
      <c r="K486" s="36"/>
      <c r="L486" s="38">
        <v>0</v>
      </c>
      <c r="M486" s="53">
        <f t="shared" si="32"/>
        <v>13880.210000000001</v>
      </c>
      <c r="N486" s="32">
        <v>46086</v>
      </c>
      <c r="O486" s="36" t="s">
        <v>22</v>
      </c>
    </row>
    <row r="487" spans="2:15">
      <c r="B487" s="7" t="s">
        <v>879</v>
      </c>
      <c r="C487" s="9" t="s">
        <v>41</v>
      </c>
      <c r="D487" s="36" t="s">
        <v>27</v>
      </c>
      <c r="E487" s="62" t="str">
        <f>VLOOKUP(D487,'pomocna tabulka'!$B$2:$D$12,3,0)</f>
        <v>MIRRI SR</v>
      </c>
      <c r="F487" s="41" t="str">
        <f>+IFERROR(VLOOKUP(VALUE(MID($B487,11,1)),'pomocna tabulka'!$F$2:$G$7,2,0),"")</f>
        <v>Predfinancovanie</v>
      </c>
      <c r="G487" s="36" t="s">
        <v>42</v>
      </c>
      <c r="H487" s="37">
        <v>99507.04</v>
      </c>
      <c r="I487" s="36" t="s">
        <v>43</v>
      </c>
      <c r="J487" s="51">
        <v>8194.69</v>
      </c>
      <c r="K487" s="8"/>
      <c r="L487" s="38">
        <v>0</v>
      </c>
      <c r="M487" s="53">
        <f t="shared" si="32"/>
        <v>107701.73</v>
      </c>
      <c r="N487" s="32">
        <v>46086</v>
      </c>
      <c r="O487" s="36" t="s">
        <v>22</v>
      </c>
    </row>
    <row r="488" spans="2:15">
      <c r="B488" s="7" t="s">
        <v>880</v>
      </c>
      <c r="C488" s="9" t="s">
        <v>155</v>
      </c>
      <c r="D488" s="36" t="s">
        <v>66</v>
      </c>
      <c r="E488" s="62" t="str">
        <f>VLOOKUP(D488,'pomocna tabulka'!$B$2:$D$12,3,0)</f>
        <v xml:space="preserve">Slovenská inovačná a energetická agentúra </v>
      </c>
      <c r="F488" s="41" t="str">
        <f>+IFERROR(VLOOKUP(VALUE(MID($B488,11,1)),'pomocna tabulka'!$F$2:$G$7,2,0),"")</f>
        <v>Predfinancovanie</v>
      </c>
      <c r="G488" s="36" t="s">
        <v>67</v>
      </c>
      <c r="H488" s="37">
        <v>69005.119999999995</v>
      </c>
      <c r="I488" s="36" t="s">
        <v>68</v>
      </c>
      <c r="J488" s="51">
        <v>103507.68</v>
      </c>
      <c r="K488" s="8"/>
      <c r="L488" s="38">
        <v>0</v>
      </c>
      <c r="M488" s="53">
        <f t="shared" ref="M488:M519" si="37">H488+J488+L488</f>
        <v>172512.8</v>
      </c>
      <c r="N488" s="32">
        <v>46086</v>
      </c>
      <c r="O488" s="36" t="s">
        <v>22</v>
      </c>
    </row>
    <row r="489" spans="2:15">
      <c r="B489" s="7" t="s">
        <v>881</v>
      </c>
      <c r="C489" s="9" t="s">
        <v>882</v>
      </c>
      <c r="D489" s="36" t="s">
        <v>19</v>
      </c>
      <c r="E489" s="62" t="str">
        <f>VLOOKUP(D489,'pomocna tabulka'!$B$2:$D$12,3,0)</f>
        <v>Úrad vlády SR</v>
      </c>
      <c r="F489" s="41" t="str">
        <f>+IFERROR(VLOOKUP(VALUE(MID($B489,11,1)),'pomocna tabulka'!$F$2:$G$7,2,0),"")</f>
        <v>Zálohová platba</v>
      </c>
      <c r="G489" s="36" t="s">
        <v>869</v>
      </c>
      <c r="H489" s="37">
        <v>42414.23</v>
      </c>
      <c r="I489" s="36" t="s">
        <v>29</v>
      </c>
      <c r="J489" s="51">
        <v>7484.86</v>
      </c>
      <c r="K489" s="8"/>
      <c r="L489" s="38">
        <v>0</v>
      </c>
      <c r="M489" s="53">
        <f t="shared" si="37"/>
        <v>49899.090000000004</v>
      </c>
      <c r="N489" s="32">
        <v>46086</v>
      </c>
      <c r="O489" s="36" t="s">
        <v>22</v>
      </c>
    </row>
    <row r="490" spans="2:15">
      <c r="B490" s="7" t="s">
        <v>883</v>
      </c>
      <c r="C490" s="9" t="s">
        <v>298</v>
      </c>
      <c r="D490" s="36" t="s">
        <v>19</v>
      </c>
      <c r="E490" s="62" t="str">
        <f>VLOOKUP(D490,'pomocna tabulka'!$B$2:$D$12,3,0)</f>
        <v>Úrad vlády SR</v>
      </c>
      <c r="F490" s="41" t="str">
        <f>+IFERROR(VLOOKUP(VALUE(MID($B490,11,1)),'pomocna tabulka'!$F$2:$G$7,2,0),"")</f>
        <v>Priebežná platba</v>
      </c>
      <c r="G490" s="36" t="s">
        <v>20</v>
      </c>
      <c r="H490" s="37">
        <v>5387</v>
      </c>
      <c r="I490" s="36" t="s">
        <v>21</v>
      </c>
      <c r="J490" s="51">
        <v>950.65</v>
      </c>
      <c r="K490" s="8"/>
      <c r="L490" s="38">
        <v>0</v>
      </c>
      <c r="M490" s="53">
        <f t="shared" si="37"/>
        <v>6337.65</v>
      </c>
      <c r="N490" s="32">
        <v>46086</v>
      </c>
      <c r="O490" s="36" t="s">
        <v>22</v>
      </c>
    </row>
    <row r="491" spans="2:15">
      <c r="B491" s="7" t="s">
        <v>884</v>
      </c>
      <c r="C491" s="9" t="s">
        <v>885</v>
      </c>
      <c r="D491" s="36" t="s">
        <v>66</v>
      </c>
      <c r="E491" s="62" t="str">
        <f>VLOOKUP(D491,'pomocna tabulka'!$B$2:$D$12,3,0)</f>
        <v xml:space="preserve">Slovenská inovačná a energetická agentúra </v>
      </c>
      <c r="F491" s="41" t="str">
        <f>+IFERROR(VLOOKUP(VALUE(MID($B491,11,1)),'pomocna tabulka'!$F$2:$G$7,2,0),"")</f>
        <v>Priebežná platba</v>
      </c>
      <c r="G491" s="36" t="s">
        <v>67</v>
      </c>
      <c r="H491" s="37">
        <v>6528</v>
      </c>
      <c r="I491" s="36" t="s">
        <v>68</v>
      </c>
      <c r="J491" s="51">
        <v>1152</v>
      </c>
      <c r="K491" s="8"/>
      <c r="L491" s="38">
        <v>0</v>
      </c>
      <c r="M491" s="53">
        <f t="shared" si="37"/>
        <v>7680</v>
      </c>
      <c r="N491" s="32">
        <v>46086</v>
      </c>
      <c r="O491" s="36" t="s">
        <v>22</v>
      </c>
    </row>
    <row r="492" spans="2:15">
      <c r="B492" s="7" t="s">
        <v>886</v>
      </c>
      <c r="C492" s="9" t="s">
        <v>78</v>
      </c>
      <c r="D492" s="36" t="s">
        <v>27</v>
      </c>
      <c r="E492" s="62" t="str">
        <f>VLOOKUP(D492,'pomocna tabulka'!$B$2:$D$12,3,0)</f>
        <v>MIRRI SR</v>
      </c>
      <c r="F492" s="41" t="str">
        <f>+IFERROR(VLOOKUP(VALUE(MID($B492,11,1)),'pomocna tabulka'!$F$2:$G$7,2,0),"")</f>
        <v>Zálohová platba</v>
      </c>
      <c r="G492" s="36" t="s">
        <v>869</v>
      </c>
      <c r="H492" s="37">
        <v>462858.5</v>
      </c>
      <c r="I492" s="36" t="s">
        <v>29</v>
      </c>
      <c r="J492" s="51">
        <v>122793.7</v>
      </c>
      <c r="K492" s="8"/>
      <c r="L492" s="38">
        <v>0</v>
      </c>
      <c r="M492" s="53">
        <f t="shared" si="37"/>
        <v>585652.19999999995</v>
      </c>
      <c r="N492" s="32">
        <v>46086</v>
      </c>
      <c r="O492" s="49" t="s">
        <v>49</v>
      </c>
    </row>
    <row r="493" spans="2:15">
      <c r="B493" s="7" t="s">
        <v>887</v>
      </c>
      <c r="C493" s="9" t="s">
        <v>41</v>
      </c>
      <c r="D493" s="36" t="s">
        <v>27</v>
      </c>
      <c r="E493" s="62" t="str">
        <f>VLOOKUP(D493,'pomocna tabulka'!$B$2:$D$12,3,0)</f>
        <v>MIRRI SR</v>
      </c>
      <c r="F493" s="41" t="str">
        <f>+IFERROR(VLOOKUP(VALUE(MID($B493,11,1)),'pomocna tabulka'!$F$2:$G$7,2,0),"")</f>
        <v>Priebežná platba</v>
      </c>
      <c r="G493" s="36" t="s">
        <v>42</v>
      </c>
      <c r="H493" s="37">
        <v>39419.230000000003</v>
      </c>
      <c r="I493" s="36" t="s">
        <v>43</v>
      </c>
      <c r="J493" s="51">
        <v>3246.28</v>
      </c>
      <c r="K493" s="8"/>
      <c r="L493" s="38">
        <v>0</v>
      </c>
      <c r="M493" s="53">
        <f t="shared" si="37"/>
        <v>42665.51</v>
      </c>
      <c r="N493" s="32">
        <v>46087</v>
      </c>
      <c r="O493" s="36" t="s">
        <v>22</v>
      </c>
    </row>
    <row r="494" spans="2:15">
      <c r="B494" s="7" t="s">
        <v>888</v>
      </c>
      <c r="C494" s="9" t="s">
        <v>889</v>
      </c>
      <c r="D494" s="36" t="s">
        <v>66</v>
      </c>
      <c r="E494" s="62" t="str">
        <f>VLOOKUP(D494,'pomocna tabulka'!$B$2:$D$12,3,0)</f>
        <v xml:space="preserve">Slovenská inovačná a energetická agentúra </v>
      </c>
      <c r="F494" s="41" t="str">
        <f>+IFERROR(VLOOKUP(VALUE(MID($B494,11,1)),'pomocna tabulka'!$F$2:$G$7,2,0),"")</f>
        <v>Priebežná platba</v>
      </c>
      <c r="G494" s="36" t="s">
        <v>67</v>
      </c>
      <c r="H494" s="50">
        <v>139636.26</v>
      </c>
      <c r="I494" s="36" t="s">
        <v>68</v>
      </c>
      <c r="J494" s="51">
        <v>24641.69</v>
      </c>
      <c r="K494" s="8"/>
      <c r="L494" s="38">
        <v>0</v>
      </c>
      <c r="M494" s="53">
        <f t="shared" si="37"/>
        <v>164277.95000000001</v>
      </c>
      <c r="N494" s="32">
        <v>46086</v>
      </c>
      <c r="O494" s="36" t="s">
        <v>22</v>
      </c>
    </row>
    <row r="495" spans="2:15">
      <c r="B495" s="7" t="s">
        <v>890</v>
      </c>
      <c r="C495" s="9" t="s">
        <v>820</v>
      </c>
      <c r="D495" s="36" t="s">
        <v>19</v>
      </c>
      <c r="E495" s="62" t="str">
        <f>VLOOKUP(D495,'pomocna tabulka'!$B$2:$D$12,3,0)</f>
        <v>Úrad vlády SR</v>
      </c>
      <c r="F495" s="41" t="str">
        <f>+IFERROR(VLOOKUP(VALUE(MID($B495,11,1)),'pomocna tabulka'!$F$2:$G$7,2,0),"")</f>
        <v>Priebežná platba</v>
      </c>
      <c r="G495" s="36" t="s">
        <v>20</v>
      </c>
      <c r="H495" s="37">
        <v>14568.46</v>
      </c>
      <c r="I495" s="36" t="s">
        <v>21</v>
      </c>
      <c r="J495" s="51">
        <v>2570.9</v>
      </c>
      <c r="K495" s="8"/>
      <c r="L495" s="38">
        <v>0</v>
      </c>
      <c r="M495" s="53">
        <f t="shared" si="37"/>
        <v>17139.36</v>
      </c>
      <c r="N495" s="32">
        <v>46087</v>
      </c>
      <c r="O495" s="36" t="s">
        <v>22</v>
      </c>
    </row>
    <row r="496" spans="2:15">
      <c r="B496" s="7" t="s">
        <v>891</v>
      </c>
      <c r="C496" s="9" t="s">
        <v>892</v>
      </c>
      <c r="D496" s="36" t="s">
        <v>66</v>
      </c>
      <c r="E496" s="62" t="str">
        <f>VLOOKUP(D496,'pomocna tabulka'!$B$2:$D$12,3,0)</f>
        <v xml:space="preserve">Slovenská inovačná a energetická agentúra </v>
      </c>
      <c r="F496" s="41" t="str">
        <f>+IFERROR(VLOOKUP(VALUE(MID($B496,11,1)),'pomocna tabulka'!$F$2:$G$7,2,0),"")</f>
        <v>Priebežná platba</v>
      </c>
      <c r="G496" s="36" t="s">
        <v>67</v>
      </c>
      <c r="H496" s="37">
        <v>20106.75</v>
      </c>
      <c r="I496" s="36" t="s">
        <v>68</v>
      </c>
      <c r="J496" s="51">
        <v>3548.25</v>
      </c>
      <c r="K496" s="8"/>
      <c r="L496" s="38">
        <v>0</v>
      </c>
      <c r="M496" s="53">
        <f t="shared" si="37"/>
        <v>23655</v>
      </c>
      <c r="N496" s="32">
        <v>46087</v>
      </c>
      <c r="O496" s="36" t="s">
        <v>22</v>
      </c>
    </row>
    <row r="497" spans="2:15">
      <c r="B497" s="7" t="s">
        <v>893</v>
      </c>
      <c r="C497" s="9" t="s">
        <v>39</v>
      </c>
      <c r="D497" s="36" t="s">
        <v>19</v>
      </c>
      <c r="E497" s="62" t="str">
        <f>VLOOKUP(D497,'pomocna tabulka'!$B$2:$D$12,3,0)</f>
        <v>Úrad vlády SR</v>
      </c>
      <c r="F497" s="41" t="str">
        <f>+IFERROR(VLOOKUP(VALUE(MID($B497,11,1)),'pomocna tabulka'!$F$2:$G$7,2,0),"")</f>
        <v>Priebežná platba</v>
      </c>
      <c r="G497" s="36" t="s">
        <v>20</v>
      </c>
      <c r="H497" s="37">
        <v>9775.08</v>
      </c>
      <c r="I497" s="36" t="s">
        <v>21</v>
      </c>
      <c r="J497" s="51">
        <v>1725.01</v>
      </c>
      <c r="K497" s="8"/>
      <c r="L497" s="38">
        <v>0</v>
      </c>
      <c r="M497" s="53">
        <f t="shared" si="37"/>
        <v>11500.09</v>
      </c>
      <c r="N497" s="32">
        <v>46087</v>
      </c>
      <c r="O497" s="36" t="s">
        <v>22</v>
      </c>
    </row>
    <row r="498" spans="2:15">
      <c r="B498" s="7" t="s">
        <v>894</v>
      </c>
      <c r="C498" s="9" t="s">
        <v>895</v>
      </c>
      <c r="D498" s="36" t="s">
        <v>19</v>
      </c>
      <c r="E498" s="62" t="str">
        <f>VLOOKUP(D498,'pomocna tabulka'!$B$2:$D$12,3,0)</f>
        <v>Úrad vlády SR</v>
      </c>
      <c r="F498" s="41" t="str">
        <f>+IFERROR(VLOOKUP(VALUE(MID($B498,11,1)),'pomocna tabulka'!$F$2:$G$7,2,0),"")</f>
        <v>Zálohová platba</v>
      </c>
      <c r="G498" s="36" t="s">
        <v>20</v>
      </c>
      <c r="H498" s="37">
        <v>19410.900000000001</v>
      </c>
      <c r="I498" s="36" t="s">
        <v>21</v>
      </c>
      <c r="J498" s="51">
        <v>3425.45</v>
      </c>
      <c r="K498" s="8"/>
      <c r="L498" s="38">
        <v>0</v>
      </c>
      <c r="M498" s="53">
        <f t="shared" si="37"/>
        <v>22836.350000000002</v>
      </c>
      <c r="N498" s="32">
        <v>46087</v>
      </c>
      <c r="O498" s="36" t="s">
        <v>22</v>
      </c>
    </row>
    <row r="499" spans="2:15">
      <c r="B499" s="7" t="s">
        <v>896</v>
      </c>
      <c r="C499" s="9" t="s">
        <v>39</v>
      </c>
      <c r="D499" s="36" t="s">
        <v>19</v>
      </c>
      <c r="E499" s="62" t="str">
        <f>VLOOKUP(D499,'pomocna tabulka'!$B$2:$D$12,3,0)</f>
        <v>Úrad vlády SR</v>
      </c>
      <c r="F499" s="41" t="str">
        <f>+IFERROR(VLOOKUP(VALUE(MID($B499,11,1)),'pomocna tabulka'!$F$2:$G$7,2,0),"")</f>
        <v>Priebežná platba</v>
      </c>
      <c r="G499" s="36" t="s">
        <v>20</v>
      </c>
      <c r="H499" s="37">
        <v>10961.03</v>
      </c>
      <c r="I499" s="36" t="s">
        <v>21</v>
      </c>
      <c r="J499" s="51">
        <v>1934.3</v>
      </c>
      <c r="K499" s="8"/>
      <c r="L499" s="38">
        <v>0</v>
      </c>
      <c r="M499" s="53">
        <f t="shared" si="37"/>
        <v>12895.33</v>
      </c>
      <c r="N499" s="32">
        <v>46087</v>
      </c>
      <c r="O499" s="36" t="s">
        <v>22</v>
      </c>
    </row>
    <row r="500" spans="2:15">
      <c r="B500" s="7" t="s">
        <v>897</v>
      </c>
      <c r="C500" s="9" t="s">
        <v>429</v>
      </c>
      <c r="D500" s="36" t="s">
        <v>27</v>
      </c>
      <c r="E500" s="62" t="str">
        <f>VLOOKUP(D500,'pomocna tabulka'!$B$2:$D$12,3,0)</f>
        <v>MIRRI SR</v>
      </c>
      <c r="F500" s="41" t="str">
        <f>+IFERROR(VLOOKUP(VALUE(MID($B500,11,1)),'pomocna tabulka'!$F$2:$G$7,2,0),"")</f>
        <v>Predfinancovanie</v>
      </c>
      <c r="G500" s="36" t="s">
        <v>28</v>
      </c>
      <c r="H500" s="37">
        <v>129080.25</v>
      </c>
      <c r="I500" s="36" t="s">
        <v>29</v>
      </c>
      <c r="J500" s="51">
        <v>10630.14</v>
      </c>
      <c r="K500" s="8"/>
      <c r="L500" s="38">
        <v>0</v>
      </c>
      <c r="M500" s="53">
        <f t="shared" si="37"/>
        <v>139710.39000000001</v>
      </c>
      <c r="N500" s="32">
        <v>46087</v>
      </c>
      <c r="O500" s="36" t="s">
        <v>22</v>
      </c>
    </row>
    <row r="501" spans="2:15">
      <c r="B501" s="7" t="s">
        <v>898</v>
      </c>
      <c r="C501" s="9" t="s">
        <v>899</v>
      </c>
      <c r="D501" s="36" t="s">
        <v>27</v>
      </c>
      <c r="E501" s="62" t="str">
        <f>VLOOKUP(D501,'pomocna tabulka'!$B$2:$D$12,3,0)</f>
        <v>MIRRI SR</v>
      </c>
      <c r="F501" s="41" t="str">
        <f>+IFERROR(VLOOKUP(VALUE(MID($B501,11,1)),'pomocna tabulka'!$F$2:$G$7,2,0),"")</f>
        <v>Priebežná platba</v>
      </c>
      <c r="G501" s="36" t="s">
        <v>67</v>
      </c>
      <c r="H501" s="37">
        <v>21672.77</v>
      </c>
      <c r="I501" s="36" t="s">
        <v>68</v>
      </c>
      <c r="J501" s="51">
        <v>4751.08</v>
      </c>
      <c r="K501" s="8" t="s">
        <v>48</v>
      </c>
      <c r="L501" s="38">
        <v>2088.87</v>
      </c>
      <c r="M501" s="53">
        <f t="shared" si="37"/>
        <v>28512.719999999998</v>
      </c>
      <c r="N501" s="32">
        <v>46087</v>
      </c>
      <c r="O501" s="36" t="s">
        <v>22</v>
      </c>
    </row>
    <row r="502" spans="2:15">
      <c r="B502" s="7" t="s">
        <v>900</v>
      </c>
      <c r="C502" s="84" t="s">
        <v>865</v>
      </c>
      <c r="D502" s="36" t="s">
        <v>27</v>
      </c>
      <c r="E502" s="62" t="str">
        <f>VLOOKUP(D502,'pomocna tabulka'!$B$2:$D$12,3,0)</f>
        <v>MIRRI SR</v>
      </c>
      <c r="F502" s="41" t="str">
        <f>+IFERROR(VLOOKUP(VALUE(MID($B502,11,1)),'pomocna tabulka'!$F$2:$G$7,2,0),"")</f>
        <v>Zálohová platba</v>
      </c>
      <c r="G502" s="36" t="s">
        <v>42</v>
      </c>
      <c r="H502" s="37">
        <v>72822.83</v>
      </c>
      <c r="I502" s="36" t="s">
        <v>43</v>
      </c>
      <c r="J502" s="51">
        <v>5997.17</v>
      </c>
      <c r="K502" s="8"/>
      <c r="L502" s="38">
        <v>0</v>
      </c>
      <c r="M502" s="53">
        <f t="shared" si="37"/>
        <v>78820</v>
      </c>
      <c r="N502" s="32">
        <v>46087</v>
      </c>
      <c r="O502" s="36" t="s">
        <v>22</v>
      </c>
    </row>
    <row r="503" spans="2:15">
      <c r="B503" s="7" t="s">
        <v>901</v>
      </c>
      <c r="C503" s="9" t="s">
        <v>902</v>
      </c>
      <c r="D503" s="36" t="s">
        <v>27</v>
      </c>
      <c r="E503" s="62" t="str">
        <f>VLOOKUP(D503,'pomocna tabulka'!$B$2:$D$12,3,0)</f>
        <v>MIRRI SR</v>
      </c>
      <c r="F503" s="41" t="str">
        <f>+IFERROR(VLOOKUP(VALUE(MID($B503,11,1)),'pomocna tabulka'!$F$2:$G$7,2,0),"")</f>
        <v>Priebežná platba</v>
      </c>
      <c r="G503" s="36" t="s">
        <v>67</v>
      </c>
      <c r="H503" s="37">
        <v>76006.11</v>
      </c>
      <c r="I503" s="36" t="s">
        <v>68</v>
      </c>
      <c r="J503" s="51">
        <v>16662</v>
      </c>
      <c r="K503" s="8" t="s">
        <v>48</v>
      </c>
      <c r="L503" s="38">
        <v>7325.63</v>
      </c>
      <c r="M503" s="53">
        <f t="shared" si="37"/>
        <v>99993.74</v>
      </c>
      <c r="N503" s="32">
        <v>46087</v>
      </c>
      <c r="O503" s="36" t="s">
        <v>22</v>
      </c>
    </row>
    <row r="504" spans="2:15">
      <c r="B504" s="7" t="s">
        <v>903</v>
      </c>
      <c r="C504" s="9" t="s">
        <v>904</v>
      </c>
      <c r="D504" s="36" t="s">
        <v>19</v>
      </c>
      <c r="E504" s="62" t="str">
        <f>VLOOKUP(D504,'pomocna tabulka'!$B$2:$D$12,3,0)</f>
        <v>Úrad vlády SR</v>
      </c>
      <c r="F504" s="41" t="str">
        <f>+IFERROR(VLOOKUP(VALUE(MID($B504,11,1)),'pomocna tabulka'!$F$2:$G$7,2,0),"")</f>
        <v>Zálohová platba</v>
      </c>
      <c r="G504" s="36" t="s">
        <v>20</v>
      </c>
      <c r="H504" s="37">
        <v>13278.7</v>
      </c>
      <c r="I504" s="36" t="s">
        <v>21</v>
      </c>
      <c r="J504" s="51">
        <v>2343.3000000000002</v>
      </c>
      <c r="K504" s="8"/>
      <c r="L504" s="38">
        <v>0</v>
      </c>
      <c r="M504" s="53">
        <f t="shared" si="37"/>
        <v>15622</v>
      </c>
      <c r="N504" s="32">
        <v>46087</v>
      </c>
      <c r="O504" s="36" t="s">
        <v>22</v>
      </c>
    </row>
    <row r="505" spans="2:15">
      <c r="B505" s="7" t="s">
        <v>905</v>
      </c>
      <c r="C505" s="9" t="s">
        <v>244</v>
      </c>
      <c r="D505" s="36" t="s">
        <v>19</v>
      </c>
      <c r="E505" s="62" t="str">
        <f>VLOOKUP(D505,'pomocna tabulka'!$B$2:$D$12,3,0)</f>
        <v>Úrad vlády SR</v>
      </c>
      <c r="F505" s="41" t="str">
        <f>+IFERROR(VLOOKUP(VALUE(MID($B505,11,1)),'pomocna tabulka'!$F$2:$G$7,2,0),"")</f>
        <v>Priebežná platba</v>
      </c>
      <c r="G505" s="36" t="s">
        <v>20</v>
      </c>
      <c r="H505" s="37">
        <v>4871.76</v>
      </c>
      <c r="I505" s="36" t="s">
        <v>21</v>
      </c>
      <c r="J505" s="51">
        <v>859.72</v>
      </c>
      <c r="K505" s="8"/>
      <c r="L505" s="38">
        <v>0</v>
      </c>
      <c r="M505" s="53">
        <f t="shared" si="37"/>
        <v>5731.4800000000005</v>
      </c>
      <c r="N505" s="32">
        <v>46087</v>
      </c>
      <c r="O505" s="36" t="s">
        <v>22</v>
      </c>
    </row>
    <row r="506" spans="2:15">
      <c r="B506" s="7" t="s">
        <v>906</v>
      </c>
      <c r="C506" s="9" t="s">
        <v>907</v>
      </c>
      <c r="D506" s="36" t="s">
        <v>66</v>
      </c>
      <c r="E506" s="62" t="str">
        <f>VLOOKUP(D506,'pomocna tabulka'!$B$2:$D$12,3,0)</f>
        <v xml:space="preserve">Slovenská inovačná a energetická agentúra </v>
      </c>
      <c r="F506" s="41" t="str">
        <f>+IFERROR(VLOOKUP(VALUE(MID($B506,11,1)),'pomocna tabulka'!$F$2:$G$7,2,0),"")</f>
        <v>Priebežná platba</v>
      </c>
      <c r="G506" s="36" t="s">
        <v>67</v>
      </c>
      <c r="H506" s="37">
        <v>596136.12</v>
      </c>
      <c r="I506" s="36" t="s">
        <v>68</v>
      </c>
      <c r="J506" s="51">
        <v>105200.49</v>
      </c>
      <c r="K506" s="8"/>
      <c r="L506" s="38">
        <v>0</v>
      </c>
      <c r="M506" s="53">
        <f t="shared" si="37"/>
        <v>701336.61</v>
      </c>
      <c r="N506" s="32">
        <v>46087</v>
      </c>
      <c r="O506" s="36" t="s">
        <v>22</v>
      </c>
    </row>
    <row r="507" spans="2:15">
      <c r="B507" s="7" t="s">
        <v>908</v>
      </c>
      <c r="C507" s="9" t="s">
        <v>909</v>
      </c>
      <c r="D507" s="36" t="s">
        <v>27</v>
      </c>
      <c r="E507" s="62" t="str">
        <f>VLOOKUP(D507,'pomocna tabulka'!$B$2:$D$12,3,0)</f>
        <v>MIRRI SR</v>
      </c>
      <c r="F507" s="41" t="str">
        <f>+IFERROR(VLOOKUP(VALUE(MID($B507,11,1)),'pomocna tabulka'!$F$2:$G$7,2,0),"")</f>
        <v>Predfinancovanie</v>
      </c>
      <c r="G507" s="36" t="s">
        <v>28</v>
      </c>
      <c r="H507" s="37">
        <v>17253.12</v>
      </c>
      <c r="I507" s="36" t="s">
        <v>29</v>
      </c>
      <c r="J507" s="51">
        <v>1420.85</v>
      </c>
      <c r="K507" s="8"/>
      <c r="L507" s="38">
        <v>0</v>
      </c>
      <c r="M507" s="53">
        <f t="shared" si="37"/>
        <v>18673.969999999998</v>
      </c>
      <c r="N507" s="32">
        <v>46087</v>
      </c>
      <c r="O507" s="36" t="s">
        <v>22</v>
      </c>
    </row>
    <row r="508" spans="2:15">
      <c r="B508" s="7" t="s">
        <v>910</v>
      </c>
      <c r="C508" s="9" t="s">
        <v>554</v>
      </c>
      <c r="D508" s="36" t="s">
        <v>66</v>
      </c>
      <c r="E508" s="62" t="str">
        <f>VLOOKUP(D508,'pomocna tabulka'!$B$2:$D$12,3,0)</f>
        <v xml:space="preserve">Slovenská inovačná a energetická agentúra </v>
      </c>
      <c r="F508" s="41" t="str">
        <f>+IFERROR(VLOOKUP(VALUE(MID($B508,11,1)),'pomocna tabulka'!$F$2:$G$7,2,0),"")</f>
        <v>Predfinancovanie</v>
      </c>
      <c r="G508" s="36" t="s">
        <v>67</v>
      </c>
      <c r="H508" s="37">
        <v>43199.64</v>
      </c>
      <c r="I508" s="36" t="s">
        <v>68</v>
      </c>
      <c r="J508" s="51">
        <v>7623.46</v>
      </c>
      <c r="K508" s="8"/>
      <c r="L508" s="38">
        <v>0</v>
      </c>
      <c r="M508" s="53">
        <f t="shared" si="37"/>
        <v>50823.1</v>
      </c>
      <c r="N508" s="32">
        <v>46087</v>
      </c>
      <c r="O508" s="36" t="s">
        <v>22</v>
      </c>
    </row>
    <row r="509" spans="2:15">
      <c r="B509" s="7" t="s">
        <v>911</v>
      </c>
      <c r="C509" s="9" t="s">
        <v>227</v>
      </c>
      <c r="D509" s="36" t="s">
        <v>19</v>
      </c>
      <c r="E509" s="62" t="str">
        <f>VLOOKUP(D509,'pomocna tabulka'!$B$2:$D$12,3,0)</f>
        <v>Úrad vlády SR</v>
      </c>
      <c r="F509" s="41" t="str">
        <f>+IFERROR(VLOOKUP(VALUE(MID($B509,11,1)),'pomocna tabulka'!$F$2:$G$7,2,0),"")</f>
        <v>Zálohová platba</v>
      </c>
      <c r="G509" s="36" t="s">
        <v>20</v>
      </c>
      <c r="H509" s="37">
        <v>44201.7</v>
      </c>
      <c r="I509" s="36" t="s">
        <v>21</v>
      </c>
      <c r="J509" s="51">
        <v>7800.3</v>
      </c>
      <c r="K509" s="8"/>
      <c r="L509" s="38">
        <v>0</v>
      </c>
      <c r="M509" s="53">
        <f t="shared" si="37"/>
        <v>52002</v>
      </c>
      <c r="N509" s="32">
        <v>46087</v>
      </c>
      <c r="O509" s="36" t="s">
        <v>22</v>
      </c>
    </row>
    <row r="510" spans="2:15">
      <c r="B510" s="7" t="s">
        <v>912</v>
      </c>
      <c r="C510" s="9" t="s">
        <v>913</v>
      </c>
      <c r="D510" s="36" t="s">
        <v>19</v>
      </c>
      <c r="E510" s="62" t="str">
        <f>VLOOKUP(D510,'pomocna tabulka'!$B$2:$D$12,3,0)</f>
        <v>Úrad vlády SR</v>
      </c>
      <c r="F510" s="41" t="str">
        <f>+IFERROR(VLOOKUP(VALUE(MID($B510,11,1)),'pomocna tabulka'!$F$2:$G$7,2,0),"")</f>
        <v>Zálohová platba</v>
      </c>
      <c r="G510" s="36" t="s">
        <v>20</v>
      </c>
      <c r="H510" s="37">
        <v>34000</v>
      </c>
      <c r="I510" s="36" t="s">
        <v>21</v>
      </c>
      <c r="J510" s="51">
        <v>6000</v>
      </c>
      <c r="K510" s="8"/>
      <c r="L510" s="38">
        <v>0</v>
      </c>
      <c r="M510" s="53">
        <f t="shared" si="37"/>
        <v>40000</v>
      </c>
      <c r="N510" s="32">
        <v>46087</v>
      </c>
      <c r="O510" s="36" t="s">
        <v>22</v>
      </c>
    </row>
    <row r="511" spans="2:15">
      <c r="B511" s="7" t="s">
        <v>914</v>
      </c>
      <c r="C511" s="9" t="s">
        <v>915</v>
      </c>
      <c r="D511" s="36" t="s">
        <v>27</v>
      </c>
      <c r="E511" s="62" t="str">
        <f>VLOOKUP(D511,'pomocna tabulka'!$B$2:$D$12,3,0)</f>
        <v>MIRRI SR</v>
      </c>
      <c r="F511" s="41" t="str">
        <f>+IFERROR(VLOOKUP(VALUE(MID($B511,11,1)),'pomocna tabulka'!$F$2:$G$7,2,0),"")</f>
        <v>Predfinancovanie</v>
      </c>
      <c r="G511" s="36" t="s">
        <v>28</v>
      </c>
      <c r="H511" s="37">
        <v>26276.59</v>
      </c>
      <c r="I511" s="36" t="s">
        <v>29</v>
      </c>
      <c r="J511" s="51">
        <v>2163.96</v>
      </c>
      <c r="K511" s="8"/>
      <c r="L511" s="38">
        <v>0</v>
      </c>
      <c r="M511" s="53">
        <f t="shared" si="37"/>
        <v>28440.55</v>
      </c>
      <c r="N511" s="32">
        <v>46087</v>
      </c>
      <c r="O511" s="36" t="s">
        <v>22</v>
      </c>
    </row>
    <row r="512" spans="2:15">
      <c r="B512" s="7" t="s">
        <v>916</v>
      </c>
      <c r="C512" s="9" t="s">
        <v>917</v>
      </c>
      <c r="D512" s="36" t="s">
        <v>27</v>
      </c>
      <c r="E512" s="62" t="str">
        <f>VLOOKUP(D512,'pomocna tabulka'!$B$2:$D$12,3,0)</f>
        <v>MIRRI SR</v>
      </c>
      <c r="F512" s="41" t="str">
        <f>+IFERROR(VLOOKUP(VALUE(MID($B512,11,1)),'pomocna tabulka'!$F$2:$G$7,2,0),"")</f>
        <v>Priebežná platba</v>
      </c>
      <c r="G512" s="36" t="s">
        <v>28</v>
      </c>
      <c r="H512" s="37">
        <v>377777.28</v>
      </c>
      <c r="I512" s="36" t="s">
        <v>29</v>
      </c>
      <c r="J512" s="51">
        <v>100222.09</v>
      </c>
      <c r="K512" s="8"/>
      <c r="L512" s="38">
        <v>0</v>
      </c>
      <c r="M512" s="53">
        <f t="shared" si="37"/>
        <v>477999.37</v>
      </c>
      <c r="N512" s="32">
        <v>46087</v>
      </c>
      <c r="O512" s="49" t="s">
        <v>49</v>
      </c>
    </row>
    <row r="513" spans="2:15">
      <c r="B513" s="7" t="s">
        <v>918</v>
      </c>
      <c r="C513" s="9" t="s">
        <v>919</v>
      </c>
      <c r="D513" s="36" t="s">
        <v>19</v>
      </c>
      <c r="E513" s="62" t="str">
        <f>VLOOKUP(D513,'pomocna tabulka'!$B$2:$D$12,3,0)</f>
        <v>Úrad vlády SR</v>
      </c>
      <c r="F513" s="41" t="str">
        <f>+IFERROR(VLOOKUP(VALUE(MID($B513,11,1)),'pomocna tabulka'!$F$2:$G$7,2,0),"")</f>
        <v>Priebežná platba</v>
      </c>
      <c r="G513" s="36" t="s">
        <v>20</v>
      </c>
      <c r="H513" s="37">
        <v>7652.35</v>
      </c>
      <c r="I513" s="36" t="s">
        <v>21</v>
      </c>
      <c r="J513" s="51">
        <v>1350.42</v>
      </c>
      <c r="K513" s="8"/>
      <c r="L513" s="38">
        <v>0</v>
      </c>
      <c r="M513" s="53">
        <f t="shared" si="37"/>
        <v>9002.77</v>
      </c>
      <c r="N513" s="32">
        <v>46087</v>
      </c>
      <c r="O513" s="36" t="s">
        <v>22</v>
      </c>
    </row>
    <row r="514" spans="2:15">
      <c r="B514" s="7" t="s">
        <v>920</v>
      </c>
      <c r="C514" s="9" t="s">
        <v>234</v>
      </c>
      <c r="D514" s="36" t="s">
        <v>19</v>
      </c>
      <c r="E514" s="62" t="str">
        <f>VLOOKUP(D514,'pomocna tabulka'!$B$2:$D$12,3,0)</f>
        <v>Úrad vlády SR</v>
      </c>
      <c r="F514" s="41" t="str">
        <f>+IFERROR(VLOOKUP(VALUE(MID($B514,11,1)),'pomocna tabulka'!$F$2:$G$7,2,0),"")</f>
        <v>Priebežná platba</v>
      </c>
      <c r="G514" s="36" t="s">
        <v>20</v>
      </c>
      <c r="H514" s="37">
        <v>5498.21</v>
      </c>
      <c r="I514" s="36" t="s">
        <v>21</v>
      </c>
      <c r="J514" s="51">
        <v>970.27</v>
      </c>
      <c r="K514" s="8"/>
      <c r="L514" s="38">
        <v>0</v>
      </c>
      <c r="M514" s="53">
        <f t="shared" si="37"/>
        <v>6468.48</v>
      </c>
      <c r="N514" s="32">
        <v>46090</v>
      </c>
      <c r="O514" s="36" t="s">
        <v>22</v>
      </c>
    </row>
    <row r="515" spans="2:15">
      <c r="B515" s="7" t="s">
        <v>921</v>
      </c>
      <c r="C515" s="9" t="s">
        <v>922</v>
      </c>
      <c r="D515" s="36" t="s">
        <v>19</v>
      </c>
      <c r="E515" s="62" t="str">
        <f>VLOOKUP(D515,'pomocna tabulka'!$B$2:$D$12,3,0)</f>
        <v>Úrad vlády SR</v>
      </c>
      <c r="F515" s="41" t="str">
        <f>+IFERROR(VLOOKUP(VALUE(MID($B515,11,1)),'pomocna tabulka'!$F$2:$G$7,2,0),"")</f>
        <v>Priebežná platba</v>
      </c>
      <c r="G515" s="36" t="s">
        <v>20</v>
      </c>
      <c r="H515" s="37">
        <v>15304.78</v>
      </c>
      <c r="I515" s="36" t="s">
        <v>21</v>
      </c>
      <c r="J515" s="51">
        <v>2700.84</v>
      </c>
      <c r="K515" s="8"/>
      <c r="L515" s="38">
        <v>0</v>
      </c>
      <c r="M515" s="53">
        <f t="shared" si="37"/>
        <v>18005.620000000003</v>
      </c>
      <c r="N515" s="32">
        <v>46090</v>
      </c>
      <c r="O515" s="36" t="s">
        <v>22</v>
      </c>
    </row>
    <row r="516" spans="2:15" ht="15.75" customHeight="1">
      <c r="B516" s="7" t="s">
        <v>923</v>
      </c>
      <c r="C516" s="9" t="s">
        <v>924</v>
      </c>
      <c r="D516" s="36" t="s">
        <v>27</v>
      </c>
      <c r="E516" s="62" t="str">
        <f>VLOOKUP(D516,'pomocna tabulka'!$B$2:$D$12,3,0)</f>
        <v>MIRRI SR</v>
      </c>
      <c r="F516" s="41" t="str">
        <f>+IFERROR(VLOOKUP(VALUE(MID($B516,11,1)),'pomocna tabulka'!$F$2:$G$7,2,0),"")</f>
        <v>Zálohová platba</v>
      </c>
      <c r="G516" s="36" t="s">
        <v>28</v>
      </c>
      <c r="H516" s="37">
        <v>886662.93</v>
      </c>
      <c r="I516" s="36" t="s">
        <v>29</v>
      </c>
      <c r="J516" s="51">
        <v>300095.63</v>
      </c>
      <c r="K516" s="8"/>
      <c r="L516" s="38">
        <v>0</v>
      </c>
      <c r="M516" s="53">
        <f t="shared" si="37"/>
        <v>1186758.56</v>
      </c>
      <c r="N516" s="32">
        <v>46087</v>
      </c>
      <c r="O516" s="49" t="s">
        <v>49</v>
      </c>
    </row>
    <row r="517" spans="2:15">
      <c r="B517" s="7" t="s">
        <v>925</v>
      </c>
      <c r="C517" s="9" t="s">
        <v>926</v>
      </c>
      <c r="D517" s="36" t="s">
        <v>19</v>
      </c>
      <c r="E517" s="62" t="str">
        <f>VLOOKUP(D517,'pomocna tabulka'!$B$2:$D$12,3,0)</f>
        <v>Úrad vlády SR</v>
      </c>
      <c r="F517" s="41" t="str">
        <f>+IFERROR(VLOOKUP(VALUE(MID($B517,11,1)),'pomocna tabulka'!$F$2:$G$7,2,0),"")</f>
        <v>Priebežná platba</v>
      </c>
      <c r="G517" s="36" t="s">
        <v>20</v>
      </c>
      <c r="H517" s="37">
        <v>19550</v>
      </c>
      <c r="I517" s="36" t="s">
        <v>21</v>
      </c>
      <c r="J517" s="51">
        <v>3450</v>
      </c>
      <c r="K517" s="8"/>
      <c r="L517" s="38">
        <v>0</v>
      </c>
      <c r="M517" s="53">
        <f t="shared" si="37"/>
        <v>23000</v>
      </c>
      <c r="N517" s="32">
        <v>46090</v>
      </c>
      <c r="O517" s="36" t="s">
        <v>22</v>
      </c>
    </row>
    <row r="518" spans="2:15">
      <c r="B518" s="7" t="s">
        <v>927</v>
      </c>
      <c r="C518" s="9" t="s">
        <v>275</v>
      </c>
      <c r="D518" s="36" t="s">
        <v>19</v>
      </c>
      <c r="E518" s="62" t="str">
        <f>VLOOKUP(D518,'pomocna tabulka'!$B$2:$D$12,3,0)</f>
        <v>Úrad vlády SR</v>
      </c>
      <c r="F518" s="41" t="str">
        <f>+IFERROR(VLOOKUP(VALUE(MID($B518,11,1)),'pomocna tabulka'!$F$2:$G$7,2,0),"")</f>
        <v>Priebežná platba</v>
      </c>
      <c r="G518" s="36" t="s">
        <v>20</v>
      </c>
      <c r="H518" s="37">
        <v>2749.09</v>
      </c>
      <c r="I518" s="36" t="s">
        <v>21</v>
      </c>
      <c r="J518" s="51">
        <v>485.13</v>
      </c>
      <c r="K518" s="8"/>
      <c r="L518" s="38">
        <v>0</v>
      </c>
      <c r="M518" s="53">
        <f t="shared" si="37"/>
        <v>3234.2200000000003</v>
      </c>
      <c r="N518" s="32">
        <v>46090</v>
      </c>
      <c r="O518" s="36" t="s">
        <v>22</v>
      </c>
    </row>
    <row r="519" spans="2:15">
      <c r="B519" s="7" t="s">
        <v>928</v>
      </c>
      <c r="C519" s="9" t="s">
        <v>803</v>
      </c>
      <c r="D519" s="36" t="s">
        <v>19</v>
      </c>
      <c r="E519" s="62" t="str">
        <f>VLOOKUP(D519,'pomocna tabulka'!$B$2:$D$12,3,0)</f>
        <v>Úrad vlády SR</v>
      </c>
      <c r="F519" s="41" t="str">
        <f>+IFERROR(VLOOKUP(VALUE(MID($B519,11,1)),'pomocna tabulka'!$F$2:$G$7,2,0),"")</f>
        <v>Predfinancovanie</v>
      </c>
      <c r="G519" s="36" t="s">
        <v>28</v>
      </c>
      <c r="H519" s="37">
        <v>170806.84</v>
      </c>
      <c r="I519" s="36" t="s">
        <v>29</v>
      </c>
      <c r="J519" s="51">
        <v>30142.38</v>
      </c>
      <c r="K519" s="8"/>
      <c r="L519" s="38">
        <v>0</v>
      </c>
      <c r="M519" s="53">
        <f t="shared" si="37"/>
        <v>200949.22</v>
      </c>
      <c r="N519" s="32">
        <v>46090</v>
      </c>
      <c r="O519" s="36" t="s">
        <v>22</v>
      </c>
    </row>
    <row r="520" spans="2:15">
      <c r="B520" s="7" t="s">
        <v>929</v>
      </c>
      <c r="C520" s="9" t="s">
        <v>930</v>
      </c>
      <c r="D520" s="36" t="s">
        <v>66</v>
      </c>
      <c r="E520" s="62" t="str">
        <f>VLOOKUP(D520,'pomocna tabulka'!$B$2:$D$12,3,0)</f>
        <v xml:space="preserve">Slovenská inovačná a energetická agentúra </v>
      </c>
      <c r="F520" s="41" t="str">
        <f>+IFERROR(VLOOKUP(VALUE(MID($B520,11,1)),'pomocna tabulka'!$F$2:$G$7,2,0),"")</f>
        <v>Predfinancovanie</v>
      </c>
      <c r="G520" s="36" t="s">
        <v>67</v>
      </c>
      <c r="H520" s="37">
        <v>45181.38</v>
      </c>
      <c r="I520" s="36" t="s">
        <v>68</v>
      </c>
      <c r="J520" s="51">
        <v>7973.19</v>
      </c>
      <c r="K520" s="8"/>
      <c r="L520" s="38">
        <v>0</v>
      </c>
      <c r="M520" s="53">
        <f t="shared" ref="M520:M551" si="38">H520+J520+L520</f>
        <v>53154.57</v>
      </c>
      <c r="N520" s="32">
        <v>46090</v>
      </c>
      <c r="O520" s="36" t="s">
        <v>22</v>
      </c>
    </row>
    <row r="521" spans="2:15">
      <c r="B521" s="7" t="s">
        <v>931</v>
      </c>
      <c r="C521" s="85" t="s">
        <v>932</v>
      </c>
      <c r="D521" s="36" t="s">
        <v>27</v>
      </c>
      <c r="E521" s="62" t="str">
        <f>VLOOKUP(D521,'pomocna tabulka'!$B$2:$D$12,3,0)</f>
        <v>MIRRI SR</v>
      </c>
      <c r="F521" s="41" t="str">
        <f>+IFERROR(VLOOKUP(VALUE(MID($B521,11,1)),'pomocna tabulka'!$F$2:$G$7,2,0),"")</f>
        <v>Predfinancovanie</v>
      </c>
      <c r="G521" s="36" t="s">
        <v>28</v>
      </c>
      <c r="H521" s="104">
        <v>53454.32</v>
      </c>
      <c r="I521" s="36" t="s">
        <v>29</v>
      </c>
      <c r="J521" s="104">
        <v>4402.12</v>
      </c>
      <c r="K521" s="8"/>
      <c r="L521" s="38">
        <v>0</v>
      </c>
      <c r="M521" s="53">
        <f t="shared" si="38"/>
        <v>57856.44</v>
      </c>
      <c r="N521" s="32">
        <v>46090</v>
      </c>
      <c r="O521" s="36" t="s">
        <v>22</v>
      </c>
    </row>
    <row r="522" spans="2:15">
      <c r="B522" s="7" t="s">
        <v>933</v>
      </c>
      <c r="C522" s="85" t="s">
        <v>934</v>
      </c>
      <c r="D522" s="36" t="s">
        <v>27</v>
      </c>
      <c r="E522" s="62" t="str">
        <f>VLOOKUP(D522,'pomocna tabulka'!$B$2:$D$12,3,0)</f>
        <v>MIRRI SR</v>
      </c>
      <c r="F522" s="41" t="str">
        <f>+IFERROR(VLOOKUP(VALUE(MID($B522,11,1)),'pomocna tabulka'!$F$2:$G$7,2,0),"")</f>
        <v>Predfinancovanie</v>
      </c>
      <c r="G522" s="36" t="s">
        <v>28</v>
      </c>
      <c r="H522" s="37">
        <v>4341.41</v>
      </c>
      <c r="I522" s="36" t="s">
        <v>29</v>
      </c>
      <c r="J522" s="51">
        <v>357.53</v>
      </c>
      <c r="K522" s="8"/>
      <c r="L522" s="38">
        <v>0</v>
      </c>
      <c r="M522" s="53">
        <f t="shared" si="38"/>
        <v>4698.9399999999996</v>
      </c>
      <c r="N522" s="32">
        <v>46090</v>
      </c>
      <c r="O522" s="36" t="s">
        <v>22</v>
      </c>
    </row>
    <row r="523" spans="2:15">
      <c r="B523" s="7" t="s">
        <v>935</v>
      </c>
      <c r="C523" s="9" t="s">
        <v>936</v>
      </c>
      <c r="D523" s="36" t="s">
        <v>27</v>
      </c>
      <c r="E523" s="62" t="str">
        <f>VLOOKUP(D523,'pomocna tabulka'!$B$2:$D$12,3,0)</f>
        <v>MIRRI SR</v>
      </c>
      <c r="F523" s="41" t="str">
        <f>+IFERROR(VLOOKUP(VALUE(MID($B523,11,1)),'pomocna tabulka'!$F$2:$G$7,2,0),"")</f>
        <v>Predfinancovanie</v>
      </c>
      <c r="G523" s="36" t="s">
        <v>28</v>
      </c>
      <c r="H523" s="37">
        <v>94986.42</v>
      </c>
      <c r="I523" s="36" t="s">
        <v>29</v>
      </c>
      <c r="J523" s="51">
        <v>7822.41</v>
      </c>
      <c r="K523" s="8"/>
      <c r="L523" s="38">
        <v>0</v>
      </c>
      <c r="M523" s="53">
        <f t="shared" si="38"/>
        <v>102808.83</v>
      </c>
      <c r="N523" s="32">
        <v>46091</v>
      </c>
      <c r="O523" s="36" t="s">
        <v>22</v>
      </c>
    </row>
    <row r="524" spans="2:15">
      <c r="B524" s="7" t="s">
        <v>937</v>
      </c>
      <c r="C524" s="9" t="s">
        <v>938</v>
      </c>
      <c r="D524" s="36" t="s">
        <v>19</v>
      </c>
      <c r="E524" s="62" t="str">
        <f>VLOOKUP(D524,'pomocna tabulka'!$B$2:$D$12,3,0)</f>
        <v>Úrad vlády SR</v>
      </c>
      <c r="F524" s="41" t="str">
        <f>+IFERROR(VLOOKUP(VALUE(MID($B524,11,1)),'pomocna tabulka'!$F$2:$G$7,2,0),"")</f>
        <v>Zálohová platba</v>
      </c>
      <c r="G524" s="36" t="s">
        <v>20</v>
      </c>
      <c r="H524" s="37">
        <v>50533.13</v>
      </c>
      <c r="I524" s="36" t="s">
        <v>21</v>
      </c>
      <c r="J524" s="51">
        <v>8917.61</v>
      </c>
      <c r="K524" s="8"/>
      <c r="L524" s="38">
        <v>0</v>
      </c>
      <c r="M524" s="53">
        <f t="shared" si="38"/>
        <v>59450.74</v>
      </c>
      <c r="N524" s="32">
        <v>46090</v>
      </c>
      <c r="O524" s="36" t="s">
        <v>22</v>
      </c>
    </row>
    <row r="525" spans="2:15" ht="25.5">
      <c r="B525" s="7" t="s">
        <v>939</v>
      </c>
      <c r="C525" s="9" t="s">
        <v>47</v>
      </c>
      <c r="D525" s="36" t="s">
        <v>27</v>
      </c>
      <c r="E525" s="62" t="str">
        <f>VLOOKUP(D525,'pomocna tabulka'!$B$2:$D$12,3,0)</f>
        <v>MIRRI SR</v>
      </c>
      <c r="F525" s="41" t="str">
        <f>+IFERROR(VLOOKUP(VALUE(MID($B525,11,1)),'pomocna tabulka'!$F$2:$G$7,2,0),"")</f>
        <v>Priebežná platba</v>
      </c>
      <c r="G525" s="36" t="s">
        <v>28</v>
      </c>
      <c r="H525" s="37">
        <v>1409344.88</v>
      </c>
      <c r="I525" s="36" t="s">
        <v>29</v>
      </c>
      <c r="J525" s="51">
        <v>470184.7</v>
      </c>
      <c r="K525" s="8" t="s">
        <v>48</v>
      </c>
      <c r="L525" s="38">
        <v>135835.60999999999</v>
      </c>
      <c r="M525" s="53">
        <f t="shared" si="38"/>
        <v>2015365.19</v>
      </c>
      <c r="N525" s="32">
        <v>46090</v>
      </c>
      <c r="O525" s="49" t="s">
        <v>49</v>
      </c>
    </row>
    <row r="526" spans="2:15">
      <c r="B526" s="7" t="s">
        <v>940</v>
      </c>
      <c r="C526" s="9" t="s">
        <v>941</v>
      </c>
      <c r="D526" s="36" t="s">
        <v>19</v>
      </c>
      <c r="E526" s="62" t="str">
        <f>VLOOKUP(D526,'pomocna tabulka'!$B$2:$D$12,3,0)</f>
        <v>Úrad vlády SR</v>
      </c>
      <c r="F526" s="41" t="str">
        <f>+IFERROR(VLOOKUP(VALUE(MID($B526,11,1)),'pomocna tabulka'!$F$2:$G$7,2,0),"")</f>
        <v>Predfinancovanie</v>
      </c>
      <c r="G526" s="36" t="s">
        <v>28</v>
      </c>
      <c r="H526" s="37">
        <v>89287.16</v>
      </c>
      <c r="I526" s="36" t="s">
        <v>29</v>
      </c>
      <c r="J526" s="51">
        <v>15756.56</v>
      </c>
      <c r="K526" s="8"/>
      <c r="L526" s="38">
        <v>0</v>
      </c>
      <c r="M526" s="53">
        <f t="shared" si="38"/>
        <v>105043.72</v>
      </c>
      <c r="N526" s="32">
        <v>46091</v>
      </c>
      <c r="O526" s="36" t="s">
        <v>22</v>
      </c>
    </row>
    <row r="527" spans="2:15">
      <c r="B527" s="7" t="s">
        <v>942</v>
      </c>
      <c r="C527" s="9" t="s">
        <v>934</v>
      </c>
      <c r="D527" s="36" t="s">
        <v>27</v>
      </c>
      <c r="E527" s="62" t="str">
        <f>VLOOKUP(D527,'pomocna tabulka'!$B$2:$D$12,3,0)</f>
        <v>MIRRI SR</v>
      </c>
      <c r="F527" s="41" t="str">
        <f>+IFERROR(VLOOKUP(VALUE(MID($B527,11,1)),'pomocna tabulka'!$F$2:$G$7,2,0),"")</f>
        <v>Predfinancovanie</v>
      </c>
      <c r="G527" s="36" t="s">
        <v>28</v>
      </c>
      <c r="H527" s="37">
        <v>221440.11</v>
      </c>
      <c r="I527" s="36" t="s">
        <v>29</v>
      </c>
      <c r="J527" s="51">
        <v>18236.240000000002</v>
      </c>
      <c r="K527" s="8"/>
      <c r="L527" s="38">
        <v>0</v>
      </c>
      <c r="M527" s="53">
        <f t="shared" si="38"/>
        <v>239676.34999999998</v>
      </c>
      <c r="N527" s="32">
        <v>46091</v>
      </c>
      <c r="O527" s="36" t="s">
        <v>22</v>
      </c>
    </row>
    <row r="528" spans="2:15">
      <c r="B528" s="7" t="s">
        <v>943</v>
      </c>
      <c r="C528" s="9" t="s">
        <v>944</v>
      </c>
      <c r="D528" s="36" t="s">
        <v>66</v>
      </c>
      <c r="E528" s="62" t="str">
        <f>VLOOKUP(D528,'pomocna tabulka'!$B$2:$D$12,3,0)</f>
        <v xml:space="preserve">Slovenská inovačná a energetická agentúra </v>
      </c>
      <c r="F528" s="41" t="str">
        <f>+IFERROR(VLOOKUP(VALUE(MID($B528,11,1)),'pomocna tabulka'!$F$2:$G$7,2,0),"")</f>
        <v>Priebežná platba</v>
      </c>
      <c r="G528" s="36" t="s">
        <v>42</v>
      </c>
      <c r="H528" s="37">
        <v>4781.25</v>
      </c>
      <c r="I528" s="36" t="s">
        <v>43</v>
      </c>
      <c r="J528" s="51">
        <v>843.75</v>
      </c>
      <c r="K528" s="8"/>
      <c r="L528" s="38">
        <v>0</v>
      </c>
      <c r="M528" s="53">
        <f t="shared" si="38"/>
        <v>5625</v>
      </c>
      <c r="N528" s="32">
        <v>46091</v>
      </c>
      <c r="O528" s="36" t="s">
        <v>22</v>
      </c>
    </row>
    <row r="529" spans="2:15">
      <c r="B529" s="7" t="s">
        <v>945</v>
      </c>
      <c r="C529" s="9" t="s">
        <v>343</v>
      </c>
      <c r="D529" s="36" t="s">
        <v>19</v>
      </c>
      <c r="E529" s="62" t="str">
        <f>VLOOKUP(D529,'pomocna tabulka'!$B$2:$D$12,3,0)</f>
        <v>Úrad vlády SR</v>
      </c>
      <c r="F529" s="41" t="str">
        <f>+IFERROR(VLOOKUP(VALUE(MID($B529,11,1)),'pomocna tabulka'!$F$2:$G$7,2,0),"")</f>
        <v>Zálohová platba</v>
      </c>
      <c r="G529" s="36" t="s">
        <v>28</v>
      </c>
      <c r="H529" s="50">
        <v>1409187.04</v>
      </c>
      <c r="I529" s="36" t="s">
        <v>29</v>
      </c>
      <c r="J529" s="51">
        <v>248680.06</v>
      </c>
      <c r="K529" s="8"/>
      <c r="L529" s="38">
        <v>0</v>
      </c>
      <c r="M529" s="53">
        <f t="shared" si="38"/>
        <v>1657867.1</v>
      </c>
      <c r="N529" s="32">
        <v>46091</v>
      </c>
      <c r="O529" s="36" t="s">
        <v>22</v>
      </c>
    </row>
    <row r="530" spans="2:15">
      <c r="B530" s="7" t="s">
        <v>946</v>
      </c>
      <c r="C530" s="9" t="s">
        <v>256</v>
      </c>
      <c r="D530" s="36" t="s">
        <v>19</v>
      </c>
      <c r="E530" s="62" t="str">
        <f>VLOOKUP(D530,'pomocna tabulka'!$B$2:$D$12,3,0)</f>
        <v>Úrad vlády SR</v>
      </c>
      <c r="F530" s="41" t="str">
        <f>+IFERROR(VLOOKUP(VALUE(MID($B530,11,1)),'pomocna tabulka'!$F$2:$G$7,2,0),"")</f>
        <v>Priebežná platba</v>
      </c>
      <c r="G530" s="36" t="s">
        <v>20</v>
      </c>
      <c r="H530" s="50">
        <v>5498.17</v>
      </c>
      <c r="I530" s="36" t="s">
        <v>21</v>
      </c>
      <c r="J530" s="51">
        <v>970.26</v>
      </c>
      <c r="K530" s="8"/>
      <c r="L530" s="38">
        <v>0</v>
      </c>
      <c r="M530" s="53">
        <f t="shared" si="38"/>
        <v>6468.43</v>
      </c>
      <c r="N530" s="32">
        <v>46091</v>
      </c>
      <c r="O530" s="36" t="s">
        <v>22</v>
      </c>
    </row>
    <row r="531" spans="2:15">
      <c r="B531" s="7" t="s">
        <v>947</v>
      </c>
      <c r="C531" s="9" t="s">
        <v>948</v>
      </c>
      <c r="D531" s="36" t="s">
        <v>19</v>
      </c>
      <c r="E531" s="62" t="str">
        <f>VLOOKUP(D531,'pomocna tabulka'!$B$2:$D$12,3,0)</f>
        <v>Úrad vlády SR</v>
      </c>
      <c r="F531" s="41" t="str">
        <f>+IFERROR(VLOOKUP(VALUE(MID($B531,11,1)),'pomocna tabulka'!$F$2:$G$7,2,0),"")</f>
        <v>Zálohová platba</v>
      </c>
      <c r="G531" s="36" t="s">
        <v>28</v>
      </c>
      <c r="H531" s="50">
        <v>62646.36</v>
      </c>
      <c r="I531" s="36" t="s">
        <v>29</v>
      </c>
      <c r="J531" s="51">
        <v>11055.24</v>
      </c>
      <c r="K531" s="8"/>
      <c r="L531" s="38">
        <v>0</v>
      </c>
      <c r="M531" s="53">
        <f t="shared" si="38"/>
        <v>73701.600000000006</v>
      </c>
      <c r="N531" s="32">
        <v>46091</v>
      </c>
      <c r="O531" s="36" t="s">
        <v>22</v>
      </c>
    </row>
    <row r="532" spans="2:15">
      <c r="B532" s="7" t="s">
        <v>949</v>
      </c>
      <c r="C532" s="9" t="s">
        <v>504</v>
      </c>
      <c r="D532" s="36" t="s">
        <v>27</v>
      </c>
      <c r="E532" s="62" t="str">
        <f>VLOOKUP(D532,'pomocna tabulka'!$B$2:$D$12,3,0)</f>
        <v>MIRRI SR</v>
      </c>
      <c r="F532" s="41" t="str">
        <f>+IFERROR(VLOOKUP(VALUE(MID($B532,11,1)),'pomocna tabulka'!$F$2:$G$7,2,0),"")</f>
        <v>Predfinancovanie</v>
      </c>
      <c r="G532" s="36" t="s">
        <v>28</v>
      </c>
      <c r="H532" s="37">
        <v>28327.39</v>
      </c>
      <c r="I532" s="36" t="s">
        <v>29</v>
      </c>
      <c r="J532" s="51">
        <v>2332.84</v>
      </c>
      <c r="K532" s="8"/>
      <c r="L532" s="38">
        <v>0</v>
      </c>
      <c r="M532" s="53">
        <f t="shared" si="38"/>
        <v>30660.23</v>
      </c>
      <c r="N532" s="32">
        <v>46091</v>
      </c>
      <c r="O532" s="36" t="s">
        <v>22</v>
      </c>
    </row>
    <row r="533" spans="2:15">
      <c r="B533" s="7" t="s">
        <v>950</v>
      </c>
      <c r="C533" s="9" t="s">
        <v>936</v>
      </c>
      <c r="D533" s="36" t="s">
        <v>27</v>
      </c>
      <c r="E533" s="62" t="str">
        <f>VLOOKUP(D533,'pomocna tabulka'!$B$2:$D$12,3,0)</f>
        <v>MIRRI SR</v>
      </c>
      <c r="F533" s="41" t="str">
        <f>+IFERROR(VLOOKUP(VALUE(MID($B533,11,1)),'pomocna tabulka'!$F$2:$G$7,2,0),"")</f>
        <v>Priebežná platba</v>
      </c>
      <c r="G533" s="36" t="s">
        <v>28</v>
      </c>
      <c r="H533" s="37">
        <v>10156.69</v>
      </c>
      <c r="I533" s="36" t="s">
        <v>29</v>
      </c>
      <c r="J533" s="51">
        <v>836.43</v>
      </c>
      <c r="K533" s="8"/>
      <c r="L533" s="38">
        <v>0</v>
      </c>
      <c r="M533" s="53">
        <f t="shared" si="38"/>
        <v>10993.12</v>
      </c>
      <c r="N533" s="32">
        <v>46091</v>
      </c>
      <c r="O533" s="36" t="s">
        <v>22</v>
      </c>
    </row>
    <row r="534" spans="2:15">
      <c r="B534" s="7" t="s">
        <v>951</v>
      </c>
      <c r="C534" s="9" t="s">
        <v>952</v>
      </c>
      <c r="D534" s="36" t="s">
        <v>27</v>
      </c>
      <c r="E534" s="62" t="str">
        <f>VLOOKUP(D534,'pomocna tabulka'!$B$2:$D$12,3,0)</f>
        <v>MIRRI SR</v>
      </c>
      <c r="F534" s="41" t="str">
        <f>+IFERROR(VLOOKUP(VALUE(MID($B534,11,1)),'pomocna tabulka'!$F$2:$G$7,2,0),"")</f>
        <v>Predfinancovanie</v>
      </c>
      <c r="G534" s="36" t="s">
        <v>28</v>
      </c>
      <c r="H534" s="37">
        <v>58049.01</v>
      </c>
      <c r="I534" s="36" t="s">
        <v>29</v>
      </c>
      <c r="J534" s="51">
        <v>4780.5</v>
      </c>
      <c r="K534" s="8"/>
      <c r="L534" s="38">
        <v>0</v>
      </c>
      <c r="M534" s="53">
        <f t="shared" si="38"/>
        <v>62829.51</v>
      </c>
      <c r="N534" s="32">
        <v>46091</v>
      </c>
      <c r="O534" s="36" t="s">
        <v>22</v>
      </c>
    </row>
    <row r="535" spans="2:15">
      <c r="B535" s="7" t="s">
        <v>953</v>
      </c>
      <c r="C535" s="9" t="s">
        <v>954</v>
      </c>
      <c r="D535" s="36" t="s">
        <v>19</v>
      </c>
      <c r="E535" s="62" t="str">
        <f>VLOOKUP(D535,'pomocna tabulka'!$B$2:$D$12,3,0)</f>
        <v>Úrad vlády SR</v>
      </c>
      <c r="F535" s="41" t="str">
        <f>+IFERROR(VLOOKUP(VALUE(MID($B535,11,1)),'pomocna tabulka'!$F$2:$G$7,2,0),"")</f>
        <v>Predfinancovanie</v>
      </c>
      <c r="G535" s="36" t="s">
        <v>28</v>
      </c>
      <c r="H535" s="37">
        <v>64790.96</v>
      </c>
      <c r="I535" s="36" t="s">
        <v>29</v>
      </c>
      <c r="J535" s="51">
        <v>11433.7</v>
      </c>
      <c r="K535" s="8"/>
      <c r="L535" s="38">
        <v>0</v>
      </c>
      <c r="M535" s="53">
        <f t="shared" si="38"/>
        <v>76224.66</v>
      </c>
      <c r="N535" s="32">
        <v>46092</v>
      </c>
      <c r="O535" s="36" t="s">
        <v>22</v>
      </c>
    </row>
    <row r="536" spans="2:15">
      <c r="B536" s="7" t="s">
        <v>955</v>
      </c>
      <c r="C536" s="9" t="s">
        <v>229</v>
      </c>
      <c r="D536" s="36" t="s">
        <v>19</v>
      </c>
      <c r="E536" s="62" t="str">
        <f>VLOOKUP(D536,'pomocna tabulka'!$B$2:$D$12,3,0)</f>
        <v>Úrad vlády SR</v>
      </c>
      <c r="F536" s="41" t="str">
        <f>+IFERROR(VLOOKUP(VALUE(MID($B536,11,1)),'pomocna tabulka'!$F$2:$G$7,2,0),"")</f>
        <v>Zálohová platba</v>
      </c>
      <c r="G536" s="36" t="s">
        <v>20</v>
      </c>
      <c r="H536" s="37">
        <v>27181.38</v>
      </c>
      <c r="I536" s="36" t="s">
        <v>21</v>
      </c>
      <c r="J536" s="51">
        <v>4796.71</v>
      </c>
      <c r="K536" s="8"/>
      <c r="L536" s="38">
        <v>0</v>
      </c>
      <c r="M536" s="53">
        <f t="shared" si="38"/>
        <v>31978.09</v>
      </c>
      <c r="N536" s="32">
        <v>46091</v>
      </c>
      <c r="O536" s="36" t="s">
        <v>22</v>
      </c>
    </row>
    <row r="537" spans="2:15">
      <c r="B537" s="7" t="s">
        <v>956</v>
      </c>
      <c r="C537" s="9" t="s">
        <v>957</v>
      </c>
      <c r="D537" s="36" t="s">
        <v>27</v>
      </c>
      <c r="E537" s="62" t="str">
        <f>VLOOKUP(D537,'pomocna tabulka'!$B$2:$D$12,3,0)</f>
        <v>MIRRI SR</v>
      </c>
      <c r="F537" s="41" t="str">
        <f>+IFERROR(VLOOKUP(VALUE(MID($B537,11,1)),'pomocna tabulka'!$F$2:$G$7,2,0),"")</f>
        <v>Predfinancovanie</v>
      </c>
      <c r="G537" s="36" t="s">
        <v>42</v>
      </c>
      <c r="H537" s="37">
        <v>17022.580000000002</v>
      </c>
      <c r="I537" s="36" t="s">
        <v>43</v>
      </c>
      <c r="J537" s="51">
        <v>1401.86</v>
      </c>
      <c r="K537" s="8"/>
      <c r="L537" s="38">
        <v>0</v>
      </c>
      <c r="M537" s="53">
        <f t="shared" si="38"/>
        <v>18424.440000000002</v>
      </c>
      <c r="N537" s="32">
        <v>46092</v>
      </c>
      <c r="O537" s="36" t="s">
        <v>22</v>
      </c>
    </row>
    <row r="538" spans="2:15">
      <c r="B538" s="7" t="s">
        <v>958</v>
      </c>
      <c r="C538" s="9" t="s">
        <v>959</v>
      </c>
      <c r="D538" s="36" t="s">
        <v>19</v>
      </c>
      <c r="E538" s="62" t="str">
        <f>VLOOKUP(D538,'pomocna tabulka'!$B$2:$D$12,3,0)</f>
        <v>Úrad vlády SR</v>
      </c>
      <c r="F538" s="41" t="str">
        <f>+IFERROR(VLOOKUP(VALUE(MID($B538,11,1)),'pomocna tabulka'!$F$2:$G$7,2,0),"")</f>
        <v>Predfinancovanie</v>
      </c>
      <c r="G538" s="36" t="s">
        <v>28</v>
      </c>
      <c r="H538" s="37">
        <v>13715.08</v>
      </c>
      <c r="I538" s="36" t="s">
        <v>29</v>
      </c>
      <c r="J538" s="51">
        <v>2420.31</v>
      </c>
      <c r="K538" s="8"/>
      <c r="L538" s="38">
        <v>0</v>
      </c>
      <c r="M538" s="53">
        <f t="shared" si="38"/>
        <v>16135.39</v>
      </c>
      <c r="N538" s="32">
        <v>46092</v>
      </c>
      <c r="O538" s="36" t="s">
        <v>22</v>
      </c>
    </row>
    <row r="539" spans="2:15">
      <c r="B539" s="7" t="s">
        <v>960</v>
      </c>
      <c r="C539" s="9" t="s">
        <v>830</v>
      </c>
      <c r="D539" s="36" t="s">
        <v>66</v>
      </c>
      <c r="E539" s="62" t="str">
        <f>VLOOKUP(D539,'pomocna tabulka'!$B$2:$D$12,3,0)</f>
        <v xml:space="preserve">Slovenská inovačná a energetická agentúra </v>
      </c>
      <c r="F539" s="41" t="str">
        <f>+IFERROR(VLOOKUP(VALUE(MID($B539,11,1)),'pomocna tabulka'!$F$2:$G$7,2,0),"")</f>
        <v>Priebežná platba</v>
      </c>
      <c r="G539" s="36" t="s">
        <v>67</v>
      </c>
      <c r="H539" s="37">
        <v>14917.5</v>
      </c>
      <c r="I539" s="36" t="s">
        <v>68</v>
      </c>
      <c r="J539" s="51">
        <v>2632.5</v>
      </c>
      <c r="K539" s="8"/>
      <c r="L539" s="38">
        <v>0</v>
      </c>
      <c r="M539" s="53">
        <f t="shared" si="38"/>
        <v>17550</v>
      </c>
      <c r="N539" s="32">
        <v>46092</v>
      </c>
      <c r="O539" s="36" t="s">
        <v>22</v>
      </c>
    </row>
    <row r="540" spans="2:15">
      <c r="B540" s="7" t="s">
        <v>961</v>
      </c>
      <c r="C540" s="9" t="s">
        <v>962</v>
      </c>
      <c r="D540" s="36" t="s">
        <v>19</v>
      </c>
      <c r="E540" s="62" t="str">
        <f>VLOOKUP(D540,'pomocna tabulka'!$B$2:$D$12,3,0)</f>
        <v>Úrad vlády SR</v>
      </c>
      <c r="F540" s="41" t="str">
        <f>+IFERROR(VLOOKUP(VALUE(MID($B540,11,1)),'pomocna tabulka'!$F$2:$G$7,2,0),"")</f>
        <v>Zálohová platba</v>
      </c>
      <c r="G540" s="36" t="s">
        <v>20</v>
      </c>
      <c r="H540" s="37">
        <v>28395.81</v>
      </c>
      <c r="I540" s="36" t="s">
        <v>21</v>
      </c>
      <c r="J540" s="51">
        <v>5011.0200000000004</v>
      </c>
      <c r="K540" s="8"/>
      <c r="L540" s="38">
        <v>0</v>
      </c>
      <c r="M540" s="53">
        <f t="shared" si="38"/>
        <v>33406.83</v>
      </c>
      <c r="N540" s="32">
        <v>46092</v>
      </c>
      <c r="O540" s="36" t="s">
        <v>22</v>
      </c>
    </row>
    <row r="541" spans="2:15">
      <c r="B541" s="7" t="s">
        <v>963</v>
      </c>
      <c r="C541" s="9" t="s">
        <v>231</v>
      </c>
      <c r="D541" s="36" t="s">
        <v>27</v>
      </c>
      <c r="E541" s="62" t="str">
        <f>VLOOKUP(D541,'pomocna tabulka'!$B$2:$D$12,3,0)</f>
        <v>MIRRI SR</v>
      </c>
      <c r="F541" s="41" t="str">
        <f>+IFERROR(VLOOKUP(VALUE(MID($B541,11,1)),'pomocna tabulka'!$F$2:$G$7,2,0),"")</f>
        <v>Priebežná platba</v>
      </c>
      <c r="G541" s="36" t="s">
        <v>28</v>
      </c>
      <c r="H541" s="37">
        <v>120004.53</v>
      </c>
      <c r="I541" s="36" t="s">
        <v>29</v>
      </c>
      <c r="J541" s="51">
        <v>9882.73</v>
      </c>
      <c r="K541" s="8"/>
      <c r="L541" s="38">
        <v>0</v>
      </c>
      <c r="M541" s="53">
        <f t="shared" si="38"/>
        <v>129887.26</v>
      </c>
      <c r="N541" s="32">
        <v>46092</v>
      </c>
      <c r="O541" s="36" t="s">
        <v>22</v>
      </c>
    </row>
    <row r="542" spans="2:15">
      <c r="B542" s="7" t="s">
        <v>964</v>
      </c>
      <c r="C542" s="9" t="s">
        <v>965</v>
      </c>
      <c r="D542" s="36" t="s">
        <v>66</v>
      </c>
      <c r="E542" s="62" t="str">
        <f>VLOOKUP(D542,'pomocna tabulka'!$B$2:$D$12,3,0)</f>
        <v xml:space="preserve">Slovenská inovačná a energetická agentúra </v>
      </c>
      <c r="F542" s="41" t="str">
        <f>+IFERROR(VLOOKUP(VALUE(MID($B542,11,1)),'pomocna tabulka'!$F$2:$G$7,2,0),"")</f>
        <v>Predfinancovanie</v>
      </c>
      <c r="G542" s="36" t="s">
        <v>67</v>
      </c>
      <c r="H542" s="37">
        <v>54832.75</v>
      </c>
      <c r="I542" s="36" t="s">
        <v>68</v>
      </c>
      <c r="J542" s="51">
        <v>9676.3700000000008</v>
      </c>
      <c r="K542" s="8"/>
      <c r="L542" s="38">
        <v>0</v>
      </c>
      <c r="M542" s="53">
        <f t="shared" si="38"/>
        <v>64509.120000000003</v>
      </c>
      <c r="N542" s="32">
        <v>46092</v>
      </c>
      <c r="O542" s="36" t="s">
        <v>22</v>
      </c>
    </row>
    <row r="543" spans="2:15">
      <c r="B543" s="7" t="s">
        <v>966</v>
      </c>
      <c r="C543" s="9" t="s">
        <v>837</v>
      </c>
      <c r="D543" s="36" t="s">
        <v>27</v>
      </c>
      <c r="E543" s="62" t="str">
        <f>VLOOKUP(D543,'pomocna tabulka'!$B$2:$D$12,3,0)</f>
        <v>MIRRI SR</v>
      </c>
      <c r="F543" s="41" t="str">
        <f>+IFERROR(VLOOKUP(VALUE(MID($B543,11,1)),'pomocna tabulka'!$F$2:$G$7,2,0),"")</f>
        <v>Predfinancovanie</v>
      </c>
      <c r="G543" s="36" t="s">
        <v>28</v>
      </c>
      <c r="H543" s="37">
        <v>182229.75</v>
      </c>
      <c r="I543" s="36" t="s">
        <v>29</v>
      </c>
      <c r="J543" s="51">
        <v>15007.16</v>
      </c>
      <c r="K543" s="8"/>
      <c r="L543" s="38">
        <v>0</v>
      </c>
      <c r="M543" s="53">
        <f t="shared" si="38"/>
        <v>197236.91</v>
      </c>
      <c r="N543" s="32">
        <v>46092</v>
      </c>
      <c r="O543" s="36" t="s">
        <v>22</v>
      </c>
    </row>
    <row r="544" spans="2:15">
      <c r="B544" s="7" t="s">
        <v>967</v>
      </c>
      <c r="C544" s="9" t="s">
        <v>968</v>
      </c>
      <c r="D544" s="36" t="s">
        <v>27</v>
      </c>
      <c r="E544" s="62" t="str">
        <f>VLOOKUP(D544,'pomocna tabulka'!$B$2:$D$12,3,0)</f>
        <v>MIRRI SR</v>
      </c>
      <c r="F544" s="41" t="str">
        <f>+IFERROR(VLOOKUP(VALUE(MID($B544,11,1)),'pomocna tabulka'!$F$2:$G$7,2,0),"")</f>
        <v>Predfinancovanie</v>
      </c>
      <c r="G544" s="36" t="s">
        <v>28</v>
      </c>
      <c r="H544" s="37">
        <v>89682.02</v>
      </c>
      <c r="I544" s="36" t="s">
        <v>29</v>
      </c>
      <c r="J544" s="51">
        <v>7385.58</v>
      </c>
      <c r="K544" s="8"/>
      <c r="L544" s="38">
        <v>0</v>
      </c>
      <c r="M544" s="53">
        <f t="shared" si="38"/>
        <v>97067.6</v>
      </c>
      <c r="N544" s="32">
        <v>46092</v>
      </c>
      <c r="O544" s="36" t="s">
        <v>22</v>
      </c>
    </row>
    <row r="545" spans="2:15">
      <c r="B545" s="7" t="s">
        <v>969</v>
      </c>
      <c r="C545" s="9" t="s">
        <v>970</v>
      </c>
      <c r="D545" s="36" t="s">
        <v>27</v>
      </c>
      <c r="E545" s="62" t="str">
        <f>VLOOKUP(D545,'pomocna tabulka'!$B$2:$D$12,3,0)</f>
        <v>MIRRI SR</v>
      </c>
      <c r="F545" s="41" t="str">
        <f>+IFERROR(VLOOKUP(VALUE(MID($B545,11,1)),'pomocna tabulka'!$F$2:$G$7,2,0),"")</f>
        <v>Predfinancovanie</v>
      </c>
      <c r="G545" s="36" t="s">
        <v>28</v>
      </c>
      <c r="H545" s="37">
        <v>105867.64</v>
      </c>
      <c r="I545" s="36" t="s">
        <v>29</v>
      </c>
      <c r="J545" s="51">
        <v>8718.52</v>
      </c>
      <c r="K545" s="8"/>
      <c r="L545" s="38">
        <v>0</v>
      </c>
      <c r="M545" s="53">
        <f t="shared" si="38"/>
        <v>114586.16</v>
      </c>
      <c r="N545" s="32">
        <v>46092</v>
      </c>
      <c r="O545" s="36" t="s">
        <v>22</v>
      </c>
    </row>
    <row r="546" spans="2:15">
      <c r="B546" s="7" t="s">
        <v>971</v>
      </c>
      <c r="C546" s="9" t="s">
        <v>56</v>
      </c>
      <c r="D546" s="36" t="s">
        <v>27</v>
      </c>
      <c r="E546" s="62" t="str">
        <f>VLOOKUP(D546,'pomocna tabulka'!$B$2:$D$12,3,0)</f>
        <v>MIRRI SR</v>
      </c>
      <c r="F546" s="41" t="str">
        <f>+IFERROR(VLOOKUP(VALUE(MID($B546,11,1)),'pomocna tabulka'!$F$2:$G$7,2,0),"")</f>
        <v>Priebežná platba</v>
      </c>
      <c r="G546" s="36" t="s">
        <v>28</v>
      </c>
      <c r="H546" s="37">
        <v>20643.95</v>
      </c>
      <c r="I546" s="36" t="s">
        <v>29</v>
      </c>
      <c r="J546" s="51">
        <v>1700.09</v>
      </c>
      <c r="K546" s="8"/>
      <c r="L546" s="38">
        <v>0</v>
      </c>
      <c r="M546" s="53">
        <f t="shared" si="38"/>
        <v>22344.04</v>
      </c>
      <c r="N546" s="32">
        <v>46092</v>
      </c>
      <c r="O546" s="36" t="s">
        <v>22</v>
      </c>
    </row>
    <row r="547" spans="2:15">
      <c r="B547" s="7" t="s">
        <v>972</v>
      </c>
      <c r="C547" s="9" t="s">
        <v>973</v>
      </c>
      <c r="D547" s="36" t="s">
        <v>19</v>
      </c>
      <c r="E547" s="62" t="str">
        <f>VLOOKUP(D547,'pomocna tabulka'!$B$2:$D$12,3,0)</f>
        <v>Úrad vlády SR</v>
      </c>
      <c r="F547" s="41" t="str">
        <f>+IFERROR(VLOOKUP(VALUE(MID($B547,11,1)),'pomocna tabulka'!$F$2:$G$7,2,0),"")</f>
        <v>Zálohová platba</v>
      </c>
      <c r="G547" s="36" t="s">
        <v>20</v>
      </c>
      <c r="H547" s="37">
        <v>23570.5</v>
      </c>
      <c r="I547" s="36" t="s">
        <v>21</v>
      </c>
      <c r="J547" s="51">
        <v>4159.5</v>
      </c>
      <c r="K547" s="8"/>
      <c r="L547" s="38">
        <v>0</v>
      </c>
      <c r="M547" s="53">
        <f t="shared" si="38"/>
        <v>27730</v>
      </c>
      <c r="N547" s="32">
        <v>46092</v>
      </c>
      <c r="O547" s="36" t="s">
        <v>22</v>
      </c>
    </row>
    <row r="548" spans="2:15">
      <c r="B548" s="7" t="s">
        <v>974</v>
      </c>
      <c r="C548" s="9" t="s">
        <v>584</v>
      </c>
      <c r="D548" s="36" t="s">
        <v>27</v>
      </c>
      <c r="E548" s="62" t="str">
        <f>VLOOKUP(D548,'pomocna tabulka'!$B$2:$D$12,3,0)</f>
        <v>MIRRI SR</v>
      </c>
      <c r="F548" s="41" t="str">
        <f>+IFERROR(VLOOKUP(VALUE(MID($B548,11,1)),'pomocna tabulka'!$F$2:$G$7,2,0),"")</f>
        <v>Priebežná platba</v>
      </c>
      <c r="G548" s="36" t="s">
        <v>28</v>
      </c>
      <c r="H548" s="37">
        <v>1295206.8700000001</v>
      </c>
      <c r="I548" s="36" t="s">
        <v>29</v>
      </c>
      <c r="J548" s="51">
        <v>432106.05</v>
      </c>
      <c r="K548" s="8" t="s">
        <v>48</v>
      </c>
      <c r="L548" s="38">
        <v>124834.75</v>
      </c>
      <c r="M548" s="53">
        <f t="shared" si="38"/>
        <v>1852147.6700000002</v>
      </c>
      <c r="N548" s="32">
        <v>46091</v>
      </c>
      <c r="O548" s="49" t="s">
        <v>49</v>
      </c>
    </row>
    <row r="549" spans="2:15">
      <c r="B549" s="7" t="s">
        <v>975</v>
      </c>
      <c r="C549" s="9" t="s">
        <v>976</v>
      </c>
      <c r="D549" s="36" t="s">
        <v>27</v>
      </c>
      <c r="E549" s="62" t="str">
        <f>VLOOKUP(D549,'pomocna tabulka'!$B$2:$D$12,3,0)</f>
        <v>MIRRI SR</v>
      </c>
      <c r="F549" s="41" t="str">
        <f>+IFERROR(VLOOKUP(VALUE(MID($B549,11,1)),'pomocna tabulka'!$F$2:$G$7,2,0),"")</f>
        <v>Priebežná platba</v>
      </c>
      <c r="G549" s="36" t="s">
        <v>28</v>
      </c>
      <c r="H549" s="37">
        <v>109290.07</v>
      </c>
      <c r="I549" s="36" t="s">
        <v>29</v>
      </c>
      <c r="J549" s="51">
        <v>9000.36</v>
      </c>
      <c r="K549" s="8"/>
      <c r="L549" s="38">
        <v>0</v>
      </c>
      <c r="M549" s="53">
        <f t="shared" si="38"/>
        <v>118290.43000000001</v>
      </c>
      <c r="N549" s="32">
        <v>46092</v>
      </c>
      <c r="O549" s="36" t="s">
        <v>22</v>
      </c>
    </row>
    <row r="550" spans="2:15">
      <c r="B550" s="7" t="s">
        <v>977</v>
      </c>
      <c r="C550" s="9" t="s">
        <v>426</v>
      </c>
      <c r="D550" s="36" t="s">
        <v>66</v>
      </c>
      <c r="E550" s="62" t="str">
        <f>VLOOKUP(D550,'pomocna tabulka'!$B$2:$D$12,3,0)</f>
        <v xml:space="preserve">Slovenská inovačná a energetická agentúra </v>
      </c>
      <c r="F550" s="41" t="str">
        <f>+IFERROR(VLOOKUP(VALUE(MID($B550,11,1)),'pomocna tabulka'!$F$2:$G$7,2,0),"")</f>
        <v>Predfinancovanie</v>
      </c>
      <c r="G550" s="36" t="s">
        <v>67</v>
      </c>
      <c r="H550" s="37">
        <v>97205.32</v>
      </c>
      <c r="I550" s="36" t="s">
        <v>68</v>
      </c>
      <c r="J550" s="51">
        <v>145807.98000000001</v>
      </c>
      <c r="K550" s="8"/>
      <c r="L550" s="38">
        <v>0</v>
      </c>
      <c r="M550" s="53">
        <f t="shared" si="38"/>
        <v>243013.30000000002</v>
      </c>
      <c r="N550" s="32">
        <v>46092</v>
      </c>
      <c r="O550" s="36" t="s">
        <v>22</v>
      </c>
    </row>
    <row r="551" spans="2:15">
      <c r="B551" s="7" t="s">
        <v>978</v>
      </c>
      <c r="C551" s="9" t="s">
        <v>979</v>
      </c>
      <c r="D551" s="36" t="s">
        <v>19</v>
      </c>
      <c r="E551" s="62" t="str">
        <f>VLOOKUP(D551,'pomocna tabulka'!$B$2:$D$12,3,0)</f>
        <v>Úrad vlády SR</v>
      </c>
      <c r="F551" s="41" t="str">
        <f>+IFERROR(VLOOKUP(VALUE(MID($B551,11,1)),'pomocna tabulka'!$F$2:$G$7,2,0),"")</f>
        <v>Priebežná platba</v>
      </c>
      <c r="G551" s="36" t="s">
        <v>20</v>
      </c>
      <c r="H551" s="37">
        <v>10940.8</v>
      </c>
      <c r="I551" s="36" t="s">
        <v>21</v>
      </c>
      <c r="J551" s="51">
        <v>1930.73</v>
      </c>
      <c r="K551" s="8"/>
      <c r="L551" s="38">
        <v>0</v>
      </c>
      <c r="M551" s="53">
        <f t="shared" si="38"/>
        <v>12871.529999999999</v>
      </c>
      <c r="N551" s="32">
        <v>46093</v>
      </c>
      <c r="O551" s="36" t="s">
        <v>22</v>
      </c>
    </row>
    <row r="552" spans="2:15">
      <c r="B552" s="7" t="s">
        <v>980</v>
      </c>
      <c r="C552" s="9" t="s">
        <v>153</v>
      </c>
      <c r="D552" s="36" t="s">
        <v>27</v>
      </c>
      <c r="E552" s="62" t="str">
        <f>VLOOKUP(D552,'pomocna tabulka'!$B$2:$D$12,3,0)</f>
        <v>MIRRI SR</v>
      </c>
      <c r="F552" s="41" t="str">
        <f>+IFERROR(VLOOKUP(VALUE(MID($B552,11,1)),'pomocna tabulka'!$F$2:$G$7,2,0),"")</f>
        <v>Predfinancovanie</v>
      </c>
      <c r="G552" s="36" t="s">
        <v>28</v>
      </c>
      <c r="H552" s="37">
        <v>127189.67</v>
      </c>
      <c r="I552" s="36" t="s">
        <v>29</v>
      </c>
      <c r="J552" s="51">
        <v>10474.43</v>
      </c>
      <c r="K552" s="8"/>
      <c r="L552" s="38">
        <v>0</v>
      </c>
      <c r="M552" s="53">
        <f t="shared" ref="M552:M583" si="39">H552+J552+L552</f>
        <v>137664.1</v>
      </c>
      <c r="N552" s="32">
        <v>46092</v>
      </c>
      <c r="O552" s="36" t="s">
        <v>22</v>
      </c>
    </row>
    <row r="553" spans="2:15">
      <c r="B553" s="7" t="s">
        <v>981</v>
      </c>
      <c r="C553" s="9" t="s">
        <v>682</v>
      </c>
      <c r="D553" s="36" t="s">
        <v>27</v>
      </c>
      <c r="E553" s="62" t="str">
        <f>VLOOKUP(D553,'pomocna tabulka'!$B$2:$D$12,3,0)</f>
        <v>MIRRI SR</v>
      </c>
      <c r="F553" s="41" t="str">
        <f>+IFERROR(VLOOKUP(VALUE(MID($B553,11,1)),'pomocna tabulka'!$F$2:$G$7,2,0),"")</f>
        <v>Predfinancovanie</v>
      </c>
      <c r="G553" s="36" t="s">
        <v>28</v>
      </c>
      <c r="H553" s="37">
        <v>73608.45</v>
      </c>
      <c r="I553" s="36" t="s">
        <v>29</v>
      </c>
      <c r="J553" s="51">
        <v>6061.87</v>
      </c>
      <c r="K553" s="8"/>
      <c r="L553" s="38">
        <v>0</v>
      </c>
      <c r="M553" s="53">
        <f t="shared" si="39"/>
        <v>79670.319999999992</v>
      </c>
      <c r="N553" s="32">
        <v>46093</v>
      </c>
      <c r="O553" s="36" t="s">
        <v>22</v>
      </c>
    </row>
    <row r="554" spans="2:15">
      <c r="B554" s="7" t="s">
        <v>982</v>
      </c>
      <c r="C554" s="9" t="s">
        <v>983</v>
      </c>
      <c r="D554" s="36" t="s">
        <v>27</v>
      </c>
      <c r="E554" s="62" t="str">
        <f>VLOOKUP(D554,'pomocna tabulka'!$B$2:$D$12,3,0)</f>
        <v>MIRRI SR</v>
      </c>
      <c r="F554" s="41" t="str">
        <f>+IFERROR(VLOOKUP(VALUE(MID($B554,11,1)),'pomocna tabulka'!$F$2:$G$7,2,0),"")</f>
        <v>Zálohová platba</v>
      </c>
      <c r="G554" s="36" t="s">
        <v>28</v>
      </c>
      <c r="H554" s="37">
        <v>323055.44</v>
      </c>
      <c r="I554" s="36" t="s">
        <v>29</v>
      </c>
      <c r="J554" s="51">
        <v>26604.560000000001</v>
      </c>
      <c r="K554" s="8"/>
      <c r="L554" s="38">
        <v>0</v>
      </c>
      <c r="M554" s="53">
        <f t="shared" si="39"/>
        <v>349660</v>
      </c>
      <c r="N554" s="32">
        <v>46093</v>
      </c>
      <c r="O554" s="36" t="s">
        <v>22</v>
      </c>
    </row>
    <row r="555" spans="2:15">
      <c r="B555" s="7" t="s">
        <v>984</v>
      </c>
      <c r="C555" s="9" t="s">
        <v>985</v>
      </c>
      <c r="D555" s="36" t="s">
        <v>19</v>
      </c>
      <c r="E555" s="62" t="str">
        <f>VLOOKUP(D555,'pomocna tabulka'!$B$2:$D$12,3,0)</f>
        <v>Úrad vlády SR</v>
      </c>
      <c r="F555" s="41" t="str">
        <f>+IFERROR(VLOOKUP(VALUE(MID($B555,11,1)),'pomocna tabulka'!$F$2:$G$7,2,0),"")</f>
        <v>Priebežná platba</v>
      </c>
      <c r="G555" s="36" t="s">
        <v>20</v>
      </c>
      <c r="H555" s="37">
        <v>4871.3100000000004</v>
      </c>
      <c r="I555" s="36" t="s">
        <v>21</v>
      </c>
      <c r="J555" s="51">
        <v>859.64</v>
      </c>
      <c r="K555" s="8"/>
      <c r="L555" s="38">
        <v>0</v>
      </c>
      <c r="M555" s="53">
        <f t="shared" si="39"/>
        <v>5730.9500000000007</v>
      </c>
      <c r="N555" s="32">
        <v>46093</v>
      </c>
      <c r="O555" s="36" t="s">
        <v>22</v>
      </c>
    </row>
    <row r="556" spans="2:15">
      <c r="B556" s="7" t="s">
        <v>986</v>
      </c>
      <c r="C556" s="9" t="s">
        <v>258</v>
      </c>
      <c r="D556" s="36" t="s">
        <v>19</v>
      </c>
      <c r="E556" s="62" t="str">
        <f>VLOOKUP(D556,'pomocna tabulka'!$B$2:$D$12,3,0)</f>
        <v>Úrad vlády SR</v>
      </c>
      <c r="F556" s="41" t="str">
        <f>+IFERROR(VLOOKUP(VALUE(MID($B556,11,1)),'pomocna tabulka'!$F$2:$G$7,2,0),"")</f>
        <v>Priebežná platba</v>
      </c>
      <c r="G556" s="36" t="s">
        <v>20</v>
      </c>
      <c r="H556" s="37">
        <v>9806.65</v>
      </c>
      <c r="I556" s="36" t="s">
        <v>21</v>
      </c>
      <c r="J556" s="51">
        <v>1730.59</v>
      </c>
      <c r="K556" s="8"/>
      <c r="L556" s="38">
        <v>0</v>
      </c>
      <c r="M556" s="53">
        <f t="shared" si="39"/>
        <v>11537.24</v>
      </c>
      <c r="N556" s="32">
        <v>46093</v>
      </c>
      <c r="O556" s="36" t="s">
        <v>22</v>
      </c>
    </row>
    <row r="557" spans="2:15" ht="25.5">
      <c r="B557" s="7" t="s">
        <v>987</v>
      </c>
      <c r="C557" s="9" t="s">
        <v>47</v>
      </c>
      <c r="D557" s="36" t="s">
        <v>27</v>
      </c>
      <c r="E557" s="62" t="str">
        <f>VLOOKUP(D557,'pomocna tabulka'!$B$2:$D$12,3,0)</f>
        <v>MIRRI SR</v>
      </c>
      <c r="F557" s="41" t="str">
        <f>+IFERROR(VLOOKUP(VALUE(MID($B557,11,1)),'pomocna tabulka'!$F$2:$G$7,2,0),"")</f>
        <v>Priebežná platba</v>
      </c>
      <c r="G557" s="36" t="s">
        <v>28</v>
      </c>
      <c r="H557" s="37">
        <v>1625873.74</v>
      </c>
      <c r="I557" s="36" t="s">
        <v>29</v>
      </c>
      <c r="J557" s="51">
        <v>542422.92000000004</v>
      </c>
      <c r="K557" s="8" t="s">
        <v>48</v>
      </c>
      <c r="L557" s="38">
        <v>156705.12</v>
      </c>
      <c r="M557" s="53">
        <f t="shared" si="39"/>
        <v>2325001.7800000003</v>
      </c>
      <c r="N557" s="32">
        <v>46092</v>
      </c>
      <c r="O557" s="49" t="s">
        <v>49</v>
      </c>
    </row>
    <row r="558" spans="2:15">
      <c r="B558" s="7" t="s">
        <v>988</v>
      </c>
      <c r="C558" s="9" t="s">
        <v>989</v>
      </c>
      <c r="D558" s="36" t="s">
        <v>27</v>
      </c>
      <c r="E558" s="62" t="str">
        <f>VLOOKUP(D558,'pomocna tabulka'!$B$2:$D$12,3,0)</f>
        <v>MIRRI SR</v>
      </c>
      <c r="F558" s="41" t="str">
        <f>+IFERROR(VLOOKUP(VALUE(MID($B558,11,1)),'pomocna tabulka'!$F$2:$G$7,2,0),"")</f>
        <v>Zálohová platba</v>
      </c>
      <c r="G558" s="36" t="s">
        <v>28</v>
      </c>
      <c r="H558" s="37">
        <v>75041.03</v>
      </c>
      <c r="I558" s="36" t="s">
        <v>29</v>
      </c>
      <c r="J558" s="51">
        <v>6179.85</v>
      </c>
      <c r="K558" s="8"/>
      <c r="L558" s="38">
        <v>0</v>
      </c>
      <c r="M558" s="53">
        <f t="shared" si="39"/>
        <v>81220.88</v>
      </c>
      <c r="N558" s="32">
        <v>46093</v>
      </c>
      <c r="O558" s="36" t="s">
        <v>22</v>
      </c>
    </row>
    <row r="559" spans="2:15">
      <c r="B559" s="7" t="s">
        <v>990</v>
      </c>
      <c r="C559" s="9" t="s">
        <v>991</v>
      </c>
      <c r="D559" s="36" t="s">
        <v>19</v>
      </c>
      <c r="E559" s="62" t="str">
        <f>VLOOKUP(D559,'pomocna tabulka'!$B$2:$D$12,3,0)</f>
        <v>Úrad vlády SR</v>
      </c>
      <c r="F559" s="41" t="str">
        <f>+IFERROR(VLOOKUP(VALUE(MID($B559,11,1)),'pomocna tabulka'!$F$2:$G$7,2,0),"")</f>
        <v>Priebežná platba</v>
      </c>
      <c r="G559" s="36" t="s">
        <v>20</v>
      </c>
      <c r="H559" s="37">
        <v>14709.98</v>
      </c>
      <c r="I559" s="36" t="s">
        <v>21</v>
      </c>
      <c r="J559" s="51">
        <v>2595.88</v>
      </c>
      <c r="K559" s="8"/>
      <c r="L559" s="38">
        <v>0</v>
      </c>
      <c r="M559" s="53">
        <f t="shared" si="39"/>
        <v>17305.86</v>
      </c>
      <c r="N559" s="32">
        <v>46093</v>
      </c>
      <c r="O559" s="36" t="s">
        <v>22</v>
      </c>
    </row>
    <row r="560" spans="2:15">
      <c r="B560" s="7" t="s">
        <v>992</v>
      </c>
      <c r="C560" s="9" t="s">
        <v>278</v>
      </c>
      <c r="D560" s="36" t="s">
        <v>27</v>
      </c>
      <c r="E560" s="62" t="str">
        <f>VLOOKUP(D560,'pomocna tabulka'!$B$2:$D$12,3,0)</f>
        <v>MIRRI SR</v>
      </c>
      <c r="F560" s="41" t="str">
        <f>+IFERROR(VLOOKUP(VALUE(MID($B560,11,1)),'pomocna tabulka'!$F$2:$G$7,2,0),"")</f>
        <v>Priebežná platba</v>
      </c>
      <c r="G560" s="36" t="s">
        <v>67</v>
      </c>
      <c r="H560" s="37">
        <v>90859.33</v>
      </c>
      <c r="I560" s="36" t="s">
        <v>68</v>
      </c>
      <c r="J560" s="51">
        <v>19918.11</v>
      </c>
      <c r="K560" s="8" t="s">
        <v>48</v>
      </c>
      <c r="L560" s="38">
        <v>8757.2099999999991</v>
      </c>
      <c r="M560" s="53">
        <f t="shared" si="39"/>
        <v>119534.65</v>
      </c>
      <c r="N560" s="32">
        <v>46093</v>
      </c>
      <c r="O560" s="36" t="s">
        <v>22</v>
      </c>
    </row>
    <row r="561" spans="2:15">
      <c r="B561" s="7" t="s">
        <v>993</v>
      </c>
      <c r="C561" s="9" t="s">
        <v>994</v>
      </c>
      <c r="D561" s="36" t="s">
        <v>27</v>
      </c>
      <c r="E561" s="62" t="str">
        <f>VLOOKUP(D561,'pomocna tabulka'!$B$2:$D$12,3,0)</f>
        <v>MIRRI SR</v>
      </c>
      <c r="F561" s="41" t="str">
        <f>+IFERROR(VLOOKUP(VALUE(MID($B561,11,1)),'pomocna tabulka'!$F$2:$G$7,2,0),"")</f>
        <v>Zálohová platba</v>
      </c>
      <c r="G561" s="36" t="s">
        <v>28</v>
      </c>
      <c r="H561" s="37">
        <v>609782.61</v>
      </c>
      <c r="I561" s="36" t="s">
        <v>29</v>
      </c>
      <c r="J561" s="51">
        <v>50217.39</v>
      </c>
      <c r="K561" s="8"/>
      <c r="L561" s="38">
        <v>0</v>
      </c>
      <c r="M561" s="53">
        <f t="shared" si="39"/>
        <v>660000</v>
      </c>
      <c r="N561" s="32">
        <v>46093</v>
      </c>
      <c r="O561" s="36" t="s">
        <v>22</v>
      </c>
    </row>
    <row r="562" spans="2:15">
      <c r="B562" s="7" t="s">
        <v>995</v>
      </c>
      <c r="C562" s="9" t="s">
        <v>996</v>
      </c>
      <c r="D562" s="36" t="s">
        <v>19</v>
      </c>
      <c r="E562" s="62" t="str">
        <f>VLOOKUP(D562,'pomocna tabulka'!$B$2:$D$12,3,0)</f>
        <v>Úrad vlády SR</v>
      </c>
      <c r="F562" s="41" t="str">
        <f>+IFERROR(VLOOKUP(VALUE(MID($B562,11,1)),'pomocna tabulka'!$F$2:$G$7,2,0),"")</f>
        <v>Zálohová platba</v>
      </c>
      <c r="G562" s="36" t="s">
        <v>20</v>
      </c>
      <c r="H562" s="37">
        <v>59471.360000000001</v>
      </c>
      <c r="I562" s="36" t="s">
        <v>21</v>
      </c>
      <c r="J562" s="51">
        <v>10494.95</v>
      </c>
      <c r="K562" s="8"/>
      <c r="L562" s="38">
        <v>0</v>
      </c>
      <c r="M562" s="53">
        <f t="shared" si="39"/>
        <v>69966.31</v>
      </c>
      <c r="N562" s="32">
        <v>46093</v>
      </c>
      <c r="O562" s="36" t="s">
        <v>22</v>
      </c>
    </row>
    <row r="563" spans="2:15">
      <c r="B563" s="7" t="s">
        <v>997</v>
      </c>
      <c r="C563" s="9" t="s">
        <v>970</v>
      </c>
      <c r="D563" s="36" t="s">
        <v>27</v>
      </c>
      <c r="E563" s="62" t="str">
        <f>VLOOKUP(D563,'pomocna tabulka'!$B$2:$D$12,3,0)</f>
        <v>MIRRI SR</v>
      </c>
      <c r="F563" s="41" t="str">
        <f>+IFERROR(VLOOKUP(VALUE(MID($B563,11,1)),'pomocna tabulka'!$F$2:$G$7,2,0),"")</f>
        <v>Priebežná platba</v>
      </c>
      <c r="G563" s="36" t="s">
        <v>67</v>
      </c>
      <c r="H563" s="37">
        <v>13313.41</v>
      </c>
      <c r="I563" s="36" t="s">
        <v>68</v>
      </c>
      <c r="J563" s="51">
        <v>2918.56</v>
      </c>
      <c r="K563" s="8" t="s">
        <v>48</v>
      </c>
      <c r="L563" s="38">
        <v>1283.17</v>
      </c>
      <c r="M563" s="53">
        <f t="shared" si="39"/>
        <v>17515.14</v>
      </c>
      <c r="N563" s="32">
        <v>46093</v>
      </c>
      <c r="O563" s="36" t="s">
        <v>22</v>
      </c>
    </row>
    <row r="564" spans="2:15">
      <c r="B564" s="7" t="s">
        <v>998</v>
      </c>
      <c r="C564" s="9" t="s">
        <v>999</v>
      </c>
      <c r="D564" s="36" t="s">
        <v>19</v>
      </c>
      <c r="E564" s="62" t="str">
        <f>VLOOKUP(D564,'pomocna tabulka'!$B$2:$D$12,3,0)</f>
        <v>Úrad vlády SR</v>
      </c>
      <c r="F564" s="41" t="str">
        <f>+IFERROR(VLOOKUP(VALUE(MID($B564,11,1)),'pomocna tabulka'!$F$2:$G$7,2,0),"")</f>
        <v>Zálohová platba</v>
      </c>
      <c r="G564" s="36" t="s">
        <v>20</v>
      </c>
      <c r="H564" s="37">
        <v>40962.04</v>
      </c>
      <c r="I564" s="36" t="s">
        <v>21</v>
      </c>
      <c r="J564" s="51">
        <v>7228.6</v>
      </c>
      <c r="K564" s="8"/>
      <c r="L564" s="38">
        <v>0</v>
      </c>
      <c r="M564" s="53">
        <f t="shared" si="39"/>
        <v>48190.64</v>
      </c>
      <c r="N564" s="32">
        <v>46093</v>
      </c>
      <c r="O564" s="36" t="s">
        <v>22</v>
      </c>
    </row>
    <row r="565" spans="2:15">
      <c r="B565" s="7" t="s">
        <v>1000</v>
      </c>
      <c r="C565" s="9" t="s">
        <v>1001</v>
      </c>
      <c r="D565" s="36" t="s">
        <v>19</v>
      </c>
      <c r="E565" s="62" t="str">
        <f>VLOOKUP(D565,'pomocna tabulka'!$B$2:$D$12,3,0)</f>
        <v>Úrad vlády SR</v>
      </c>
      <c r="F565" s="41" t="str">
        <f>+IFERROR(VLOOKUP(VALUE(MID($B565,11,1)),'pomocna tabulka'!$F$2:$G$7,2,0),"")</f>
        <v>Priebežná platba</v>
      </c>
      <c r="G565" s="36" t="s">
        <v>20</v>
      </c>
      <c r="H565" s="37">
        <v>8505.42</v>
      </c>
      <c r="I565" s="36" t="s">
        <v>21</v>
      </c>
      <c r="J565" s="51">
        <v>1500.96</v>
      </c>
      <c r="K565" s="8"/>
      <c r="L565" s="38">
        <v>0</v>
      </c>
      <c r="M565" s="53">
        <f t="shared" si="39"/>
        <v>10006.380000000001</v>
      </c>
      <c r="N565" s="32">
        <v>46093</v>
      </c>
      <c r="O565" s="36" t="s">
        <v>22</v>
      </c>
    </row>
    <row r="566" spans="2:15">
      <c r="B566" s="7" t="s">
        <v>1002</v>
      </c>
      <c r="C566" s="9" t="s">
        <v>1003</v>
      </c>
      <c r="D566" s="36" t="s">
        <v>19</v>
      </c>
      <c r="E566" s="62" t="str">
        <f>VLOOKUP(D566,'pomocna tabulka'!$B$2:$D$12,3,0)</f>
        <v>Úrad vlády SR</v>
      </c>
      <c r="F566" s="41" t="str">
        <f>+IFERROR(VLOOKUP(VALUE(MID($B566,11,1)),'pomocna tabulka'!$F$2:$G$7,2,0),"")</f>
        <v>Zálohová platba</v>
      </c>
      <c r="G566" s="36" t="s">
        <v>20</v>
      </c>
      <c r="H566" s="37">
        <v>21618.44</v>
      </c>
      <c r="I566" s="36" t="s">
        <v>21</v>
      </c>
      <c r="J566" s="51">
        <v>3815.02</v>
      </c>
      <c r="K566" s="8"/>
      <c r="L566" s="38">
        <v>0</v>
      </c>
      <c r="M566" s="53">
        <f t="shared" si="39"/>
        <v>25433.46</v>
      </c>
      <c r="N566" s="32">
        <v>46093</v>
      </c>
      <c r="O566" s="36" t="s">
        <v>22</v>
      </c>
    </row>
    <row r="567" spans="2:15">
      <c r="B567" s="7" t="s">
        <v>1004</v>
      </c>
      <c r="C567" s="9" t="s">
        <v>525</v>
      </c>
      <c r="D567" s="36" t="s">
        <v>27</v>
      </c>
      <c r="E567" s="62" t="str">
        <f>VLOOKUP(D567,'pomocna tabulka'!$B$2:$D$12,3,0)</f>
        <v>MIRRI SR</v>
      </c>
      <c r="F567" s="41" t="str">
        <f>+IFERROR(VLOOKUP(VALUE(MID($B567,11,1)),'pomocna tabulka'!$F$2:$G$7,2,0),"")</f>
        <v>Priebežná platba</v>
      </c>
      <c r="G567" s="36" t="s">
        <v>28</v>
      </c>
      <c r="H567" s="37">
        <v>37547.040000000001</v>
      </c>
      <c r="I567" s="36" t="s">
        <v>29</v>
      </c>
      <c r="J567" s="51">
        <v>3092.11</v>
      </c>
      <c r="K567" s="8"/>
      <c r="L567" s="38">
        <v>0</v>
      </c>
      <c r="M567" s="53">
        <f t="shared" si="39"/>
        <v>40639.15</v>
      </c>
      <c r="N567" s="32">
        <v>46094</v>
      </c>
      <c r="O567" s="36" t="s">
        <v>22</v>
      </c>
    </row>
    <row r="568" spans="2:15">
      <c r="B568" s="7" t="s">
        <v>1005</v>
      </c>
      <c r="C568" s="9" t="s">
        <v>271</v>
      </c>
      <c r="D568" s="36" t="s">
        <v>19</v>
      </c>
      <c r="E568" s="62" t="str">
        <f>VLOOKUP(D568,'pomocna tabulka'!$B$2:$D$12,3,0)</f>
        <v>Úrad vlády SR</v>
      </c>
      <c r="F568" s="41" t="str">
        <f>+IFERROR(VLOOKUP(VALUE(MID($B568,11,1)),'pomocna tabulka'!$F$2:$G$7,2,0),"")</f>
        <v>Predfinancovanie</v>
      </c>
      <c r="G568" s="36" t="s">
        <v>28</v>
      </c>
      <c r="H568" s="37">
        <v>134890.54999999999</v>
      </c>
      <c r="I568" s="36" t="s">
        <v>29</v>
      </c>
      <c r="J568" s="51">
        <v>23804.21</v>
      </c>
      <c r="K568" s="8"/>
      <c r="L568" s="38">
        <v>0</v>
      </c>
      <c r="M568" s="53">
        <f t="shared" si="39"/>
        <v>158694.75999999998</v>
      </c>
      <c r="N568" s="32">
        <v>46093</v>
      </c>
      <c r="O568" s="36" t="s">
        <v>22</v>
      </c>
    </row>
    <row r="569" spans="2:15">
      <c r="B569" s="7" t="s">
        <v>1006</v>
      </c>
      <c r="C569" s="9" t="s">
        <v>1007</v>
      </c>
      <c r="D569" s="36" t="s">
        <v>27</v>
      </c>
      <c r="E569" s="62" t="str">
        <f>VLOOKUP(D569,'pomocna tabulka'!$B$2:$D$12,3,0)</f>
        <v>MIRRI SR</v>
      </c>
      <c r="F569" s="41" t="str">
        <f>+IFERROR(VLOOKUP(VALUE(MID($B569,11,1)),'pomocna tabulka'!$F$2:$G$7,2,0),"")</f>
        <v>Zálohová platba</v>
      </c>
      <c r="G569" s="36" t="s">
        <v>28</v>
      </c>
      <c r="H569" s="37">
        <v>129507.22</v>
      </c>
      <c r="I569" s="36" t="s">
        <v>29</v>
      </c>
      <c r="J569" s="51">
        <v>10665.3</v>
      </c>
      <c r="K569" s="8"/>
      <c r="L569" s="38">
        <v>0</v>
      </c>
      <c r="M569" s="53">
        <f t="shared" si="39"/>
        <v>140172.51999999999</v>
      </c>
      <c r="N569" s="32">
        <v>46094</v>
      </c>
      <c r="O569" s="36" t="s">
        <v>22</v>
      </c>
    </row>
    <row r="570" spans="2:15">
      <c r="B570" s="7" t="s">
        <v>1008</v>
      </c>
      <c r="C570" s="9" t="s">
        <v>1009</v>
      </c>
      <c r="D570" s="36" t="s">
        <v>457</v>
      </c>
      <c r="E570" s="62" t="str">
        <f>VLOOKUP(D570,'pomocna tabulka'!$B$2:$D$12,3,0)</f>
        <v>Ministerstvo zdravotníctva SR</v>
      </c>
      <c r="F570" s="41" t="str">
        <f>+IFERROR(VLOOKUP(VALUE(MID($B570,11,1)),'pomocna tabulka'!$F$2:$G$7,2,0),"")</f>
        <v>Zálohová platba</v>
      </c>
      <c r="G570" s="36" t="s">
        <v>20</v>
      </c>
      <c r="H570" s="37">
        <v>1700000</v>
      </c>
      <c r="I570" s="36" t="s">
        <v>21</v>
      </c>
      <c r="J570" s="51">
        <v>300000</v>
      </c>
      <c r="K570" s="8"/>
      <c r="L570" s="38">
        <v>0</v>
      </c>
      <c r="M570" s="53">
        <f t="shared" si="39"/>
        <v>2000000</v>
      </c>
      <c r="N570" s="32">
        <v>46094</v>
      </c>
      <c r="O570" s="36" t="s">
        <v>22</v>
      </c>
    </row>
    <row r="571" spans="2:15">
      <c r="B571" s="7" t="s">
        <v>1010</v>
      </c>
      <c r="C571" s="9" t="s">
        <v>1011</v>
      </c>
      <c r="D571" s="36" t="s">
        <v>27</v>
      </c>
      <c r="E571" s="62" t="str">
        <f>VLOOKUP(D571,'pomocna tabulka'!$B$2:$D$12,3,0)</f>
        <v>MIRRI SR</v>
      </c>
      <c r="F571" s="41" t="str">
        <f>+IFERROR(VLOOKUP(VALUE(MID($B571,11,1)),'pomocna tabulka'!$F$2:$G$7,2,0),"")</f>
        <v>Priebežná platba</v>
      </c>
      <c r="G571" s="36" t="s">
        <v>28</v>
      </c>
      <c r="H571" s="37">
        <v>41279.480000000003</v>
      </c>
      <c r="I571" s="36" t="s">
        <v>29</v>
      </c>
      <c r="J571" s="51">
        <v>3399.48</v>
      </c>
      <c r="K571" s="8"/>
      <c r="L571" s="38">
        <v>0</v>
      </c>
      <c r="M571" s="53">
        <f t="shared" si="39"/>
        <v>44678.960000000006</v>
      </c>
      <c r="N571" s="32">
        <v>46094</v>
      </c>
      <c r="O571" s="36" t="s">
        <v>22</v>
      </c>
    </row>
    <row r="572" spans="2:15">
      <c r="B572" s="7" t="s">
        <v>1012</v>
      </c>
      <c r="C572" s="9" t="s">
        <v>518</v>
      </c>
      <c r="D572" s="36" t="s">
        <v>27</v>
      </c>
      <c r="E572" s="62" t="str">
        <f>VLOOKUP(D572,'pomocna tabulka'!$B$2:$D$12,3,0)</f>
        <v>MIRRI SR</v>
      </c>
      <c r="F572" s="41" t="str">
        <f>+IFERROR(VLOOKUP(VALUE(MID($B572,11,1)),'pomocna tabulka'!$F$2:$G$7,2,0),"")</f>
        <v>Priebežná platba</v>
      </c>
      <c r="G572" s="36" t="s">
        <v>28</v>
      </c>
      <c r="H572" s="37">
        <v>210131.16</v>
      </c>
      <c r="I572" s="36" t="s">
        <v>29</v>
      </c>
      <c r="J572" s="51">
        <v>17304.919999999998</v>
      </c>
      <c r="K572" s="8"/>
      <c r="L572" s="38">
        <v>0</v>
      </c>
      <c r="M572" s="53">
        <f t="shared" si="39"/>
        <v>227436.08000000002</v>
      </c>
      <c r="N572" s="32">
        <v>46094</v>
      </c>
      <c r="O572" s="36" t="s">
        <v>22</v>
      </c>
    </row>
    <row r="573" spans="2:15">
      <c r="B573" s="7" t="s">
        <v>1013</v>
      </c>
      <c r="C573" s="9" t="s">
        <v>1014</v>
      </c>
      <c r="D573" s="36" t="s">
        <v>27</v>
      </c>
      <c r="E573" s="62" t="str">
        <f>VLOOKUP(D573,'pomocna tabulka'!$B$2:$D$12,3,0)</f>
        <v>MIRRI SR</v>
      </c>
      <c r="F573" s="41" t="str">
        <f>+IFERROR(VLOOKUP(VALUE(MID($B573,11,1)),'pomocna tabulka'!$F$2:$G$7,2,0),"")</f>
        <v>Predfinancovanie</v>
      </c>
      <c r="G573" s="36" t="s">
        <v>28</v>
      </c>
      <c r="H573" s="37">
        <v>21465.87</v>
      </c>
      <c r="I573" s="36" t="s">
        <v>29</v>
      </c>
      <c r="J573" s="51">
        <v>7265.24</v>
      </c>
      <c r="K573" s="8"/>
      <c r="L573" s="38">
        <v>0</v>
      </c>
      <c r="M573" s="53">
        <f t="shared" si="39"/>
        <v>28731.11</v>
      </c>
      <c r="N573" s="32">
        <v>46094</v>
      </c>
      <c r="O573" s="36" t="s">
        <v>22</v>
      </c>
    </row>
    <row r="574" spans="2:15">
      <c r="B574" s="7" t="s">
        <v>1015</v>
      </c>
      <c r="C574" s="9" t="s">
        <v>1016</v>
      </c>
      <c r="D574" s="36" t="s">
        <v>19</v>
      </c>
      <c r="E574" s="62" t="str">
        <f>VLOOKUP(D574,'pomocna tabulka'!$B$2:$D$12,3,0)</f>
        <v>Úrad vlády SR</v>
      </c>
      <c r="F574" s="41" t="str">
        <f>+IFERROR(VLOOKUP(VALUE(MID($B574,11,1)),'pomocna tabulka'!$F$2:$G$7,2,0),"")</f>
        <v>Zálohová platba</v>
      </c>
      <c r="G574" s="36" t="s">
        <v>20</v>
      </c>
      <c r="H574" s="37">
        <v>16612.43</v>
      </c>
      <c r="I574" s="36" t="s">
        <v>21</v>
      </c>
      <c r="J574" s="51">
        <v>2931.6</v>
      </c>
      <c r="K574" s="8"/>
      <c r="L574" s="38">
        <v>0</v>
      </c>
      <c r="M574" s="53">
        <f t="shared" si="39"/>
        <v>19544.03</v>
      </c>
      <c r="N574" s="32">
        <v>46094</v>
      </c>
      <c r="O574" s="36" t="s">
        <v>22</v>
      </c>
    </row>
    <row r="575" spans="2:15">
      <c r="B575" s="7" t="s">
        <v>1017</v>
      </c>
      <c r="C575" s="9" t="s">
        <v>163</v>
      </c>
      <c r="D575" s="36" t="s">
        <v>27</v>
      </c>
      <c r="E575" s="62" t="str">
        <f>VLOOKUP(D575,'pomocna tabulka'!$B$2:$D$12,3,0)</f>
        <v>MIRRI SR</v>
      </c>
      <c r="F575" s="41" t="str">
        <f>+IFERROR(VLOOKUP(VALUE(MID($B575,11,1)),'pomocna tabulka'!$F$2:$G$7,2,0),"")</f>
        <v>Priebežná platba</v>
      </c>
      <c r="G575" s="36" t="s">
        <v>28</v>
      </c>
      <c r="H575" s="37">
        <v>27660.27</v>
      </c>
      <c r="I575" s="36" t="s">
        <v>29</v>
      </c>
      <c r="J575" s="51">
        <v>2277.9</v>
      </c>
      <c r="K575" s="8"/>
      <c r="L575" s="38">
        <v>0</v>
      </c>
      <c r="M575" s="53">
        <f t="shared" si="39"/>
        <v>29938.170000000002</v>
      </c>
      <c r="N575" s="32">
        <v>46094</v>
      </c>
      <c r="O575" s="36" t="s">
        <v>22</v>
      </c>
    </row>
    <row r="576" spans="2:15">
      <c r="B576" s="7" t="s">
        <v>1018</v>
      </c>
      <c r="C576" s="9" t="s">
        <v>112</v>
      </c>
      <c r="D576" s="36" t="s">
        <v>66</v>
      </c>
      <c r="E576" s="62" t="str">
        <f>VLOOKUP(D576,'pomocna tabulka'!$B$2:$D$12,3,0)</f>
        <v xml:space="preserve">Slovenská inovačná a energetická agentúra </v>
      </c>
      <c r="F576" s="41" t="str">
        <f>+IFERROR(VLOOKUP(VALUE(MID($B576,11,1)),'pomocna tabulka'!$F$2:$G$7,2,0),"")</f>
        <v>Zálohová platba</v>
      </c>
      <c r="G576" s="36" t="s">
        <v>67</v>
      </c>
      <c r="H576" s="37">
        <v>3680000</v>
      </c>
      <c r="I576" s="36" t="s">
        <v>68</v>
      </c>
      <c r="J576" s="51">
        <v>1020000</v>
      </c>
      <c r="K576" s="8"/>
      <c r="L576" s="38">
        <v>0</v>
      </c>
      <c r="M576" s="53">
        <f t="shared" si="39"/>
        <v>4700000</v>
      </c>
      <c r="N576" s="32">
        <v>46094</v>
      </c>
      <c r="O576" s="36" t="s">
        <v>22</v>
      </c>
    </row>
    <row r="577" spans="2:15">
      <c r="B577" s="7" t="s">
        <v>1019</v>
      </c>
      <c r="C577" s="9" t="s">
        <v>643</v>
      </c>
      <c r="D577" s="36" t="s">
        <v>27</v>
      </c>
      <c r="E577" s="62" t="str">
        <f>VLOOKUP(D577,'pomocna tabulka'!$B$2:$D$12,3,0)</f>
        <v>MIRRI SR</v>
      </c>
      <c r="F577" s="41" t="str">
        <f>+IFERROR(VLOOKUP(VALUE(MID($B577,11,1)),'pomocna tabulka'!$F$2:$G$7,2,0),"")</f>
        <v>Predfinancovanie</v>
      </c>
      <c r="G577" s="36" t="s">
        <v>28</v>
      </c>
      <c r="H577" s="37">
        <v>140684.47</v>
      </c>
      <c r="I577" s="36" t="s">
        <v>29</v>
      </c>
      <c r="J577" s="51">
        <v>11585.77</v>
      </c>
      <c r="K577" s="8"/>
      <c r="L577" s="38">
        <v>0</v>
      </c>
      <c r="M577" s="53">
        <f t="shared" si="39"/>
        <v>152270.24</v>
      </c>
      <c r="N577" s="32">
        <v>46094</v>
      </c>
      <c r="O577" s="36" t="s">
        <v>22</v>
      </c>
    </row>
    <row r="578" spans="2:15">
      <c r="B578" s="7" t="s">
        <v>1020</v>
      </c>
      <c r="C578" s="9" t="s">
        <v>1021</v>
      </c>
      <c r="D578" s="36" t="s">
        <v>19</v>
      </c>
      <c r="E578" s="62" t="str">
        <f>VLOOKUP(D578,'pomocna tabulka'!$B$2:$D$12,3,0)</f>
        <v>Úrad vlády SR</v>
      </c>
      <c r="F578" s="41" t="str">
        <f>+IFERROR(VLOOKUP(VALUE(MID($B578,11,1)),'pomocna tabulka'!$F$2:$G$7,2,0),"")</f>
        <v>Priebežná platba</v>
      </c>
      <c r="G578" s="36" t="s">
        <v>20</v>
      </c>
      <c r="H578" s="37">
        <v>5498.17</v>
      </c>
      <c r="I578" s="36" t="s">
        <v>21</v>
      </c>
      <c r="J578" s="51">
        <v>970.26</v>
      </c>
      <c r="K578" s="8"/>
      <c r="L578" s="38">
        <v>0</v>
      </c>
      <c r="M578" s="53">
        <f t="shared" si="39"/>
        <v>6468.43</v>
      </c>
      <c r="N578" s="32">
        <v>46094</v>
      </c>
      <c r="O578" s="36" t="s">
        <v>22</v>
      </c>
    </row>
    <row r="579" spans="2:15">
      <c r="B579" s="7" t="s">
        <v>1022</v>
      </c>
      <c r="C579" s="9" t="s">
        <v>840</v>
      </c>
      <c r="D579" s="36" t="s">
        <v>19</v>
      </c>
      <c r="E579" s="62" t="str">
        <f>VLOOKUP(D579,'pomocna tabulka'!$B$2:$D$12,3,0)</f>
        <v>Úrad vlády SR</v>
      </c>
      <c r="F579" s="41" t="str">
        <f>+IFERROR(VLOOKUP(VALUE(MID($B579,11,1)),'pomocna tabulka'!$F$2:$G$7,2,0),"")</f>
        <v>Priebežná platba</v>
      </c>
      <c r="G579" s="36" t="s">
        <v>28</v>
      </c>
      <c r="H579" s="37">
        <v>5876.39</v>
      </c>
      <c r="I579" s="36" t="s">
        <v>29</v>
      </c>
      <c r="J579" s="51">
        <v>1037.01</v>
      </c>
      <c r="K579" s="8"/>
      <c r="L579" s="38">
        <v>0</v>
      </c>
      <c r="M579" s="53">
        <f t="shared" si="39"/>
        <v>6913.4000000000005</v>
      </c>
      <c r="N579" s="32">
        <v>46094</v>
      </c>
      <c r="O579" s="36" t="s">
        <v>22</v>
      </c>
    </row>
    <row r="580" spans="2:15" ht="25.5">
      <c r="B580" s="7" t="s">
        <v>1023</v>
      </c>
      <c r="C580" s="9" t="s">
        <v>1024</v>
      </c>
      <c r="D580" s="36" t="s">
        <v>27</v>
      </c>
      <c r="E580" s="62" t="str">
        <f>VLOOKUP(D580,'pomocna tabulka'!$B$2:$D$12,3,0)</f>
        <v>MIRRI SR</v>
      </c>
      <c r="F580" s="41" t="str">
        <f>+IFERROR(VLOOKUP(VALUE(MID($B580,11,1)),'pomocna tabulka'!$F$2:$G$7,2,0),"")</f>
        <v>Predfinancovanie</v>
      </c>
      <c r="G580" s="36" t="s">
        <v>28</v>
      </c>
      <c r="H580" s="37">
        <v>36068.519999999997</v>
      </c>
      <c r="I580" s="36" t="s">
        <v>29</v>
      </c>
      <c r="J580" s="51">
        <v>2970.35</v>
      </c>
      <c r="K580" s="8"/>
      <c r="L580" s="38">
        <v>0</v>
      </c>
      <c r="M580" s="53">
        <f t="shared" si="39"/>
        <v>39038.869999999995</v>
      </c>
      <c r="N580" s="32">
        <v>46094</v>
      </c>
      <c r="O580" s="36" t="s">
        <v>22</v>
      </c>
    </row>
    <row r="581" spans="2:15">
      <c r="B581" s="7" t="s">
        <v>1025</v>
      </c>
      <c r="C581" s="9" t="s">
        <v>323</v>
      </c>
      <c r="D581" s="36" t="s">
        <v>27</v>
      </c>
      <c r="E581" s="62" t="str">
        <f>VLOOKUP(D581,'pomocna tabulka'!$B$2:$D$12,3,0)</f>
        <v>MIRRI SR</v>
      </c>
      <c r="F581" s="41" t="str">
        <f>+IFERROR(VLOOKUP(VALUE(MID($B581,11,1)),'pomocna tabulka'!$F$2:$G$7,2,0),"")</f>
        <v>Predfinancovanie</v>
      </c>
      <c r="G581" s="36" t="s">
        <v>28</v>
      </c>
      <c r="H581" s="37">
        <v>17546.63</v>
      </c>
      <c r="I581" s="36" t="s">
        <v>29</v>
      </c>
      <c r="J581" s="51">
        <v>1445.01</v>
      </c>
      <c r="K581" s="8"/>
      <c r="L581" s="38">
        <v>0</v>
      </c>
      <c r="M581" s="53">
        <f t="shared" si="39"/>
        <v>18991.64</v>
      </c>
      <c r="N581" s="32">
        <v>46094</v>
      </c>
      <c r="O581" s="36" t="s">
        <v>22</v>
      </c>
    </row>
    <row r="582" spans="2:15">
      <c r="B582" s="7" t="s">
        <v>1026</v>
      </c>
      <c r="C582" s="9" t="s">
        <v>598</v>
      </c>
      <c r="D582" s="36" t="s">
        <v>19</v>
      </c>
      <c r="E582" s="62" t="str">
        <f>VLOOKUP(D582,'pomocna tabulka'!$B$2:$D$12,3,0)</f>
        <v>Úrad vlády SR</v>
      </c>
      <c r="F582" s="41" t="str">
        <f>+IFERROR(VLOOKUP(VALUE(MID($B582,11,1)),'pomocna tabulka'!$F$2:$G$7,2,0),"")</f>
        <v>Priebežná platba</v>
      </c>
      <c r="G582" s="36" t="s">
        <v>20</v>
      </c>
      <c r="H582" s="37">
        <v>10296.25</v>
      </c>
      <c r="I582" s="36" t="s">
        <v>21</v>
      </c>
      <c r="J582" s="51">
        <v>1816.98</v>
      </c>
      <c r="K582" s="8"/>
      <c r="L582" s="38">
        <v>0</v>
      </c>
      <c r="M582" s="53">
        <f t="shared" si="39"/>
        <v>12113.23</v>
      </c>
      <c r="N582" s="32">
        <v>46097</v>
      </c>
      <c r="O582" s="36" t="s">
        <v>22</v>
      </c>
    </row>
    <row r="583" spans="2:15">
      <c r="B583" s="7" t="s">
        <v>1027</v>
      </c>
      <c r="C583" s="9" t="s">
        <v>280</v>
      </c>
      <c r="D583" s="36" t="s">
        <v>27</v>
      </c>
      <c r="E583" s="62" t="str">
        <f>VLOOKUP(D583,'pomocna tabulka'!$B$2:$D$12,3,0)</f>
        <v>MIRRI SR</v>
      </c>
      <c r="F583" s="41" t="str">
        <f>+IFERROR(VLOOKUP(VALUE(MID($B583,11,1)),'pomocna tabulka'!$F$2:$G$7,2,0),"")</f>
        <v>Priebežná platba</v>
      </c>
      <c r="G583" s="36" t="s">
        <v>67</v>
      </c>
      <c r="H583" s="37">
        <v>26737.4</v>
      </c>
      <c r="I583" s="36" t="s">
        <v>68</v>
      </c>
      <c r="J583" s="51">
        <v>5861.36</v>
      </c>
      <c r="K583" s="36" t="s">
        <v>48</v>
      </c>
      <c r="L583" s="38">
        <v>2577.0100000000002</v>
      </c>
      <c r="M583" s="53">
        <f t="shared" si="39"/>
        <v>35175.770000000004</v>
      </c>
      <c r="N583" s="32">
        <v>46097</v>
      </c>
      <c r="O583" s="36" t="s">
        <v>22</v>
      </c>
    </row>
    <row r="584" spans="2:15">
      <c r="B584" s="7" t="s">
        <v>1028</v>
      </c>
      <c r="C584" s="9" t="s">
        <v>859</v>
      </c>
      <c r="D584" s="36" t="s">
        <v>19</v>
      </c>
      <c r="E584" s="62" t="str">
        <f>VLOOKUP(D584,'pomocna tabulka'!$B$2:$D$12,3,0)</f>
        <v>Úrad vlády SR</v>
      </c>
      <c r="F584" s="41" t="str">
        <f>+IFERROR(VLOOKUP(VALUE(MID($B584,11,1)),'pomocna tabulka'!$F$2:$G$7,2,0),"")</f>
        <v>Priebežná platba</v>
      </c>
      <c r="G584" s="36" t="s">
        <v>20</v>
      </c>
      <c r="H584" s="37">
        <v>4989.3100000000004</v>
      </c>
      <c r="I584" s="36" t="s">
        <v>21</v>
      </c>
      <c r="J584" s="51">
        <v>880.47</v>
      </c>
      <c r="K584" s="8"/>
      <c r="L584" s="38">
        <v>0</v>
      </c>
      <c r="M584" s="53">
        <f t="shared" ref="M584:M613" si="40">H584+J584+L584</f>
        <v>5869.7800000000007</v>
      </c>
      <c r="N584" s="32">
        <v>46094</v>
      </c>
      <c r="O584" s="36" t="s">
        <v>22</v>
      </c>
    </row>
    <row r="585" spans="2:15">
      <c r="B585" s="7" t="s">
        <v>1029</v>
      </c>
      <c r="C585" s="9" t="s">
        <v>1030</v>
      </c>
      <c r="D585" s="36" t="s">
        <v>19</v>
      </c>
      <c r="E585" s="62" t="str">
        <f>VLOOKUP(D585,'pomocna tabulka'!$B$2:$D$12,3,0)</f>
        <v>Úrad vlády SR</v>
      </c>
      <c r="F585" s="41" t="str">
        <f>+IFERROR(VLOOKUP(VALUE(MID($B585,11,1)),'pomocna tabulka'!$F$2:$G$7,2,0),"")</f>
        <v>Priebežná platba</v>
      </c>
      <c r="G585" s="36" t="s">
        <v>20</v>
      </c>
      <c r="H585" s="37">
        <v>14565.7</v>
      </c>
      <c r="I585" s="36" t="s">
        <v>21</v>
      </c>
      <c r="J585" s="51">
        <v>2570.42</v>
      </c>
      <c r="K585" s="8"/>
      <c r="L585" s="38">
        <v>0</v>
      </c>
      <c r="M585" s="53">
        <f t="shared" si="40"/>
        <v>17136.120000000003</v>
      </c>
      <c r="N585" s="32">
        <v>46094</v>
      </c>
      <c r="O585" s="36" t="s">
        <v>22</v>
      </c>
    </row>
    <row r="586" spans="2:15">
      <c r="B586" s="7" t="s">
        <v>1031</v>
      </c>
      <c r="C586" s="9" t="s">
        <v>535</v>
      </c>
      <c r="D586" s="36" t="s">
        <v>27</v>
      </c>
      <c r="E586" s="62" t="str">
        <f>VLOOKUP(D586,'pomocna tabulka'!$B$2:$D$12,3,0)</f>
        <v>MIRRI SR</v>
      </c>
      <c r="F586" s="41" t="str">
        <f>+IFERROR(VLOOKUP(VALUE(MID($B586,11,1)),'pomocna tabulka'!$F$2:$G$7,2,0),"")</f>
        <v>Priebežná platba</v>
      </c>
      <c r="G586" s="36" t="s">
        <v>28</v>
      </c>
      <c r="H586" s="37">
        <v>46106.66</v>
      </c>
      <c r="I586" s="36" t="s">
        <v>29</v>
      </c>
      <c r="J586" s="51">
        <v>3797.02</v>
      </c>
      <c r="K586" s="8"/>
      <c r="L586" s="38">
        <v>0</v>
      </c>
      <c r="M586" s="53">
        <f t="shared" si="40"/>
        <v>49903.68</v>
      </c>
      <c r="N586" s="32">
        <v>46094</v>
      </c>
      <c r="O586" s="36" t="s">
        <v>22</v>
      </c>
    </row>
    <row r="587" spans="2:15">
      <c r="B587" s="7" t="s">
        <v>1032</v>
      </c>
      <c r="C587" s="9" t="s">
        <v>424</v>
      </c>
      <c r="D587" s="36" t="s">
        <v>27</v>
      </c>
      <c r="E587" s="62" t="str">
        <f>VLOOKUP(D587,'pomocna tabulka'!$B$2:$D$12,3,0)</f>
        <v>MIRRI SR</v>
      </c>
      <c r="F587" s="41" t="str">
        <f>+IFERROR(VLOOKUP(VALUE(MID($B587,11,1)),'pomocna tabulka'!$F$2:$G$7,2,0),"")</f>
        <v>Priebežná platba</v>
      </c>
      <c r="G587" s="36" t="s">
        <v>28</v>
      </c>
      <c r="H587" s="37">
        <v>50750.1</v>
      </c>
      <c r="I587" s="36" t="s">
        <v>29</v>
      </c>
      <c r="J587" s="51">
        <v>4179.42</v>
      </c>
      <c r="K587" s="8"/>
      <c r="L587" s="38">
        <v>0</v>
      </c>
      <c r="M587" s="53">
        <f t="shared" si="40"/>
        <v>54929.52</v>
      </c>
      <c r="N587" s="32">
        <v>46094</v>
      </c>
      <c r="O587" s="36" t="s">
        <v>22</v>
      </c>
    </row>
    <row r="588" spans="2:15">
      <c r="B588" s="7" t="s">
        <v>1033</v>
      </c>
      <c r="C588" s="9" t="s">
        <v>1034</v>
      </c>
      <c r="D588" s="36" t="s">
        <v>27</v>
      </c>
      <c r="E588" s="62" t="str">
        <f>VLOOKUP(D588,'pomocna tabulka'!$B$2:$D$12,3,0)</f>
        <v>MIRRI SR</v>
      </c>
      <c r="F588" s="41" t="str">
        <f>+IFERROR(VLOOKUP(VALUE(MID($B588,11,1)),'pomocna tabulka'!$F$2:$G$7,2,0),"")</f>
        <v>Priebežná platba</v>
      </c>
      <c r="G588" s="36" t="s">
        <v>28</v>
      </c>
      <c r="H588" s="37">
        <v>19431.47</v>
      </c>
      <c r="I588" s="36" t="s">
        <v>29</v>
      </c>
      <c r="J588" s="51">
        <v>1600.24</v>
      </c>
      <c r="K588" s="8"/>
      <c r="L588" s="38">
        <v>0</v>
      </c>
      <c r="M588" s="53">
        <f t="shared" si="40"/>
        <v>21031.710000000003</v>
      </c>
      <c r="N588" s="32">
        <v>46097</v>
      </c>
      <c r="O588" s="36" t="s">
        <v>22</v>
      </c>
    </row>
    <row r="589" spans="2:15">
      <c r="B589" s="7" t="s">
        <v>1035</v>
      </c>
      <c r="C589" s="9" t="s">
        <v>1036</v>
      </c>
      <c r="D589" s="36" t="s">
        <v>19</v>
      </c>
      <c r="E589" s="62" t="str">
        <f>VLOOKUP(D589,'pomocna tabulka'!$B$2:$D$12,3,0)</f>
        <v>Úrad vlády SR</v>
      </c>
      <c r="F589" s="41" t="str">
        <f>+IFERROR(VLOOKUP(VALUE(MID($B589,11,1)),'pomocna tabulka'!$F$2:$G$7,2,0),"")</f>
        <v>Zálohová platba</v>
      </c>
      <c r="G589" s="36" t="s">
        <v>28</v>
      </c>
      <c r="H589" s="37">
        <v>42545.19</v>
      </c>
      <c r="I589" s="36" t="s">
        <v>29</v>
      </c>
      <c r="J589" s="51">
        <v>7507.97</v>
      </c>
      <c r="K589" s="8"/>
      <c r="L589" s="38">
        <v>0</v>
      </c>
      <c r="M589" s="53">
        <f t="shared" si="40"/>
        <v>50053.16</v>
      </c>
      <c r="N589" s="32">
        <v>46097</v>
      </c>
      <c r="O589" s="36" t="s">
        <v>22</v>
      </c>
    </row>
    <row r="590" spans="2:15">
      <c r="B590" s="7" t="s">
        <v>1037</v>
      </c>
      <c r="C590" s="9" t="s">
        <v>1038</v>
      </c>
      <c r="D590" s="36" t="s">
        <v>19</v>
      </c>
      <c r="E590" s="62" t="str">
        <f>VLOOKUP(D590,'pomocna tabulka'!$B$2:$D$12,3,0)</f>
        <v>Úrad vlády SR</v>
      </c>
      <c r="F590" s="41" t="str">
        <f>+IFERROR(VLOOKUP(VALUE(MID($B590,11,1)),'pomocna tabulka'!$F$2:$G$7,2,0),"")</f>
        <v>Priebežná platba</v>
      </c>
      <c r="G590" s="36" t="s">
        <v>20</v>
      </c>
      <c r="H590" s="37">
        <v>11032.48</v>
      </c>
      <c r="I590" s="36" t="s">
        <v>21</v>
      </c>
      <c r="J590" s="51">
        <v>1946.91</v>
      </c>
      <c r="K590" s="8"/>
      <c r="L590" s="38">
        <v>0</v>
      </c>
      <c r="M590" s="53">
        <f t="shared" si="40"/>
        <v>12979.39</v>
      </c>
      <c r="N590" s="32">
        <v>46097</v>
      </c>
      <c r="O590" s="36" t="s">
        <v>22</v>
      </c>
    </row>
    <row r="591" spans="2:15">
      <c r="B591" s="7" t="s">
        <v>1039</v>
      </c>
      <c r="C591" s="9" t="s">
        <v>535</v>
      </c>
      <c r="D591" s="36" t="s">
        <v>27</v>
      </c>
      <c r="E591" s="62" t="str">
        <f>VLOOKUP(D591,'pomocna tabulka'!$B$2:$D$12,3,0)</f>
        <v>MIRRI SR</v>
      </c>
      <c r="F591" s="41" t="str">
        <f>+IFERROR(VLOOKUP(VALUE(MID($B591,11,1)),'pomocna tabulka'!$F$2:$G$7,2,0),"")</f>
        <v>Priebežná platba</v>
      </c>
      <c r="G591" s="36" t="s">
        <v>28</v>
      </c>
      <c r="H591" s="37">
        <v>48904.639999999999</v>
      </c>
      <c r="I591" s="36" t="s">
        <v>29</v>
      </c>
      <c r="J591" s="51">
        <v>4027.44</v>
      </c>
      <c r="K591" s="8"/>
      <c r="L591" s="38">
        <v>0</v>
      </c>
      <c r="M591" s="53">
        <f t="shared" si="40"/>
        <v>52932.08</v>
      </c>
      <c r="N591" s="32">
        <v>46097</v>
      </c>
      <c r="O591" s="36" t="s">
        <v>22</v>
      </c>
    </row>
    <row r="592" spans="2:15">
      <c r="B592" s="7" t="s">
        <v>1040</v>
      </c>
      <c r="C592" s="9" t="s">
        <v>1041</v>
      </c>
      <c r="D592" s="36" t="s">
        <v>19</v>
      </c>
      <c r="E592" s="62" t="str">
        <f>VLOOKUP(D592,'pomocna tabulka'!$B$2:$D$12,3,0)</f>
        <v>Úrad vlády SR</v>
      </c>
      <c r="F592" s="41" t="str">
        <f>+IFERROR(VLOOKUP(VALUE(MID($B592,11,1)),'pomocna tabulka'!$F$2:$G$7,2,0),"")</f>
        <v>Zálohová platba</v>
      </c>
      <c r="G592" s="36" t="s">
        <v>20</v>
      </c>
      <c r="H592" s="37">
        <v>139978.48000000001</v>
      </c>
      <c r="I592" s="36" t="s">
        <v>21</v>
      </c>
      <c r="J592" s="51">
        <v>24702.09</v>
      </c>
      <c r="K592" s="8"/>
      <c r="L592" s="38">
        <v>0</v>
      </c>
      <c r="M592" s="53">
        <f t="shared" si="40"/>
        <v>164680.57</v>
      </c>
      <c r="N592" s="32">
        <v>46097</v>
      </c>
      <c r="O592" s="36" t="s">
        <v>22</v>
      </c>
    </row>
    <row r="593" spans="2:15">
      <c r="B593" s="7" t="s">
        <v>1042</v>
      </c>
      <c r="C593" s="9" t="s">
        <v>1043</v>
      </c>
      <c r="D593" s="36" t="s">
        <v>19</v>
      </c>
      <c r="E593" s="62" t="str">
        <f>VLOOKUP(D593,'pomocna tabulka'!$B$2:$D$12,3,0)</f>
        <v>Úrad vlády SR</v>
      </c>
      <c r="F593" s="41" t="str">
        <f>+IFERROR(VLOOKUP(VALUE(MID($B593,11,1)),'pomocna tabulka'!$F$2:$G$7,2,0),"")</f>
        <v>Zálohová platba</v>
      </c>
      <c r="G593" s="36" t="s">
        <v>28</v>
      </c>
      <c r="H593" s="37">
        <v>92776.28</v>
      </c>
      <c r="I593" s="36" t="s">
        <v>29</v>
      </c>
      <c r="J593" s="51">
        <v>16372.28</v>
      </c>
      <c r="K593" s="8"/>
      <c r="L593" s="38">
        <v>0</v>
      </c>
      <c r="M593" s="53">
        <f t="shared" si="40"/>
        <v>109148.56</v>
      </c>
      <c r="N593" s="32">
        <v>46097</v>
      </c>
      <c r="O593" s="36" t="s">
        <v>22</v>
      </c>
    </row>
    <row r="594" spans="2:15">
      <c r="B594" s="7" t="s">
        <v>1044</v>
      </c>
      <c r="C594" s="9" t="s">
        <v>952</v>
      </c>
      <c r="D594" s="36" t="s">
        <v>27</v>
      </c>
      <c r="E594" s="62" t="str">
        <f>VLOOKUP(D594,'pomocna tabulka'!$B$2:$D$12,3,0)</f>
        <v>MIRRI SR</v>
      </c>
      <c r="F594" s="41" t="str">
        <f>+IFERROR(VLOOKUP(VALUE(MID($B594,11,1)),'pomocna tabulka'!$F$2:$G$7,2,0),"")</f>
        <v>Predfinancovanie</v>
      </c>
      <c r="G594" s="36" t="s">
        <v>28</v>
      </c>
      <c r="H594" s="37">
        <v>84676.53</v>
      </c>
      <c r="I594" s="36" t="s">
        <v>29</v>
      </c>
      <c r="J594" s="51">
        <v>6973.36</v>
      </c>
      <c r="K594" s="8"/>
      <c r="L594" s="38">
        <v>0</v>
      </c>
      <c r="M594" s="53">
        <f t="shared" si="40"/>
        <v>91649.89</v>
      </c>
      <c r="N594" s="32">
        <v>46097</v>
      </c>
      <c r="O594" s="36" t="s">
        <v>22</v>
      </c>
    </row>
    <row r="595" spans="2:15">
      <c r="B595" s="7" t="s">
        <v>1045</v>
      </c>
      <c r="C595" s="9" t="s">
        <v>661</v>
      </c>
      <c r="D595" s="36" t="s">
        <v>66</v>
      </c>
      <c r="E595" s="62" t="str">
        <f>VLOOKUP(D595,'pomocna tabulka'!$B$2:$D$12,3,0)</f>
        <v xml:space="preserve">Slovenská inovačná a energetická agentúra </v>
      </c>
      <c r="F595" s="41" t="str">
        <f>+IFERROR(VLOOKUP(VALUE(MID($B595,11,1)),'pomocna tabulka'!$F$2:$G$7,2,0),"")</f>
        <v>Predfinancovanie</v>
      </c>
      <c r="G595" s="36" t="s">
        <v>67</v>
      </c>
      <c r="H595" s="37">
        <v>371597.08</v>
      </c>
      <c r="I595" s="36" t="s">
        <v>68</v>
      </c>
      <c r="J595" s="51">
        <v>65575.95</v>
      </c>
      <c r="K595" s="8"/>
      <c r="L595" s="38">
        <v>0</v>
      </c>
      <c r="M595" s="53">
        <f t="shared" si="40"/>
        <v>437173.03</v>
      </c>
      <c r="N595" s="32">
        <v>46097</v>
      </c>
      <c r="O595" s="36" t="s">
        <v>22</v>
      </c>
    </row>
    <row r="596" spans="2:15">
      <c r="B596" s="7" t="s">
        <v>1046</v>
      </c>
      <c r="C596" s="9" t="s">
        <v>543</v>
      </c>
      <c r="D596" s="36" t="s">
        <v>19</v>
      </c>
      <c r="E596" s="62" t="str">
        <f>VLOOKUP(D596,'pomocna tabulka'!$B$2:$D$12,3,0)</f>
        <v>Úrad vlády SR</v>
      </c>
      <c r="F596" s="41" t="str">
        <f>+IFERROR(VLOOKUP(VALUE(MID($B596,11,1)),'pomocna tabulka'!$F$2:$G$7,2,0),"")</f>
        <v>Priebežná platba</v>
      </c>
      <c r="G596" s="36" t="s">
        <v>20</v>
      </c>
      <c r="H596" s="37">
        <v>8021.29</v>
      </c>
      <c r="I596" s="36" t="s">
        <v>21</v>
      </c>
      <c r="J596" s="51">
        <v>1415.52</v>
      </c>
      <c r="K596" s="8"/>
      <c r="L596" s="38">
        <v>0</v>
      </c>
      <c r="M596" s="53">
        <f t="shared" si="40"/>
        <v>9436.81</v>
      </c>
      <c r="N596" s="32">
        <v>46097</v>
      </c>
      <c r="O596" s="36" t="s">
        <v>22</v>
      </c>
    </row>
    <row r="597" spans="2:15">
      <c r="B597" s="7" t="s">
        <v>1047</v>
      </c>
      <c r="C597" s="9" t="s">
        <v>1009</v>
      </c>
      <c r="D597" s="36" t="s">
        <v>457</v>
      </c>
      <c r="E597" s="62" t="str">
        <f>VLOOKUP(D597,'pomocna tabulka'!$B$2:$D$12,3,0)</f>
        <v>Ministerstvo zdravotníctva SR</v>
      </c>
      <c r="F597" s="41" t="str">
        <f>+IFERROR(VLOOKUP(VALUE(MID($B597,11,1)),'pomocna tabulka'!$F$2:$G$7,2,0),"")</f>
        <v>Zálohová platba</v>
      </c>
      <c r="G597" s="36" t="s">
        <v>20</v>
      </c>
      <c r="H597" s="37">
        <v>26400</v>
      </c>
      <c r="I597" s="36" t="s">
        <v>21</v>
      </c>
      <c r="J597" s="51">
        <v>39600</v>
      </c>
      <c r="K597" s="8"/>
      <c r="L597" s="38">
        <v>0</v>
      </c>
      <c r="M597" s="53">
        <f t="shared" si="40"/>
        <v>66000</v>
      </c>
      <c r="N597" s="32">
        <v>46098</v>
      </c>
      <c r="O597" s="36" t="s">
        <v>22</v>
      </c>
    </row>
    <row r="598" spans="2:15">
      <c r="B598" s="7" t="s">
        <v>1048</v>
      </c>
      <c r="C598" s="9" t="s">
        <v>370</v>
      </c>
      <c r="D598" s="36" t="s">
        <v>19</v>
      </c>
      <c r="E598" s="62" t="str">
        <f>VLOOKUP(D598,'pomocna tabulka'!$B$2:$D$12,3,0)</f>
        <v>Úrad vlády SR</v>
      </c>
      <c r="F598" s="41" t="str">
        <f>+IFERROR(VLOOKUP(VALUE(MID($B598,11,1)),'pomocna tabulka'!$F$2:$G$7,2,0),"")</f>
        <v>Priebežná platba</v>
      </c>
      <c r="G598" s="36" t="s">
        <v>20</v>
      </c>
      <c r="H598" s="37">
        <v>10996.42</v>
      </c>
      <c r="I598" s="36" t="s">
        <v>21</v>
      </c>
      <c r="J598" s="51">
        <v>1940.55</v>
      </c>
      <c r="K598" s="8"/>
      <c r="L598" s="38">
        <v>0</v>
      </c>
      <c r="M598" s="53">
        <f t="shared" si="40"/>
        <v>12936.97</v>
      </c>
      <c r="N598" s="32">
        <v>46098</v>
      </c>
      <c r="O598" s="36" t="s">
        <v>22</v>
      </c>
    </row>
    <row r="599" spans="2:15" ht="25.5">
      <c r="B599" s="7" t="s">
        <v>1049</v>
      </c>
      <c r="C599" s="9" t="s">
        <v>1050</v>
      </c>
      <c r="D599" s="36" t="s">
        <v>27</v>
      </c>
      <c r="E599" s="62" t="str">
        <f>VLOOKUP(D599,'pomocna tabulka'!$B$2:$D$12,3,0)</f>
        <v>MIRRI SR</v>
      </c>
      <c r="F599" s="41" t="str">
        <f>+IFERROR(VLOOKUP(VALUE(MID($B599,11,1)),'pomocna tabulka'!$F$2:$G$7,2,0),"")</f>
        <v>Predfinancovanie</v>
      </c>
      <c r="G599" s="36" t="s">
        <v>28</v>
      </c>
      <c r="H599" s="37">
        <v>37915.58</v>
      </c>
      <c r="I599" s="36" t="s">
        <v>29</v>
      </c>
      <c r="J599" s="51">
        <v>3122.46</v>
      </c>
      <c r="K599" s="8"/>
      <c r="L599" s="38">
        <v>0</v>
      </c>
      <c r="M599" s="53">
        <f t="shared" si="40"/>
        <v>41038.04</v>
      </c>
      <c r="N599" s="32">
        <v>46098</v>
      </c>
      <c r="O599" s="36" t="s">
        <v>22</v>
      </c>
    </row>
    <row r="600" spans="2:15">
      <c r="B600" s="7" t="s">
        <v>1051</v>
      </c>
      <c r="C600" s="9" t="s">
        <v>238</v>
      </c>
      <c r="D600" s="36" t="s">
        <v>19</v>
      </c>
      <c r="E600" s="62" t="str">
        <f>VLOOKUP(D600,'pomocna tabulka'!$B$2:$D$12,3,0)</f>
        <v>Úrad vlády SR</v>
      </c>
      <c r="F600" s="41" t="str">
        <f>+IFERROR(VLOOKUP(VALUE(MID($B600,11,1)),'pomocna tabulka'!$F$2:$G$7,2,0),"")</f>
        <v>Priebežná platba</v>
      </c>
      <c r="G600" s="36" t="s">
        <v>20</v>
      </c>
      <c r="H600" s="37">
        <v>10984</v>
      </c>
      <c r="I600" s="36" t="s">
        <v>21</v>
      </c>
      <c r="J600" s="51">
        <v>1938.35</v>
      </c>
      <c r="K600" s="8"/>
      <c r="L600" s="38">
        <v>0</v>
      </c>
      <c r="M600" s="53">
        <f t="shared" si="40"/>
        <v>12922.35</v>
      </c>
      <c r="N600" s="32">
        <v>46098</v>
      </c>
      <c r="O600" s="36" t="s">
        <v>22</v>
      </c>
    </row>
    <row r="601" spans="2:15">
      <c r="B601" s="7" t="s">
        <v>1052</v>
      </c>
      <c r="C601" s="9" t="s">
        <v>1053</v>
      </c>
      <c r="D601" s="36" t="s">
        <v>27</v>
      </c>
      <c r="E601" s="62" t="str">
        <f>VLOOKUP(D601,'pomocna tabulka'!$B$2:$D$12,3,0)</f>
        <v>MIRRI SR</v>
      </c>
      <c r="F601" s="41" t="str">
        <f>+IFERROR(VLOOKUP(VALUE(MID($B601,11,1)),'pomocna tabulka'!$F$2:$G$7,2,0),"")</f>
        <v>Predfinancovanie</v>
      </c>
      <c r="G601" s="36" t="s">
        <v>28</v>
      </c>
      <c r="H601" s="37">
        <v>107695.96</v>
      </c>
      <c r="I601" s="36" t="s">
        <v>29</v>
      </c>
      <c r="J601" s="51">
        <v>8869.08</v>
      </c>
      <c r="K601" s="8"/>
      <c r="L601" s="38">
        <v>0</v>
      </c>
      <c r="M601" s="53">
        <f t="shared" si="40"/>
        <v>116565.04000000001</v>
      </c>
      <c r="N601" s="32">
        <v>46098</v>
      </c>
      <c r="O601" s="36" t="s">
        <v>22</v>
      </c>
    </row>
    <row r="602" spans="2:15">
      <c r="B602" s="7" t="s">
        <v>1054</v>
      </c>
      <c r="C602" s="9" t="s">
        <v>1055</v>
      </c>
      <c r="D602" s="36" t="s">
        <v>19</v>
      </c>
      <c r="E602" s="62" t="str">
        <f>VLOOKUP(D602,'pomocna tabulka'!$B$2:$D$12,3,0)</f>
        <v>Úrad vlády SR</v>
      </c>
      <c r="F602" s="41" t="str">
        <f>+IFERROR(VLOOKUP(VALUE(MID($B602,11,1)),'pomocna tabulka'!$F$2:$G$7,2,0),"")</f>
        <v>Zálohová platba</v>
      </c>
      <c r="G602" s="36" t="s">
        <v>20</v>
      </c>
      <c r="H602" s="37">
        <v>25500</v>
      </c>
      <c r="I602" s="36" t="s">
        <v>21</v>
      </c>
      <c r="J602" s="51">
        <v>4500</v>
      </c>
      <c r="K602" s="8"/>
      <c r="L602" s="38">
        <v>0</v>
      </c>
      <c r="M602" s="53">
        <f t="shared" si="40"/>
        <v>30000</v>
      </c>
      <c r="N602" s="32">
        <v>46098</v>
      </c>
      <c r="O602" s="36" t="s">
        <v>22</v>
      </c>
    </row>
    <row r="603" spans="2:15">
      <c r="B603" s="9" t="s">
        <v>1056</v>
      </c>
      <c r="C603" s="9" t="s">
        <v>1057</v>
      </c>
      <c r="D603" s="36" t="s">
        <v>19</v>
      </c>
      <c r="E603" s="62" t="str">
        <f>VLOOKUP(D603,'pomocna tabulka'!$B$2:$D$12,3,0)</f>
        <v>Úrad vlády SR</v>
      </c>
      <c r="F603" s="41" t="str">
        <f>+IFERROR(VLOOKUP(VALUE(MID($B603,11,1)),'pomocna tabulka'!$F$2:$G$7,2,0),"")</f>
        <v>Priebežná platba</v>
      </c>
      <c r="G603" s="36" t="s">
        <v>20</v>
      </c>
      <c r="H603" s="37">
        <v>19613.12</v>
      </c>
      <c r="I603" s="36" t="s">
        <v>21</v>
      </c>
      <c r="J603" s="51">
        <v>3461.14</v>
      </c>
      <c r="K603" s="8"/>
      <c r="L603" s="38">
        <v>0</v>
      </c>
      <c r="M603" s="53">
        <f t="shared" si="40"/>
        <v>23074.26</v>
      </c>
      <c r="N603" s="32">
        <v>46098</v>
      </c>
      <c r="O603" s="36" t="s">
        <v>22</v>
      </c>
    </row>
    <row r="604" spans="2:15">
      <c r="B604" s="9" t="s">
        <v>1058</v>
      </c>
      <c r="C604" s="9" t="s">
        <v>1059</v>
      </c>
      <c r="D604" s="36" t="s">
        <v>27</v>
      </c>
      <c r="E604" s="62" t="str">
        <f>VLOOKUP(D604,'pomocna tabulka'!$B$2:$D$12,3,0)</f>
        <v>MIRRI SR</v>
      </c>
      <c r="F604" s="41" t="str">
        <f>+IFERROR(VLOOKUP(VALUE(MID($B604,11,1)),'pomocna tabulka'!$F$2:$G$7,2,0),"")</f>
        <v>Priebežná platba</v>
      </c>
      <c r="G604" s="36" t="s">
        <v>28</v>
      </c>
      <c r="H604" s="37">
        <v>10477.44</v>
      </c>
      <c r="I604" s="36" t="s">
        <v>29</v>
      </c>
      <c r="J604" s="51">
        <v>862.85</v>
      </c>
      <c r="K604" s="8"/>
      <c r="L604" s="38">
        <v>0</v>
      </c>
      <c r="M604" s="53">
        <f t="shared" si="40"/>
        <v>11340.29</v>
      </c>
      <c r="N604" s="32">
        <v>46098</v>
      </c>
      <c r="O604" s="36" t="s">
        <v>22</v>
      </c>
    </row>
    <row r="605" spans="2:15">
      <c r="B605" s="7" t="s">
        <v>1060</v>
      </c>
      <c r="C605" s="9" t="s">
        <v>163</v>
      </c>
      <c r="D605" s="36" t="s">
        <v>27</v>
      </c>
      <c r="E605" s="62" t="str">
        <f>VLOOKUP(D605,'pomocna tabulka'!$B$2:$D$12,3,0)</f>
        <v>MIRRI SR</v>
      </c>
      <c r="F605" s="41" t="str">
        <f>+IFERROR(VLOOKUP(VALUE(MID($B605,11,1)),'pomocna tabulka'!$F$2:$G$7,2,0),"")</f>
        <v>Priebežná platba</v>
      </c>
      <c r="G605" s="36" t="s">
        <v>28</v>
      </c>
      <c r="H605" s="37">
        <v>104339.74</v>
      </c>
      <c r="I605" s="36" t="s">
        <v>29</v>
      </c>
      <c r="J605" s="51">
        <v>8592.69</v>
      </c>
      <c r="K605" s="8"/>
      <c r="L605" s="38">
        <v>0</v>
      </c>
      <c r="M605" s="53">
        <f t="shared" si="40"/>
        <v>112932.43000000001</v>
      </c>
      <c r="N605" s="32">
        <v>46098</v>
      </c>
      <c r="O605" s="36" t="s">
        <v>22</v>
      </c>
    </row>
    <row r="606" spans="2:15">
      <c r="B606" s="7" t="s">
        <v>1061</v>
      </c>
      <c r="C606" s="9" t="s">
        <v>535</v>
      </c>
      <c r="D606" s="36" t="s">
        <v>27</v>
      </c>
      <c r="E606" s="62" t="str">
        <f>VLOOKUP(D606,'pomocna tabulka'!$B$2:$D$12,3,0)</f>
        <v>MIRRI SR</v>
      </c>
      <c r="F606" s="41" t="str">
        <f>+IFERROR(VLOOKUP(VALUE(MID($B606,11,1)),'pomocna tabulka'!$F$2:$G$7,2,0),"")</f>
        <v>Priebežná platba</v>
      </c>
      <c r="G606" s="36" t="s">
        <v>28</v>
      </c>
      <c r="H606" s="37">
        <v>65331.199999999997</v>
      </c>
      <c r="I606" s="36" t="s">
        <v>29</v>
      </c>
      <c r="J606" s="51">
        <v>5380.22</v>
      </c>
      <c r="K606" s="8"/>
      <c r="L606" s="38">
        <v>0</v>
      </c>
      <c r="M606" s="53">
        <f t="shared" si="40"/>
        <v>70711.42</v>
      </c>
      <c r="N606" s="32">
        <v>46098</v>
      </c>
      <c r="O606" s="36" t="s">
        <v>22</v>
      </c>
    </row>
    <row r="607" spans="2:15">
      <c r="B607" s="7" t="s">
        <v>1062</v>
      </c>
      <c r="C607" s="9" t="s">
        <v>1063</v>
      </c>
      <c r="D607" s="36" t="s">
        <v>19</v>
      </c>
      <c r="E607" s="62" t="str">
        <f>VLOOKUP(D607,'pomocna tabulka'!$B$2:$D$12,3,0)</f>
        <v>Úrad vlády SR</v>
      </c>
      <c r="F607" s="41" t="str">
        <f>+IFERROR(VLOOKUP(VALUE(MID($B607,11,1)),'pomocna tabulka'!$F$2:$G$7,2,0),"")</f>
        <v>Zálohová platba</v>
      </c>
      <c r="G607" s="36" t="s">
        <v>20</v>
      </c>
      <c r="H607" s="37">
        <v>16218</v>
      </c>
      <c r="I607" s="36" t="s">
        <v>21</v>
      </c>
      <c r="J607" s="51">
        <v>2862</v>
      </c>
      <c r="K607" s="8"/>
      <c r="L607" s="38">
        <v>0</v>
      </c>
      <c r="M607" s="53">
        <f t="shared" si="40"/>
        <v>19080</v>
      </c>
      <c r="N607" s="32">
        <v>46098</v>
      </c>
      <c r="O607" s="36" t="s">
        <v>22</v>
      </c>
    </row>
    <row r="608" spans="2:15">
      <c r="B608" s="7" t="s">
        <v>1064</v>
      </c>
      <c r="C608" s="9" t="s">
        <v>751</v>
      </c>
      <c r="D608" s="36" t="s">
        <v>27</v>
      </c>
      <c r="E608" s="62" t="str">
        <f>VLOOKUP(D608,'pomocna tabulka'!$B$2:$D$12,3,0)</f>
        <v>MIRRI SR</v>
      </c>
      <c r="F608" s="41" t="str">
        <f>+IFERROR(VLOOKUP(VALUE(MID($B608,11,1)),'pomocna tabulka'!$F$2:$G$7,2,0),"")</f>
        <v>Predfinancovanie</v>
      </c>
      <c r="G608" s="36" t="s">
        <v>28</v>
      </c>
      <c r="H608" s="37">
        <v>38824.589999999997</v>
      </c>
      <c r="I608" s="36" t="s">
        <v>29</v>
      </c>
      <c r="J608" s="51">
        <v>3197.32</v>
      </c>
      <c r="K608" s="8"/>
      <c r="L608" s="38">
        <v>0</v>
      </c>
      <c r="M608" s="53">
        <f t="shared" si="40"/>
        <v>42021.909999999996</v>
      </c>
      <c r="N608" s="32">
        <v>46098</v>
      </c>
      <c r="O608" s="36" t="s">
        <v>22</v>
      </c>
    </row>
    <row r="609" spans="2:15">
      <c r="B609" s="7" t="s">
        <v>1065</v>
      </c>
      <c r="C609" s="9" t="s">
        <v>76</v>
      </c>
      <c r="D609" s="36" t="s">
        <v>19</v>
      </c>
      <c r="E609" s="62" t="str">
        <f>VLOOKUP(D609,'pomocna tabulka'!$B$2:$D$12,3,0)</f>
        <v>Úrad vlády SR</v>
      </c>
      <c r="F609" s="41" t="str">
        <f>+IFERROR(VLOOKUP(VALUE(MID($B609,11,1)),'pomocna tabulka'!$F$2:$G$7,2,0),"")</f>
        <v>Priebežná platba</v>
      </c>
      <c r="G609" s="36" t="s">
        <v>20</v>
      </c>
      <c r="H609" s="37">
        <v>9806.65</v>
      </c>
      <c r="I609" s="36" t="s">
        <v>21</v>
      </c>
      <c r="J609" s="51">
        <v>1730.59</v>
      </c>
      <c r="K609" s="8"/>
      <c r="L609" s="38">
        <v>0</v>
      </c>
      <c r="M609" s="53">
        <f t="shared" si="40"/>
        <v>11537.24</v>
      </c>
      <c r="N609" s="32">
        <v>46098</v>
      </c>
      <c r="O609" s="36" t="s">
        <v>22</v>
      </c>
    </row>
    <row r="610" spans="2:15">
      <c r="B610" s="7" t="s">
        <v>1066</v>
      </c>
      <c r="C610" s="9" t="s">
        <v>258</v>
      </c>
      <c r="D610" s="36" t="s">
        <v>27</v>
      </c>
      <c r="E610" s="62" t="str">
        <f>VLOOKUP(D610,'pomocna tabulka'!$B$2:$D$12,3,0)</f>
        <v>MIRRI SR</v>
      </c>
      <c r="F610" s="41" t="str">
        <f>+IFERROR(VLOOKUP(VALUE(MID($B610,11,1)),'pomocna tabulka'!$F$2:$G$7,2,0),"")</f>
        <v>Priebežná platba</v>
      </c>
      <c r="G610" s="36" t="s">
        <v>28</v>
      </c>
      <c r="H610" s="37">
        <v>95976.81</v>
      </c>
      <c r="I610" s="36" t="s">
        <v>29</v>
      </c>
      <c r="J610" s="51">
        <v>7903.97</v>
      </c>
      <c r="K610" s="8"/>
      <c r="L610" s="38">
        <v>0</v>
      </c>
      <c r="M610" s="53">
        <f t="shared" si="40"/>
        <v>103880.78</v>
      </c>
      <c r="N610" s="32">
        <v>46099</v>
      </c>
      <c r="O610" s="36" t="s">
        <v>22</v>
      </c>
    </row>
    <row r="611" spans="2:15">
      <c r="B611" s="7" t="s">
        <v>1067</v>
      </c>
      <c r="C611" s="9" t="s">
        <v>1068</v>
      </c>
      <c r="D611" s="36" t="s">
        <v>27</v>
      </c>
      <c r="E611" s="62" t="str">
        <f>VLOOKUP(D611,'pomocna tabulka'!$B$2:$D$12,3,0)</f>
        <v>MIRRI SR</v>
      </c>
      <c r="F611" s="41" t="str">
        <f>+IFERROR(VLOOKUP(VALUE(MID($B611,11,1)),'pomocna tabulka'!$F$2:$G$7,2,0),"")</f>
        <v>Priebežná platba</v>
      </c>
      <c r="G611" s="36" t="s">
        <v>28</v>
      </c>
      <c r="H611" s="37">
        <v>12471.21</v>
      </c>
      <c r="I611" s="36" t="s">
        <v>29</v>
      </c>
      <c r="J611" s="51">
        <v>2200.8000000000002</v>
      </c>
      <c r="K611" s="8"/>
      <c r="L611" s="38">
        <v>0</v>
      </c>
      <c r="M611" s="53">
        <f t="shared" si="40"/>
        <v>14672.009999999998</v>
      </c>
      <c r="N611" s="32">
        <v>46098</v>
      </c>
      <c r="O611" s="36" t="s">
        <v>22</v>
      </c>
    </row>
    <row r="612" spans="2:15">
      <c r="B612" s="7" t="s">
        <v>1069</v>
      </c>
      <c r="C612" s="9" t="s">
        <v>1070</v>
      </c>
      <c r="D612" s="36" t="s">
        <v>19</v>
      </c>
      <c r="E612" s="62" t="str">
        <f>VLOOKUP(D612,'pomocna tabulka'!$B$2:$D$12,3,0)</f>
        <v>Úrad vlády SR</v>
      </c>
      <c r="F612" s="41" t="str">
        <f>+IFERROR(VLOOKUP(VALUE(MID($B612,11,1)),'pomocna tabulka'!$F$2:$G$7,2,0),"")</f>
        <v>Priebežná platba</v>
      </c>
      <c r="G612" s="36" t="s">
        <v>20</v>
      </c>
      <c r="H612" s="37">
        <v>4123.66</v>
      </c>
      <c r="I612" s="36" t="s">
        <v>21</v>
      </c>
      <c r="J612" s="51">
        <v>727.7</v>
      </c>
      <c r="K612" s="8"/>
      <c r="L612" s="38">
        <v>0</v>
      </c>
      <c r="M612" s="53">
        <f t="shared" si="40"/>
        <v>4851.3599999999997</v>
      </c>
      <c r="N612" s="32">
        <v>46099</v>
      </c>
      <c r="O612" s="36" t="s">
        <v>22</v>
      </c>
    </row>
    <row r="613" spans="2:15">
      <c r="B613" s="7" t="s">
        <v>1071</v>
      </c>
      <c r="C613" s="9" t="s">
        <v>1072</v>
      </c>
      <c r="D613" s="36" t="s">
        <v>19</v>
      </c>
      <c r="E613" s="62" t="str">
        <f>VLOOKUP(D613,'pomocna tabulka'!$B$2:$D$12,3,0)</f>
        <v>Úrad vlády SR</v>
      </c>
      <c r="F613" s="41" t="str">
        <f>+IFERROR(VLOOKUP(VALUE(MID($B613,11,1)),'pomocna tabulka'!$F$2:$G$7,2,0),"")</f>
        <v>Zálohová platba</v>
      </c>
      <c r="G613" s="36" t="s">
        <v>20</v>
      </c>
      <c r="H613" s="37">
        <v>5204.55</v>
      </c>
      <c r="I613" s="36" t="s">
        <v>21</v>
      </c>
      <c r="J613" s="51">
        <v>918.45</v>
      </c>
      <c r="K613" s="8"/>
      <c r="L613" s="31">
        <v>0</v>
      </c>
      <c r="M613" s="60">
        <f t="shared" si="40"/>
        <v>6123</v>
      </c>
      <c r="N613" s="32">
        <v>46099</v>
      </c>
      <c r="O613" s="36" t="s">
        <v>22</v>
      </c>
    </row>
    <row r="614" spans="2:15">
      <c r="B614" s="10" t="s">
        <v>1073</v>
      </c>
      <c r="C614" s="17" t="s">
        <v>573</v>
      </c>
      <c r="D614" s="12" t="s">
        <v>27</v>
      </c>
      <c r="E614" s="64" t="str">
        <f>VLOOKUP(D614,'pomocna tabulka'!$B$2:$D$12,3,0)</f>
        <v>MIRRI SR</v>
      </c>
      <c r="F614" s="58" t="str">
        <f>+IFERROR(VLOOKUP(VALUE(MID($B614,11,1)),'pomocna tabulka'!$F$2:$G$7,2,0),"")</f>
        <v>Priebežná platba</v>
      </c>
      <c r="G614" s="12" t="s">
        <v>28</v>
      </c>
      <c r="H614" s="34">
        <v>859086.51</v>
      </c>
      <c r="I614" s="12" t="s">
        <v>29</v>
      </c>
      <c r="J614" s="65">
        <v>286607.87</v>
      </c>
      <c r="K614" s="86" t="s">
        <v>48</v>
      </c>
      <c r="L614" s="38">
        <v>82800.56</v>
      </c>
      <c r="M614" s="53">
        <f t="shared" ref="M614:M618" si="41">H614+J614+L614</f>
        <v>1228494.94</v>
      </c>
      <c r="N614" s="32">
        <v>46098</v>
      </c>
      <c r="O614" s="49" t="s">
        <v>49</v>
      </c>
    </row>
    <row r="615" spans="2:15">
      <c r="B615" s="7" t="s">
        <v>1074</v>
      </c>
      <c r="C615" s="9" t="s">
        <v>398</v>
      </c>
      <c r="D615" s="36" t="s">
        <v>19</v>
      </c>
      <c r="E615" s="62" t="str">
        <f>VLOOKUP(D615,'pomocna tabulka'!$B$2:$D$12,3,0)</f>
        <v>Úrad vlády SR</v>
      </c>
      <c r="F615" s="41" t="str">
        <f>+IFERROR(VLOOKUP(VALUE(MID($B615,11,1)),'pomocna tabulka'!$F$2:$G$7,2,0),"")</f>
        <v>Priebežná platba</v>
      </c>
      <c r="G615" s="36" t="s">
        <v>20</v>
      </c>
      <c r="H615" s="37">
        <v>5498.21</v>
      </c>
      <c r="I615" s="36" t="s">
        <v>21</v>
      </c>
      <c r="J615" s="51">
        <v>970.27</v>
      </c>
      <c r="K615" s="8"/>
      <c r="L615" s="31">
        <v>0</v>
      </c>
      <c r="M615" s="53">
        <f t="shared" si="41"/>
        <v>6468.48</v>
      </c>
      <c r="N615" s="32">
        <v>46098</v>
      </c>
      <c r="O615" s="36" t="s">
        <v>22</v>
      </c>
    </row>
    <row r="616" spans="2:15">
      <c r="B616" s="7" t="s">
        <v>1075</v>
      </c>
      <c r="C616" s="9" t="s">
        <v>1076</v>
      </c>
      <c r="D616" s="36" t="s">
        <v>19</v>
      </c>
      <c r="E616" s="62" t="str">
        <f>VLOOKUP(D616,'pomocna tabulka'!$B$2:$D$12,3,0)</f>
        <v>Úrad vlády SR</v>
      </c>
      <c r="F616" s="41" t="str">
        <f>+IFERROR(VLOOKUP(VALUE(MID($B616,11,1)),'pomocna tabulka'!$F$2:$G$7,2,0),"")</f>
        <v>Zálohová platba</v>
      </c>
      <c r="G616" s="36" t="s">
        <v>20</v>
      </c>
      <c r="H616" s="37">
        <v>3840.37</v>
      </c>
      <c r="I616" s="36" t="s">
        <v>21</v>
      </c>
      <c r="J616" s="51">
        <v>677.71</v>
      </c>
      <c r="K616" s="8"/>
      <c r="L616" s="31">
        <v>0</v>
      </c>
      <c r="M616" s="53">
        <f t="shared" si="41"/>
        <v>4518.08</v>
      </c>
      <c r="N616" s="32">
        <v>46098</v>
      </c>
      <c r="O616" s="36" t="s">
        <v>22</v>
      </c>
    </row>
    <row r="617" spans="2:15">
      <c r="B617" s="7" t="s">
        <v>1077</v>
      </c>
      <c r="C617" s="9" t="s">
        <v>994</v>
      </c>
      <c r="D617" s="12" t="s">
        <v>27</v>
      </c>
      <c r="E617" s="62" t="str">
        <f>VLOOKUP(D617,'pomocna tabulka'!$B$2:$D$12,3,0)</f>
        <v>MIRRI SR</v>
      </c>
      <c r="F617" s="41" t="str">
        <f>+IFERROR(VLOOKUP(VALUE(MID($B617,11,1)),'pomocna tabulka'!$F$2:$G$7,2,0),"")</f>
        <v>Zálohová platba</v>
      </c>
      <c r="G617" s="12" t="s">
        <v>28</v>
      </c>
      <c r="H617" s="37">
        <v>43229.52</v>
      </c>
      <c r="I617" s="12" t="s">
        <v>29</v>
      </c>
      <c r="J617" s="51">
        <v>3560.08</v>
      </c>
      <c r="K617" s="8"/>
      <c r="L617" s="38">
        <v>0</v>
      </c>
      <c r="M617" s="53">
        <f t="shared" si="41"/>
        <v>46789.599999999999</v>
      </c>
      <c r="N617" s="32">
        <v>46098</v>
      </c>
      <c r="O617" s="36" t="s">
        <v>22</v>
      </c>
    </row>
    <row r="618" spans="2:15">
      <c r="B618" s="7" t="s">
        <v>1078</v>
      </c>
      <c r="C618" s="9" t="s">
        <v>679</v>
      </c>
      <c r="D618" s="12" t="s">
        <v>27</v>
      </c>
      <c r="E618" s="62" t="str">
        <f>VLOOKUP(D618,'pomocna tabulka'!$B$2:$D$12,3,0)</f>
        <v>MIRRI SR</v>
      </c>
      <c r="F618" s="41" t="str">
        <f>+IFERROR(VLOOKUP(VALUE(MID($B618,11,1)),'pomocna tabulka'!$F$2:$G$7,2,0),"")</f>
        <v>Priebežná platba</v>
      </c>
      <c r="G618" s="12" t="s">
        <v>28</v>
      </c>
      <c r="H618" s="37">
        <v>120654.19</v>
      </c>
      <c r="I618" s="12" t="s">
        <v>29</v>
      </c>
      <c r="J618" s="51">
        <v>9936.23</v>
      </c>
      <c r="K618" s="8"/>
      <c r="L618" s="38">
        <v>0</v>
      </c>
      <c r="M618" s="53">
        <f t="shared" si="41"/>
        <v>130590.42</v>
      </c>
      <c r="N618" s="32">
        <v>46099</v>
      </c>
      <c r="O618" s="36" t="s">
        <v>22</v>
      </c>
    </row>
    <row r="619" spans="2:15">
      <c r="B619" s="7" t="s">
        <v>1079</v>
      </c>
      <c r="C619" s="9" t="s">
        <v>1080</v>
      </c>
      <c r="D619" s="36" t="s">
        <v>19</v>
      </c>
      <c r="E619" s="62" t="str">
        <f>VLOOKUP(D619,'pomocna tabulka'!$B$2:$D$12,3,0)</f>
        <v>Úrad vlády SR</v>
      </c>
      <c r="F619" s="41" t="str">
        <f>+IFERROR(VLOOKUP(VALUE(MID($B619,11,1)),'pomocna tabulka'!$F$2:$G$7,2,0),"")</f>
        <v>Zálohová platba</v>
      </c>
      <c r="G619" s="36" t="s">
        <v>20</v>
      </c>
      <c r="H619" s="37">
        <v>35700</v>
      </c>
      <c r="I619" s="36" t="s">
        <v>21</v>
      </c>
      <c r="J619" s="51">
        <v>6300</v>
      </c>
      <c r="K619" s="8"/>
      <c r="L619" s="63">
        <v>0</v>
      </c>
      <c r="M619" s="53">
        <f t="shared" ref="M619:M666" si="42">H619+J619+L619</f>
        <v>42000</v>
      </c>
      <c r="N619" s="32">
        <v>46099</v>
      </c>
      <c r="O619" s="36" t="s">
        <v>22</v>
      </c>
    </row>
    <row r="620" spans="2:15">
      <c r="B620" s="7" t="s">
        <v>1081</v>
      </c>
      <c r="C620" s="9" t="s">
        <v>1082</v>
      </c>
      <c r="D620" s="36" t="s">
        <v>19</v>
      </c>
      <c r="E620" s="62" t="str">
        <f>VLOOKUP(D620,'pomocna tabulka'!$B$2:$D$12,3,0)</f>
        <v>Úrad vlády SR</v>
      </c>
      <c r="F620" s="41" t="str">
        <f>+IFERROR(VLOOKUP(VALUE(MID($B620,11,1)),'pomocna tabulka'!$F$2:$G$7,2,0),"")</f>
        <v>Zálohová platba</v>
      </c>
      <c r="G620" s="36" t="s">
        <v>20</v>
      </c>
      <c r="H620" s="37">
        <v>29750</v>
      </c>
      <c r="I620" s="36" t="s">
        <v>21</v>
      </c>
      <c r="J620" s="51">
        <v>5250</v>
      </c>
      <c r="K620" s="8"/>
      <c r="L620" s="63">
        <v>0</v>
      </c>
      <c r="M620" s="53">
        <f t="shared" si="42"/>
        <v>35000</v>
      </c>
      <c r="N620" s="32">
        <v>46099</v>
      </c>
      <c r="O620" s="36" t="s">
        <v>22</v>
      </c>
    </row>
    <row r="621" spans="2:15">
      <c r="B621" s="7" t="s">
        <v>1083</v>
      </c>
      <c r="C621" s="9" t="s">
        <v>1084</v>
      </c>
      <c r="D621" s="36" t="s">
        <v>19</v>
      </c>
      <c r="E621" s="62" t="str">
        <f>VLOOKUP(D621,'pomocna tabulka'!$B$2:$D$12,3,0)</f>
        <v>Úrad vlády SR</v>
      </c>
      <c r="F621" s="41" t="str">
        <f>+IFERROR(VLOOKUP(VALUE(MID($B621,11,1)),'pomocna tabulka'!$F$2:$G$7,2,0),"")</f>
        <v>Zálohová platba</v>
      </c>
      <c r="G621" s="36" t="s">
        <v>20</v>
      </c>
      <c r="H621" s="37">
        <v>34000</v>
      </c>
      <c r="I621" s="36" t="s">
        <v>21</v>
      </c>
      <c r="J621" s="51">
        <v>6000</v>
      </c>
      <c r="K621" s="8"/>
      <c r="L621" s="63">
        <v>0</v>
      </c>
      <c r="M621" s="53">
        <f t="shared" si="42"/>
        <v>40000</v>
      </c>
      <c r="N621" s="32">
        <v>46099</v>
      </c>
      <c r="O621" s="36" t="s">
        <v>22</v>
      </c>
    </row>
    <row r="622" spans="2:15">
      <c r="B622" s="7" t="s">
        <v>1085</v>
      </c>
      <c r="C622" s="9" t="s">
        <v>41</v>
      </c>
      <c r="D622" s="12" t="s">
        <v>27</v>
      </c>
      <c r="E622" s="62" t="str">
        <f>VLOOKUP(D622,'pomocna tabulka'!$B$2:$D$12,3,0)</f>
        <v>MIRRI SR</v>
      </c>
      <c r="F622" s="41" t="str">
        <f>+IFERROR(VLOOKUP(VALUE(MID($B622,11,1)),'pomocna tabulka'!$F$2:$G$7,2,0),"")</f>
        <v>Zálohová platba</v>
      </c>
      <c r="G622" s="36" t="s">
        <v>42</v>
      </c>
      <c r="H622" s="37">
        <v>536605</v>
      </c>
      <c r="I622" s="36" t="s">
        <v>43</v>
      </c>
      <c r="J622" s="51">
        <v>44191</v>
      </c>
      <c r="K622" s="8"/>
      <c r="L622" s="63">
        <v>0</v>
      </c>
      <c r="M622" s="53">
        <f t="shared" si="42"/>
        <v>580796</v>
      </c>
      <c r="N622" s="32">
        <v>46099</v>
      </c>
      <c r="O622" s="36" t="s">
        <v>22</v>
      </c>
    </row>
    <row r="623" spans="2:15">
      <c r="B623" s="7" t="s">
        <v>1086</v>
      </c>
      <c r="C623" s="9" t="s">
        <v>82</v>
      </c>
      <c r="D623" s="36" t="s">
        <v>66</v>
      </c>
      <c r="E623" s="62" t="str">
        <f>VLOOKUP(D623,'pomocna tabulka'!$B$2:$D$12,3,0)</f>
        <v xml:space="preserve">Slovenská inovačná a energetická agentúra </v>
      </c>
      <c r="F623" s="41" t="str">
        <f>+IFERROR(VLOOKUP(VALUE(MID($B623,11,1)),'pomocna tabulka'!$F$2:$G$7,2,0),"")</f>
        <v>Predfinancovanie</v>
      </c>
      <c r="G623" s="36" t="s">
        <v>67</v>
      </c>
      <c r="H623" s="37">
        <v>265780.7</v>
      </c>
      <c r="I623" s="36" t="s">
        <v>68</v>
      </c>
      <c r="J623" s="51">
        <v>46902.48</v>
      </c>
      <c r="K623" s="8"/>
      <c r="L623" s="63">
        <v>0</v>
      </c>
      <c r="M623" s="53">
        <f t="shared" si="42"/>
        <v>312683.18</v>
      </c>
      <c r="N623" s="32">
        <v>46099</v>
      </c>
      <c r="O623" s="36" t="s">
        <v>22</v>
      </c>
    </row>
    <row r="624" spans="2:15">
      <c r="B624" s="7" t="s">
        <v>1087</v>
      </c>
      <c r="C624" s="9" t="s">
        <v>1088</v>
      </c>
      <c r="D624" s="36" t="s">
        <v>19</v>
      </c>
      <c r="E624" s="62" t="str">
        <f>VLOOKUP(D624,'pomocna tabulka'!$B$2:$D$12,3,0)</f>
        <v>Úrad vlády SR</v>
      </c>
      <c r="F624" s="41" t="str">
        <f>+IFERROR(VLOOKUP(VALUE(MID($B624,11,1)),'pomocna tabulka'!$F$2:$G$7,2,0),"")</f>
        <v>Predfinancovanie</v>
      </c>
      <c r="G624" s="12" t="s">
        <v>28</v>
      </c>
      <c r="H624" s="37">
        <v>39153.980000000003</v>
      </c>
      <c r="I624" s="12" t="s">
        <v>29</v>
      </c>
      <c r="J624" s="51">
        <v>6909.52</v>
      </c>
      <c r="K624" s="8"/>
      <c r="L624" s="63">
        <v>0</v>
      </c>
      <c r="M624" s="53">
        <f t="shared" si="42"/>
        <v>46063.5</v>
      </c>
      <c r="N624" s="32">
        <v>46099</v>
      </c>
      <c r="O624" s="36" t="s">
        <v>22</v>
      </c>
    </row>
    <row r="625" spans="2:15">
      <c r="B625" s="7" t="s">
        <v>1089</v>
      </c>
      <c r="C625" s="9" t="s">
        <v>398</v>
      </c>
      <c r="D625" s="36" t="s">
        <v>19</v>
      </c>
      <c r="E625" s="62" t="str">
        <f>VLOOKUP(D625,'pomocna tabulka'!$B$2:$D$12,3,0)</f>
        <v>Úrad vlády SR</v>
      </c>
      <c r="F625" s="41" t="str">
        <f>+IFERROR(VLOOKUP(VALUE(MID($B625,11,1)),'pomocna tabulka'!$F$2:$G$7,2,0),"")</f>
        <v>Priebežná platba</v>
      </c>
      <c r="G625" s="36" t="s">
        <v>20</v>
      </c>
      <c r="H625" s="37">
        <v>4903.33</v>
      </c>
      <c r="I625" s="36" t="s">
        <v>21</v>
      </c>
      <c r="J625" s="51">
        <v>865.29</v>
      </c>
      <c r="K625" s="8"/>
      <c r="L625" s="38">
        <v>0</v>
      </c>
      <c r="M625" s="53">
        <f>H625+J625+L625</f>
        <v>5768.62</v>
      </c>
      <c r="N625" s="32">
        <v>46099</v>
      </c>
      <c r="O625" s="36" t="s">
        <v>22</v>
      </c>
    </row>
    <row r="626" spans="2:15">
      <c r="B626" s="7" t="s">
        <v>1090</v>
      </c>
      <c r="C626" s="9" t="s">
        <v>1091</v>
      </c>
      <c r="D626" s="36" t="s">
        <v>27</v>
      </c>
      <c r="E626" s="62" t="str">
        <f>VLOOKUP(D626,'pomocna tabulka'!$B$2:$D$12,3,0)</f>
        <v>MIRRI SR</v>
      </c>
      <c r="F626" s="41" t="str">
        <f>+IFERROR(VLOOKUP(VALUE(MID($B626,11,1)),'pomocna tabulka'!$F$2:$G$7,2,0),"")</f>
        <v>Zálohová platba</v>
      </c>
      <c r="G626" s="12" t="s">
        <v>28</v>
      </c>
      <c r="H626" s="37">
        <v>40570.65</v>
      </c>
      <c r="I626" s="12" t="s">
        <v>29</v>
      </c>
      <c r="J626" s="51">
        <v>45641.98</v>
      </c>
      <c r="K626" s="8"/>
      <c r="L626" s="63">
        <v>0</v>
      </c>
      <c r="M626" s="53">
        <f t="shared" si="42"/>
        <v>86212.63</v>
      </c>
      <c r="N626" s="32">
        <v>46099</v>
      </c>
      <c r="O626" s="36" t="s">
        <v>22</v>
      </c>
    </row>
    <row r="627" spans="2:15">
      <c r="B627" s="7" t="s">
        <v>1092</v>
      </c>
      <c r="C627" s="9" t="s">
        <v>90</v>
      </c>
      <c r="D627" s="36" t="s">
        <v>27</v>
      </c>
      <c r="E627" s="62" t="str">
        <f>VLOOKUP(D627,'pomocna tabulka'!$B$2:$D$12,3,0)</f>
        <v>MIRRI SR</v>
      </c>
      <c r="F627" s="41" t="str">
        <f>+IFERROR(VLOOKUP(VALUE(MID($B627,11,1)),'pomocna tabulka'!$F$2:$G$7,2,0),"")</f>
        <v>Predfinancovanie</v>
      </c>
      <c r="G627" s="12" t="s">
        <v>28</v>
      </c>
      <c r="H627" s="37">
        <v>144035.82</v>
      </c>
      <c r="I627" s="12" t="s">
        <v>29</v>
      </c>
      <c r="J627" s="51">
        <v>11861.78</v>
      </c>
      <c r="K627" s="8"/>
      <c r="L627" s="63">
        <v>0</v>
      </c>
      <c r="M627" s="53">
        <f t="shared" si="42"/>
        <v>155897.60000000001</v>
      </c>
      <c r="N627" s="32">
        <v>46099</v>
      </c>
      <c r="O627" s="36" t="s">
        <v>22</v>
      </c>
    </row>
    <row r="628" spans="2:15">
      <c r="B628" s="7" t="s">
        <v>1093</v>
      </c>
      <c r="C628" s="9" t="s">
        <v>1094</v>
      </c>
      <c r="D628" s="36" t="s">
        <v>19</v>
      </c>
      <c r="E628" s="62" t="str">
        <f>VLOOKUP(D628,'pomocna tabulka'!$B$2:$D$12,3,0)</f>
        <v>Úrad vlády SR</v>
      </c>
      <c r="F628" s="41" t="str">
        <f>+IFERROR(VLOOKUP(VALUE(MID($B628,11,1)),'pomocna tabulka'!$F$2:$G$7,2,0),"")</f>
        <v>Zálohová platba</v>
      </c>
      <c r="G628" s="36" t="s">
        <v>20</v>
      </c>
      <c r="H628" s="37">
        <v>14093.12</v>
      </c>
      <c r="I628" s="36" t="s">
        <v>21</v>
      </c>
      <c r="J628" s="51">
        <v>2487.02</v>
      </c>
      <c r="K628" s="8"/>
      <c r="L628" s="63">
        <v>0</v>
      </c>
      <c r="M628" s="53">
        <f t="shared" si="42"/>
        <v>16580.14</v>
      </c>
      <c r="N628" s="32">
        <v>46099</v>
      </c>
      <c r="O628" s="36" t="s">
        <v>22</v>
      </c>
    </row>
    <row r="629" spans="2:15">
      <c r="B629" s="7" t="s">
        <v>1095</v>
      </c>
      <c r="C629" s="9" t="s">
        <v>1096</v>
      </c>
      <c r="D629" s="36" t="s">
        <v>19</v>
      </c>
      <c r="E629" s="62" t="str">
        <f>VLOOKUP(D629,'pomocna tabulka'!$B$2:$D$12,3,0)</f>
        <v>Úrad vlády SR</v>
      </c>
      <c r="F629" s="41" t="str">
        <f>+IFERROR(VLOOKUP(VALUE(MID($B629,11,1)),'pomocna tabulka'!$F$2:$G$7,2,0),"")</f>
        <v>Zálohová platba</v>
      </c>
      <c r="G629" s="36" t="s">
        <v>20</v>
      </c>
      <c r="H629" s="37">
        <v>29584.91</v>
      </c>
      <c r="I629" s="36" t="s">
        <v>21</v>
      </c>
      <c r="J629" s="51">
        <v>5220.87</v>
      </c>
      <c r="K629" s="8"/>
      <c r="L629" s="63">
        <v>0</v>
      </c>
      <c r="M629" s="53">
        <f t="shared" si="42"/>
        <v>34805.78</v>
      </c>
      <c r="N629" s="32">
        <v>46099</v>
      </c>
      <c r="O629" s="36" t="s">
        <v>22</v>
      </c>
    </row>
    <row r="630" spans="2:15">
      <c r="B630" s="7" t="s">
        <v>1097</v>
      </c>
      <c r="C630" s="9" t="s">
        <v>1098</v>
      </c>
      <c r="D630" s="36" t="s">
        <v>19</v>
      </c>
      <c r="E630" s="62" t="str">
        <f>VLOOKUP(D630,'pomocna tabulka'!$B$2:$D$12,3,0)</f>
        <v>Úrad vlády SR</v>
      </c>
      <c r="F630" s="41" t="str">
        <f>+IFERROR(VLOOKUP(VALUE(MID($B630,11,1)),'pomocna tabulka'!$F$2:$G$7,2,0),"")</f>
        <v>Zálohová platba</v>
      </c>
      <c r="G630" s="36" t="s">
        <v>20</v>
      </c>
      <c r="H630" s="37">
        <v>26775</v>
      </c>
      <c r="I630" s="36" t="s">
        <v>21</v>
      </c>
      <c r="J630" s="51">
        <v>4725</v>
      </c>
      <c r="K630" s="8"/>
      <c r="L630" s="63">
        <v>0</v>
      </c>
      <c r="M630" s="53">
        <f t="shared" si="42"/>
        <v>31500</v>
      </c>
      <c r="N630" s="32">
        <v>46099</v>
      </c>
      <c r="O630" s="36" t="s">
        <v>22</v>
      </c>
    </row>
    <row r="631" spans="2:15" ht="25.5">
      <c r="B631" s="7" t="s">
        <v>1099</v>
      </c>
      <c r="C631" s="9" t="s">
        <v>47</v>
      </c>
      <c r="D631" s="36" t="s">
        <v>27</v>
      </c>
      <c r="E631" s="62" t="str">
        <f>VLOOKUP(D631,'pomocna tabulka'!$B$2:$D$12,3,0)</f>
        <v>MIRRI SR</v>
      </c>
      <c r="F631" s="41" t="str">
        <f>+IFERROR(VLOOKUP(VALUE(MID($B631,11,1)),'pomocna tabulka'!$F$2:$G$7,2,0),"")</f>
        <v>Priebežná platba</v>
      </c>
      <c r="G631" s="36" t="s">
        <v>28</v>
      </c>
      <c r="H631" s="37">
        <v>2721594.43</v>
      </c>
      <c r="I631" s="36" t="s">
        <v>29</v>
      </c>
      <c r="J631" s="51">
        <v>907976.51</v>
      </c>
      <c r="K631" s="8" t="s">
        <v>48</v>
      </c>
      <c r="L631" s="38">
        <v>262312.98</v>
      </c>
      <c r="M631" s="53">
        <f>H631+J631+L631</f>
        <v>3891883.9200000004</v>
      </c>
      <c r="N631" s="32">
        <v>46099</v>
      </c>
      <c r="O631" s="49" t="s">
        <v>49</v>
      </c>
    </row>
    <row r="632" spans="2:15">
      <c r="B632" s="7" t="s">
        <v>1100</v>
      </c>
      <c r="C632" s="9" t="s">
        <v>1101</v>
      </c>
      <c r="D632" s="36" t="s">
        <v>19</v>
      </c>
      <c r="E632" s="62" t="str">
        <f>VLOOKUP(D632,'pomocna tabulka'!$B$2:$D$12,3,0)</f>
        <v>Úrad vlády SR</v>
      </c>
      <c r="F632" s="41" t="str">
        <f>+IFERROR(VLOOKUP(VALUE(MID($B632,11,1)),'pomocna tabulka'!$F$2:$G$7,2,0),"")</f>
        <v>Priebežná platba</v>
      </c>
      <c r="G632" s="36" t="s">
        <v>20</v>
      </c>
      <c r="H632" s="37">
        <v>7354.91</v>
      </c>
      <c r="I632" s="36" t="s">
        <v>21</v>
      </c>
      <c r="J632" s="51">
        <v>1297.93</v>
      </c>
      <c r="K632" s="8"/>
      <c r="L632" s="63">
        <v>0</v>
      </c>
      <c r="M632" s="53">
        <f t="shared" si="42"/>
        <v>8652.84</v>
      </c>
      <c r="N632" s="32">
        <v>46100</v>
      </c>
      <c r="O632" s="36" t="s">
        <v>22</v>
      </c>
    </row>
    <row r="633" spans="2:15">
      <c r="B633" s="7" t="s">
        <v>1102</v>
      </c>
      <c r="C633" s="9" t="s">
        <v>1103</v>
      </c>
      <c r="D633" s="36" t="s">
        <v>19</v>
      </c>
      <c r="E633" s="62" t="str">
        <f>VLOOKUP(D633,'pomocna tabulka'!$B$2:$D$12,3,0)</f>
        <v>Úrad vlády SR</v>
      </c>
      <c r="F633" s="41" t="str">
        <f>+IFERROR(VLOOKUP(VALUE(MID($B633,11,1)),'pomocna tabulka'!$F$2:$G$7,2,0),"")</f>
        <v>Priebežná platba</v>
      </c>
      <c r="G633" s="36" t="s">
        <v>20</v>
      </c>
      <c r="H633" s="37">
        <v>4903.28</v>
      </c>
      <c r="I633" s="36" t="s">
        <v>21</v>
      </c>
      <c r="J633" s="51">
        <v>865.28</v>
      </c>
      <c r="K633" s="8"/>
      <c r="L633" s="63">
        <v>0</v>
      </c>
      <c r="M633" s="53">
        <f t="shared" si="42"/>
        <v>5768.5599999999995</v>
      </c>
      <c r="N633" s="32">
        <v>46099</v>
      </c>
      <c r="O633" s="36" t="s">
        <v>22</v>
      </c>
    </row>
    <row r="634" spans="2:15">
      <c r="B634" s="7" t="s">
        <v>1104</v>
      </c>
      <c r="C634" s="9" t="s">
        <v>1105</v>
      </c>
      <c r="D634" s="36" t="s">
        <v>27</v>
      </c>
      <c r="E634" s="62" t="str">
        <f>VLOOKUP(D634,'pomocna tabulka'!$B$2:$D$12,3,0)</f>
        <v>MIRRI SR</v>
      </c>
      <c r="F634" s="41" t="str">
        <f>+IFERROR(VLOOKUP(VALUE(MID($B634,11,1)),'pomocna tabulka'!$F$2:$G$7,2,0),"")</f>
        <v>Priebežná platba</v>
      </c>
      <c r="G634" s="36" t="s">
        <v>28</v>
      </c>
      <c r="H634" s="37">
        <v>18151.7</v>
      </c>
      <c r="I634" s="36" t="s">
        <v>29</v>
      </c>
      <c r="J634" s="51">
        <v>4199.97</v>
      </c>
      <c r="K634" s="8"/>
      <c r="L634" s="63">
        <v>0</v>
      </c>
      <c r="M634" s="53">
        <f t="shared" si="42"/>
        <v>22351.670000000002</v>
      </c>
      <c r="N634" s="32">
        <v>46100</v>
      </c>
      <c r="O634" s="36" t="s">
        <v>22</v>
      </c>
    </row>
    <row r="635" spans="2:15">
      <c r="B635" s="7" t="s">
        <v>1106</v>
      </c>
      <c r="C635" s="9" t="s">
        <v>1107</v>
      </c>
      <c r="D635" s="36" t="s">
        <v>66</v>
      </c>
      <c r="E635" s="62" t="str">
        <f>VLOOKUP(D635,'pomocna tabulka'!$B$2:$D$12,3,0)</f>
        <v xml:space="preserve">Slovenská inovačná a energetická agentúra </v>
      </c>
      <c r="F635" s="41" t="str">
        <f>+IFERROR(VLOOKUP(VALUE(MID($B635,11,1)),'pomocna tabulka'!$F$2:$G$7,2,0),"")</f>
        <v>Predfinancovanie</v>
      </c>
      <c r="G635" s="36" t="s">
        <v>67</v>
      </c>
      <c r="H635" s="37">
        <v>36550.1</v>
      </c>
      <c r="I635" s="36" t="s">
        <v>68</v>
      </c>
      <c r="J635" s="51">
        <v>6450.02</v>
      </c>
      <c r="K635" s="8"/>
      <c r="L635" s="63">
        <v>0</v>
      </c>
      <c r="M635" s="53">
        <f t="shared" si="42"/>
        <v>43000.119999999995</v>
      </c>
      <c r="N635" s="32">
        <v>46100</v>
      </c>
      <c r="O635" s="36" t="s">
        <v>22</v>
      </c>
    </row>
    <row r="636" spans="2:15">
      <c r="B636" s="7" t="s">
        <v>1108</v>
      </c>
      <c r="C636" s="9" t="s">
        <v>112</v>
      </c>
      <c r="D636" s="36" t="s">
        <v>66</v>
      </c>
      <c r="E636" s="62" t="str">
        <f>VLOOKUP(D636,'pomocna tabulka'!$B$2:$D$12,3,0)</f>
        <v xml:space="preserve">Slovenská inovačná a energetická agentúra </v>
      </c>
      <c r="F636" s="41" t="str">
        <f>+IFERROR(VLOOKUP(VALUE(MID($B636,11,1)),'pomocna tabulka'!$F$2:$G$7,2,0),"")</f>
        <v>Zálohová platba</v>
      </c>
      <c r="G636" s="36" t="s">
        <v>42</v>
      </c>
      <c r="H636" s="37">
        <v>209950</v>
      </c>
      <c r="I636" s="36" t="s">
        <v>43</v>
      </c>
      <c r="J636" s="51">
        <v>37050</v>
      </c>
      <c r="K636" s="8"/>
      <c r="L636" s="63">
        <v>0</v>
      </c>
      <c r="M636" s="53">
        <f t="shared" si="42"/>
        <v>247000</v>
      </c>
      <c r="N636" s="32">
        <v>46100</v>
      </c>
      <c r="O636" s="36" t="s">
        <v>22</v>
      </c>
    </row>
    <row r="637" spans="2:15">
      <c r="B637" s="38" t="s">
        <v>1109</v>
      </c>
      <c r="C637" s="9" t="s">
        <v>504</v>
      </c>
      <c r="D637" s="36" t="s">
        <v>66</v>
      </c>
      <c r="E637" s="62" t="str">
        <f>VLOOKUP(D637,'pomocna tabulka'!$B$2:$D$12,3,0)</f>
        <v xml:space="preserve">Slovenská inovačná a energetická agentúra </v>
      </c>
      <c r="F637" s="41" t="str">
        <f>+IFERROR(VLOOKUP(VALUE(MID($B637,11,1)),'pomocna tabulka'!$F$2:$G$7,2,0),"")</f>
        <v>Predfinancovanie</v>
      </c>
      <c r="G637" s="36" t="s">
        <v>67</v>
      </c>
      <c r="H637" s="37">
        <v>126504.4</v>
      </c>
      <c r="I637" s="36" t="s">
        <v>68</v>
      </c>
      <c r="J637" s="51">
        <v>22324.31</v>
      </c>
      <c r="K637" s="8"/>
      <c r="L637" s="63">
        <v>0</v>
      </c>
      <c r="M637" s="53">
        <f t="shared" si="42"/>
        <v>148828.71</v>
      </c>
      <c r="N637" s="32">
        <v>46100</v>
      </c>
      <c r="O637" s="36" t="s">
        <v>22</v>
      </c>
    </row>
    <row r="638" spans="2:15">
      <c r="B638" s="7" t="s">
        <v>1110</v>
      </c>
      <c r="C638" s="9" t="s">
        <v>1111</v>
      </c>
      <c r="D638" s="36" t="s">
        <v>19</v>
      </c>
      <c r="E638" s="62" t="str">
        <f>VLOOKUP(D638,'pomocna tabulka'!$B$2:$D$12,3,0)</f>
        <v>Úrad vlády SR</v>
      </c>
      <c r="F638" s="41" t="str">
        <f>+IFERROR(VLOOKUP(VALUE(MID($B638,11,1)),'pomocna tabulka'!$F$2:$G$7,2,0),"")</f>
        <v>Priebežná platba</v>
      </c>
      <c r="G638" s="36" t="s">
        <v>28</v>
      </c>
      <c r="H638" s="37">
        <v>62646.36</v>
      </c>
      <c r="I638" s="36" t="s">
        <v>29</v>
      </c>
      <c r="J638" s="51">
        <v>11055.24</v>
      </c>
      <c r="K638" s="8"/>
      <c r="L638" s="63">
        <v>0</v>
      </c>
      <c r="M638" s="53">
        <f t="shared" si="42"/>
        <v>73701.600000000006</v>
      </c>
      <c r="N638" s="32">
        <v>46100</v>
      </c>
      <c r="O638" s="36" t="s">
        <v>22</v>
      </c>
    </row>
    <row r="639" spans="2:15">
      <c r="B639" s="7" t="s">
        <v>1112</v>
      </c>
      <c r="C639" s="9" t="s">
        <v>412</v>
      </c>
      <c r="D639" s="36" t="s">
        <v>19</v>
      </c>
      <c r="E639" s="62" t="str">
        <f>VLOOKUP(D639,'pomocna tabulka'!$B$2:$D$12,3,0)</f>
        <v>Úrad vlády SR</v>
      </c>
      <c r="F639" s="41" t="str">
        <f>+IFERROR(VLOOKUP(VALUE(MID($B639,11,1)),'pomocna tabulka'!$F$2:$G$7,2,0),"")</f>
        <v>Priebežná platba</v>
      </c>
      <c r="G639" s="36" t="s">
        <v>20</v>
      </c>
      <c r="H639" s="37">
        <v>2749.1</v>
      </c>
      <c r="I639" s="36" t="s">
        <v>21</v>
      </c>
      <c r="J639" s="51">
        <v>485.14</v>
      </c>
      <c r="K639" s="8"/>
      <c r="L639" s="63">
        <v>0</v>
      </c>
      <c r="M639" s="53">
        <f t="shared" si="42"/>
        <v>3234.24</v>
      </c>
      <c r="N639" s="32">
        <v>46100</v>
      </c>
      <c r="O639" s="36" t="s">
        <v>22</v>
      </c>
    </row>
    <row r="640" spans="2:15">
      <c r="B640" s="7" t="s">
        <v>1113</v>
      </c>
      <c r="C640" s="9" t="s">
        <v>161</v>
      </c>
      <c r="D640" s="36" t="s">
        <v>27</v>
      </c>
      <c r="E640" s="62" t="str">
        <f>VLOOKUP(D640,'pomocna tabulka'!$B$2:$D$12,3,0)</f>
        <v>MIRRI SR</v>
      </c>
      <c r="F640" s="41" t="str">
        <f>+IFERROR(VLOOKUP(VALUE(MID($B640,11,1)),'pomocna tabulka'!$F$2:$G$7,2,0),"")</f>
        <v>Priebežná platba</v>
      </c>
      <c r="G640" s="36" t="s">
        <v>28</v>
      </c>
      <c r="H640" s="37">
        <v>11186.85</v>
      </c>
      <c r="I640" s="36" t="s">
        <v>29</v>
      </c>
      <c r="J640" s="51">
        <v>921.27</v>
      </c>
      <c r="K640" s="8"/>
      <c r="L640" s="63">
        <v>0</v>
      </c>
      <c r="M640" s="53">
        <f t="shared" si="42"/>
        <v>12108.12</v>
      </c>
      <c r="N640" s="32">
        <v>46100</v>
      </c>
      <c r="O640" s="36" t="s">
        <v>22</v>
      </c>
    </row>
    <row r="641" spans="2:15">
      <c r="B641" s="7" t="s">
        <v>1114</v>
      </c>
      <c r="C641" s="9" t="s">
        <v>215</v>
      </c>
      <c r="D641" s="36" t="s">
        <v>27</v>
      </c>
      <c r="E641" s="62" t="str">
        <f>VLOOKUP(D641,'pomocna tabulka'!$B$2:$D$12,3,0)</f>
        <v>MIRRI SR</v>
      </c>
      <c r="F641" s="41" t="str">
        <f>+IFERROR(VLOOKUP(VALUE(MID($B641,11,1)),'pomocna tabulka'!$F$2:$G$7,2,0),"")</f>
        <v>Predfinancovanie</v>
      </c>
      <c r="G641" s="36" t="s">
        <v>28</v>
      </c>
      <c r="H641" s="37">
        <v>49593.61</v>
      </c>
      <c r="I641" s="36" t="s">
        <v>29</v>
      </c>
      <c r="J641" s="51">
        <v>4084.18</v>
      </c>
      <c r="K641" s="8"/>
      <c r="L641" s="63">
        <v>0</v>
      </c>
      <c r="M641" s="53">
        <f t="shared" si="42"/>
        <v>53677.79</v>
      </c>
      <c r="N641" s="32">
        <v>46100</v>
      </c>
      <c r="O641" s="36" t="s">
        <v>22</v>
      </c>
    </row>
    <row r="642" spans="2:15">
      <c r="B642" s="7" t="s">
        <v>1115</v>
      </c>
      <c r="C642" s="9" t="s">
        <v>1116</v>
      </c>
      <c r="D642" s="36" t="s">
        <v>27</v>
      </c>
      <c r="E642" s="62" t="str">
        <f>VLOOKUP(D642,'pomocna tabulka'!$B$2:$D$12,3,0)</f>
        <v>MIRRI SR</v>
      </c>
      <c r="F642" s="41" t="str">
        <f>+IFERROR(VLOOKUP(VALUE(MID($B642,11,1)),'pomocna tabulka'!$F$2:$G$7,2,0),"")</f>
        <v>Priebežná platba</v>
      </c>
      <c r="G642" s="36" t="s">
        <v>28</v>
      </c>
      <c r="H642" s="37">
        <v>10710.79</v>
      </c>
      <c r="I642" s="36" t="s">
        <v>29</v>
      </c>
      <c r="J642" s="51">
        <v>2478.2600000000002</v>
      </c>
      <c r="K642" s="8"/>
      <c r="L642" s="63">
        <v>0</v>
      </c>
      <c r="M642" s="53">
        <f t="shared" si="42"/>
        <v>13189.050000000001</v>
      </c>
      <c r="N642" s="32">
        <v>46100</v>
      </c>
      <c r="O642" s="36" t="s">
        <v>22</v>
      </c>
    </row>
    <row r="643" spans="2:15">
      <c r="B643" s="7" t="s">
        <v>1117</v>
      </c>
      <c r="C643" s="9" t="s">
        <v>234</v>
      </c>
      <c r="D643" s="36" t="s">
        <v>19</v>
      </c>
      <c r="E643" s="62" t="str">
        <f>VLOOKUP(D643,'pomocna tabulka'!$B$2:$D$12,3,0)</f>
        <v>Úrad vlády SR</v>
      </c>
      <c r="F643" s="41" t="str">
        <f>+IFERROR(VLOOKUP(VALUE(MID($B643,11,1)),'pomocna tabulka'!$F$2:$G$7,2,0),"")</f>
        <v>Priebežná platba</v>
      </c>
      <c r="G643" s="36" t="s">
        <v>20</v>
      </c>
      <c r="H643" s="37">
        <v>5498.21</v>
      </c>
      <c r="I643" s="36" t="s">
        <v>21</v>
      </c>
      <c r="J643" s="51">
        <v>970.27</v>
      </c>
      <c r="K643" s="8"/>
      <c r="L643" s="63">
        <v>0</v>
      </c>
      <c r="M643" s="53">
        <f t="shared" si="42"/>
        <v>6468.48</v>
      </c>
      <c r="N643" s="32">
        <v>46100</v>
      </c>
      <c r="O643" s="36" t="s">
        <v>22</v>
      </c>
    </row>
    <row r="644" spans="2:15">
      <c r="B644" s="7" t="s">
        <v>1118</v>
      </c>
      <c r="C644" s="9" t="s">
        <v>443</v>
      </c>
      <c r="D644" s="36" t="s">
        <v>19</v>
      </c>
      <c r="E644" s="62" t="str">
        <f>VLOOKUP(D644,'pomocna tabulka'!$B$2:$D$12,3,0)</f>
        <v>Úrad vlády SR</v>
      </c>
      <c r="F644" s="41" t="str">
        <f>+IFERROR(VLOOKUP(VALUE(MID($B644,11,1)),'pomocna tabulka'!$F$2:$G$7,2,0),"")</f>
        <v>Priebežná platba</v>
      </c>
      <c r="G644" s="36" t="s">
        <v>20</v>
      </c>
      <c r="H644" s="37">
        <v>5498.17</v>
      </c>
      <c r="I644" s="36" t="s">
        <v>21</v>
      </c>
      <c r="J644" s="51">
        <v>970.26</v>
      </c>
      <c r="K644" s="8"/>
      <c r="L644" s="63">
        <v>0</v>
      </c>
      <c r="M644" s="53">
        <f t="shared" si="42"/>
        <v>6468.43</v>
      </c>
      <c r="N644" s="32">
        <v>46100</v>
      </c>
      <c r="O644" s="36" t="s">
        <v>22</v>
      </c>
    </row>
    <row r="645" spans="2:15">
      <c r="B645" s="7" t="s">
        <v>1119</v>
      </c>
      <c r="C645" s="9" t="s">
        <v>41</v>
      </c>
      <c r="D645" s="36" t="s">
        <v>27</v>
      </c>
      <c r="E645" s="62" t="str">
        <f>VLOOKUP(D645,'pomocna tabulka'!$B$2:$D$12,3,0)</f>
        <v>MIRRI SR</v>
      </c>
      <c r="F645" s="41" t="str">
        <f>+IFERROR(VLOOKUP(VALUE(MID($B645,11,1)),'pomocna tabulka'!$F$2:$G$7,2,0),"")</f>
        <v>Zálohová platba</v>
      </c>
      <c r="G645" s="36" t="s">
        <v>28</v>
      </c>
      <c r="H645" s="37">
        <v>850269.91</v>
      </c>
      <c r="I645" s="36" t="s">
        <v>29</v>
      </c>
      <c r="J645" s="51">
        <v>70022.23</v>
      </c>
      <c r="K645" s="8"/>
      <c r="L645" s="63">
        <v>0</v>
      </c>
      <c r="M645" s="53">
        <f t="shared" si="42"/>
        <v>920292.14</v>
      </c>
      <c r="N645" s="32">
        <v>46100</v>
      </c>
      <c r="O645" s="36" t="s">
        <v>22</v>
      </c>
    </row>
    <row r="646" spans="2:15">
      <c r="B646" s="7" t="s">
        <v>1120</v>
      </c>
      <c r="C646" s="9" t="s">
        <v>238</v>
      </c>
      <c r="D646" s="36" t="s">
        <v>19</v>
      </c>
      <c r="E646" s="62" t="str">
        <f>VLOOKUP(D646,'pomocna tabulka'!$B$2:$D$12,3,0)</f>
        <v>Úrad vlády SR</v>
      </c>
      <c r="F646" s="41" t="str">
        <f>+IFERROR(VLOOKUP(VALUE(MID($B646,11,1)),'pomocna tabulka'!$F$2:$G$7,2,0),"")</f>
        <v>Priebežná platba</v>
      </c>
      <c r="G646" s="36" t="s">
        <v>20</v>
      </c>
      <c r="H646" s="37">
        <v>10996.34</v>
      </c>
      <c r="I646" s="36" t="s">
        <v>21</v>
      </c>
      <c r="J646" s="51">
        <v>1940.53</v>
      </c>
      <c r="K646" s="8"/>
      <c r="L646" s="63">
        <v>0</v>
      </c>
      <c r="M646" s="53">
        <f t="shared" si="42"/>
        <v>12936.87</v>
      </c>
      <c r="N646" s="32">
        <v>46100</v>
      </c>
      <c r="O646" s="36" t="s">
        <v>22</v>
      </c>
    </row>
    <row r="647" spans="2:15">
      <c r="B647" s="7" t="s">
        <v>1121</v>
      </c>
      <c r="C647" s="9" t="s">
        <v>275</v>
      </c>
      <c r="D647" s="36" t="s">
        <v>19</v>
      </c>
      <c r="E647" s="62" t="str">
        <f>VLOOKUP(D647,'pomocna tabulka'!$B$2:$D$12,3,0)</f>
        <v>Úrad vlády SR</v>
      </c>
      <c r="F647" s="41" t="str">
        <f>+IFERROR(VLOOKUP(VALUE(MID($B647,11,1)),'pomocna tabulka'!$F$2:$G$7,2,0),"")</f>
        <v>Priebežná platba</v>
      </c>
      <c r="G647" s="36" t="s">
        <v>20</v>
      </c>
      <c r="H647" s="37">
        <v>2749.09</v>
      </c>
      <c r="I647" s="36" t="s">
        <v>21</v>
      </c>
      <c r="J647" s="51">
        <v>485.13</v>
      </c>
      <c r="K647" s="8"/>
      <c r="L647" s="63">
        <v>0</v>
      </c>
      <c r="M647" s="53">
        <f t="shared" ref="M647:M648" si="43">H647+J647+L647</f>
        <v>3234.2200000000003</v>
      </c>
      <c r="N647" s="32">
        <v>46100</v>
      </c>
      <c r="O647" s="36" t="s">
        <v>22</v>
      </c>
    </row>
    <row r="648" spans="2:15">
      <c r="B648" s="7" t="s">
        <v>1122</v>
      </c>
      <c r="C648" s="9" t="s">
        <v>1123</v>
      </c>
      <c r="D648" s="36" t="s">
        <v>27</v>
      </c>
      <c r="E648" s="62" t="str">
        <f>VLOOKUP(D648,'pomocna tabulka'!$B$2:$D$12,3,0)</f>
        <v>MIRRI SR</v>
      </c>
      <c r="F648" s="41" t="str">
        <f>+IFERROR(VLOOKUP(VALUE(MID($B648,11,1)),'pomocna tabulka'!$F$2:$G$7,2,0),"")</f>
        <v>Priebežná platba</v>
      </c>
      <c r="G648" s="36" t="s">
        <v>28</v>
      </c>
      <c r="H648" s="37">
        <v>6545</v>
      </c>
      <c r="I648" s="36" t="s">
        <v>29</v>
      </c>
      <c r="J648" s="51">
        <v>539</v>
      </c>
      <c r="K648" s="8"/>
      <c r="L648" s="63">
        <v>0</v>
      </c>
      <c r="M648" s="53">
        <f t="shared" si="43"/>
        <v>7084</v>
      </c>
      <c r="N648" s="32">
        <v>46100</v>
      </c>
      <c r="O648" s="36" t="s">
        <v>22</v>
      </c>
    </row>
    <row r="649" spans="2:15">
      <c r="B649" s="7" t="s">
        <v>1124</v>
      </c>
      <c r="C649" s="9" t="s">
        <v>263</v>
      </c>
      <c r="D649" s="36" t="s">
        <v>19</v>
      </c>
      <c r="E649" s="62" t="str">
        <f>VLOOKUP(D649,'pomocna tabulka'!$B$2:$D$12,3,0)</f>
        <v>Úrad vlády SR</v>
      </c>
      <c r="F649" s="41" t="str">
        <f>+IFERROR(VLOOKUP(VALUE(MID($B649,11,1)),'pomocna tabulka'!$F$2:$G$7,2,0),"")</f>
        <v>Priebežná platba</v>
      </c>
      <c r="G649" s="36" t="s">
        <v>20</v>
      </c>
      <c r="H649" s="37">
        <v>15324.88</v>
      </c>
      <c r="I649" s="36" t="s">
        <v>21</v>
      </c>
      <c r="J649" s="51">
        <v>2704.39</v>
      </c>
      <c r="K649" s="8"/>
      <c r="L649" s="63">
        <v>0</v>
      </c>
      <c r="M649" s="53">
        <f t="shared" si="42"/>
        <v>18029.27</v>
      </c>
      <c r="N649" s="32">
        <v>46100</v>
      </c>
      <c r="O649" s="36" t="s">
        <v>22</v>
      </c>
    </row>
    <row r="650" spans="2:15">
      <c r="B650" s="7" t="s">
        <v>1125</v>
      </c>
      <c r="C650" s="9" t="s">
        <v>1126</v>
      </c>
      <c r="D650" s="36" t="s">
        <v>27</v>
      </c>
      <c r="E650" s="62" t="str">
        <f>VLOOKUP(D650,'pomocna tabulka'!$B$2:$D$12,3,0)</f>
        <v>MIRRI SR</v>
      </c>
      <c r="F650" s="41" t="str">
        <f>+IFERROR(VLOOKUP(VALUE(MID($B650,11,1)),'pomocna tabulka'!$F$2:$G$7,2,0),"")</f>
        <v>Predfinancovanie</v>
      </c>
      <c r="G650" s="36" t="s">
        <v>28</v>
      </c>
      <c r="H650" s="37">
        <v>111449.85</v>
      </c>
      <c r="I650" s="36" t="s">
        <v>29</v>
      </c>
      <c r="J650" s="51">
        <v>9178.2199999999993</v>
      </c>
      <c r="K650" s="8"/>
      <c r="L650" s="63">
        <v>0</v>
      </c>
      <c r="M650" s="53">
        <f t="shared" si="42"/>
        <v>120628.07</v>
      </c>
      <c r="N650" s="32">
        <v>46101</v>
      </c>
      <c r="O650" s="36" t="s">
        <v>22</v>
      </c>
    </row>
    <row r="651" spans="2:15">
      <c r="B651" s="7" t="s">
        <v>1127</v>
      </c>
      <c r="C651" s="9" t="s">
        <v>1128</v>
      </c>
      <c r="D651" s="36" t="s">
        <v>27</v>
      </c>
      <c r="E651" s="62" t="str">
        <f>VLOOKUP(D651,'pomocna tabulka'!$B$2:$D$12,3,0)</f>
        <v>MIRRI SR</v>
      </c>
      <c r="F651" s="41" t="str">
        <f>+IFERROR(VLOOKUP(VALUE(MID($B651,11,1)),'pomocna tabulka'!$F$2:$G$7,2,0),"")</f>
        <v>Zálohová platba</v>
      </c>
      <c r="G651" s="36" t="s">
        <v>28</v>
      </c>
      <c r="H651" s="37">
        <v>111222.01</v>
      </c>
      <c r="I651" s="36" t="s">
        <v>29</v>
      </c>
      <c r="J651" s="51">
        <v>9159.4599999999991</v>
      </c>
      <c r="K651" s="8"/>
      <c r="L651" s="63">
        <v>0</v>
      </c>
      <c r="M651" s="53">
        <f t="shared" si="42"/>
        <v>120381.47</v>
      </c>
      <c r="N651" s="32">
        <v>46100</v>
      </c>
      <c r="O651" s="36" t="s">
        <v>22</v>
      </c>
    </row>
    <row r="652" spans="2:15">
      <c r="B652" s="7" t="s">
        <v>1129</v>
      </c>
      <c r="C652" s="9" t="s">
        <v>535</v>
      </c>
      <c r="D652" s="36" t="s">
        <v>27</v>
      </c>
      <c r="E652" s="62" t="str">
        <f>VLOOKUP(D652,'pomocna tabulka'!$B$2:$D$12,3,0)</f>
        <v>MIRRI SR</v>
      </c>
      <c r="F652" s="41" t="str">
        <f>+IFERROR(VLOOKUP(VALUE(MID($B652,11,1)),'pomocna tabulka'!$F$2:$G$7,2,0),"")</f>
        <v>Predfinancovanie</v>
      </c>
      <c r="G652" s="36" t="s">
        <v>28</v>
      </c>
      <c r="H652" s="37">
        <v>39958.879999999997</v>
      </c>
      <c r="I652" s="36" t="s">
        <v>29</v>
      </c>
      <c r="J652" s="51">
        <v>3290.73</v>
      </c>
      <c r="K652" s="8"/>
      <c r="L652" s="63">
        <v>0</v>
      </c>
      <c r="M652" s="53">
        <f t="shared" si="42"/>
        <v>43249.61</v>
      </c>
      <c r="N652" s="32">
        <v>46100</v>
      </c>
      <c r="O652" s="36" t="s">
        <v>22</v>
      </c>
    </row>
    <row r="653" spans="2:15">
      <c r="B653" s="7" t="s">
        <v>1130</v>
      </c>
      <c r="C653" s="9" t="s">
        <v>1131</v>
      </c>
      <c r="D653" s="36" t="s">
        <v>19</v>
      </c>
      <c r="E653" s="62" t="str">
        <f>VLOOKUP(D653,'pomocna tabulka'!$B$2:$D$12,3,0)</f>
        <v>Úrad vlády SR</v>
      </c>
      <c r="F653" s="41" t="str">
        <f>+IFERROR(VLOOKUP(VALUE(MID($B653,11,1)),'pomocna tabulka'!$F$2:$G$7,2,0),"")</f>
        <v>Zálohová platba</v>
      </c>
      <c r="G653" s="36" t="s">
        <v>28</v>
      </c>
      <c r="H653" s="37">
        <v>53696.88</v>
      </c>
      <c r="I653" s="36" t="s">
        <v>29</v>
      </c>
      <c r="J653" s="51">
        <v>9475.92</v>
      </c>
      <c r="K653" s="8"/>
      <c r="L653" s="63">
        <v>0</v>
      </c>
      <c r="M653" s="53">
        <f t="shared" si="42"/>
        <v>63172.799999999996</v>
      </c>
      <c r="N653" s="32">
        <v>46101</v>
      </c>
      <c r="O653" s="36" t="s">
        <v>22</v>
      </c>
    </row>
    <row r="654" spans="2:15">
      <c r="B654" s="7" t="s">
        <v>1132</v>
      </c>
      <c r="C654" s="9" t="s">
        <v>1133</v>
      </c>
      <c r="D654" s="36" t="s">
        <v>19</v>
      </c>
      <c r="E654" s="62" t="str">
        <f>VLOOKUP(D654,'pomocna tabulka'!$B$2:$D$12,3,0)</f>
        <v>Úrad vlády SR</v>
      </c>
      <c r="F654" s="41" t="str">
        <f>+IFERROR(VLOOKUP(VALUE(MID($B654,11,1)),'pomocna tabulka'!$F$2:$G$7,2,0),"")</f>
        <v>Priebežná platba</v>
      </c>
      <c r="G654" s="36" t="s">
        <v>20</v>
      </c>
      <c r="H654" s="37">
        <v>9726.92</v>
      </c>
      <c r="I654" s="36" t="s">
        <v>21</v>
      </c>
      <c r="J654" s="51">
        <v>1716.52</v>
      </c>
      <c r="K654" s="8"/>
      <c r="L654" s="63">
        <v>0</v>
      </c>
      <c r="M654" s="53">
        <f t="shared" si="42"/>
        <v>11443.44</v>
      </c>
      <c r="N654" s="32">
        <v>46101</v>
      </c>
      <c r="O654" s="36" t="s">
        <v>22</v>
      </c>
    </row>
    <row r="655" spans="2:15">
      <c r="B655" s="7" t="s">
        <v>1134</v>
      </c>
      <c r="C655" s="9" t="s">
        <v>1135</v>
      </c>
      <c r="D655" s="36" t="s">
        <v>19</v>
      </c>
      <c r="E655" s="62" t="str">
        <f>VLOOKUP(D655,'pomocna tabulka'!$B$2:$D$12,3,0)</f>
        <v>Úrad vlády SR</v>
      </c>
      <c r="F655" s="41" t="str">
        <f>+IFERROR(VLOOKUP(VALUE(MID($B655,11,1)),'pomocna tabulka'!$F$2:$G$7,2,0),"")</f>
        <v>Priebežná platba</v>
      </c>
      <c r="G655" s="36" t="s">
        <v>20</v>
      </c>
      <c r="H655" s="37">
        <v>22538.26</v>
      </c>
      <c r="I655" s="36" t="s">
        <v>21</v>
      </c>
      <c r="J655" s="51">
        <v>3977.34</v>
      </c>
      <c r="K655" s="8"/>
      <c r="L655" s="63">
        <v>0</v>
      </c>
      <c r="M655" s="53">
        <f t="shared" si="42"/>
        <v>26515.599999999999</v>
      </c>
      <c r="N655" s="32">
        <v>46101</v>
      </c>
      <c r="O655" s="36" t="s">
        <v>22</v>
      </c>
    </row>
    <row r="656" spans="2:15">
      <c r="B656" s="7" t="s">
        <v>1136</v>
      </c>
      <c r="C656" s="9" t="s">
        <v>1137</v>
      </c>
      <c r="D656" s="36" t="s">
        <v>27</v>
      </c>
      <c r="E656" s="62" t="str">
        <f>VLOOKUP(D656,'pomocna tabulka'!$B$2:$D$12,3,0)</f>
        <v>MIRRI SR</v>
      </c>
      <c r="F656" s="41" t="str">
        <f>+IFERROR(VLOOKUP(VALUE(MID($B656,11,1)),'pomocna tabulka'!$F$2:$G$7,2,0),"")</f>
        <v>Zálohová platba</v>
      </c>
      <c r="G656" s="36" t="s">
        <v>28</v>
      </c>
      <c r="H656" s="37">
        <v>160130.09</v>
      </c>
      <c r="I656" s="36" t="s">
        <v>29</v>
      </c>
      <c r="J656" s="51">
        <v>13187.18</v>
      </c>
      <c r="K656" s="8"/>
      <c r="L656" s="63">
        <v>0</v>
      </c>
      <c r="M656" s="53">
        <f t="shared" si="42"/>
        <v>173317.27</v>
      </c>
      <c r="N656" s="32">
        <v>46101</v>
      </c>
      <c r="O656" s="36" t="s">
        <v>22</v>
      </c>
    </row>
    <row r="657" spans="2:15">
      <c r="B657" s="7" t="s">
        <v>1138</v>
      </c>
      <c r="C657" s="9" t="s">
        <v>130</v>
      </c>
      <c r="D657" s="36" t="s">
        <v>27</v>
      </c>
      <c r="E657" s="62" t="str">
        <f>VLOOKUP(D657,'pomocna tabulka'!$B$2:$D$12,3,0)</f>
        <v>MIRRI SR</v>
      </c>
      <c r="F657" s="41" t="str">
        <f>+IFERROR(VLOOKUP(VALUE(MID($B657,11,1)),'pomocna tabulka'!$F$2:$G$7,2,0),"")</f>
        <v>Predfinancovanie</v>
      </c>
      <c r="G657" s="36" t="s">
        <v>28</v>
      </c>
      <c r="H657" s="37">
        <v>6175.33</v>
      </c>
      <c r="I657" s="36" t="s">
        <v>29</v>
      </c>
      <c r="J657" s="51">
        <v>508.56</v>
      </c>
      <c r="K657" s="8"/>
      <c r="L657" s="63">
        <v>0</v>
      </c>
      <c r="M657" s="53">
        <f t="shared" si="42"/>
        <v>6683.89</v>
      </c>
      <c r="N657" s="32">
        <v>46101</v>
      </c>
      <c r="O657" s="36" t="s">
        <v>22</v>
      </c>
    </row>
    <row r="658" spans="2:15">
      <c r="B658" s="7" t="s">
        <v>1139</v>
      </c>
      <c r="C658" s="9" t="s">
        <v>82</v>
      </c>
      <c r="D658" s="36" t="s">
        <v>66</v>
      </c>
      <c r="E658" s="62" t="str">
        <f>VLOOKUP(D658,'pomocna tabulka'!$B$2:$D$12,3,0)</f>
        <v xml:space="preserve">Slovenská inovačná a energetická agentúra </v>
      </c>
      <c r="F658" s="41" t="str">
        <f>+IFERROR(VLOOKUP(VALUE(MID($B658,11,1)),'pomocna tabulka'!$F$2:$G$7,2,0),"")</f>
        <v>Predfinancovanie</v>
      </c>
      <c r="G658" s="36" t="s">
        <v>67</v>
      </c>
      <c r="H658" s="37">
        <v>72463.83</v>
      </c>
      <c r="I658" s="36" t="s">
        <v>68</v>
      </c>
      <c r="J658" s="51">
        <v>12787.74</v>
      </c>
      <c r="K658" s="8"/>
      <c r="L658" s="63">
        <v>0</v>
      </c>
      <c r="M658" s="53">
        <f t="shared" si="42"/>
        <v>85251.57</v>
      </c>
      <c r="N658" s="32">
        <v>46101</v>
      </c>
      <c r="O658" s="36" t="s">
        <v>22</v>
      </c>
    </row>
    <row r="659" spans="2:15">
      <c r="B659" s="7" t="s">
        <v>1140</v>
      </c>
      <c r="C659" s="9" t="s">
        <v>1141</v>
      </c>
      <c r="D659" s="36" t="s">
        <v>27</v>
      </c>
      <c r="E659" s="62" t="str">
        <f>VLOOKUP(D659,'pomocna tabulka'!$B$2:$D$12,3,0)</f>
        <v>MIRRI SR</v>
      </c>
      <c r="F659" s="41" t="str">
        <f>+IFERROR(VLOOKUP(VALUE(MID($B659,11,1)),'pomocna tabulka'!$F$2:$G$7,2,0),"")</f>
        <v>Priebežná platba</v>
      </c>
      <c r="G659" s="36" t="s">
        <v>28</v>
      </c>
      <c r="H659" s="37">
        <v>715392.82</v>
      </c>
      <c r="I659" s="36" t="s">
        <v>29</v>
      </c>
      <c r="J659" s="51">
        <v>238668.87</v>
      </c>
      <c r="K659" s="8" t="s">
        <v>48</v>
      </c>
      <c r="L659" s="63">
        <v>68951.06</v>
      </c>
      <c r="M659" s="53">
        <f t="shared" si="42"/>
        <v>1023012.75</v>
      </c>
      <c r="N659" s="32">
        <v>46100</v>
      </c>
      <c r="O659" s="49" t="s">
        <v>49</v>
      </c>
    </row>
    <row r="660" spans="2:15">
      <c r="B660" s="7" t="s">
        <v>1142</v>
      </c>
      <c r="C660" s="9" t="s">
        <v>146</v>
      </c>
      <c r="D660" s="36" t="s">
        <v>19</v>
      </c>
      <c r="E660" s="62" t="str">
        <f>VLOOKUP(D660,'pomocna tabulka'!$B$2:$D$12,3,0)</f>
        <v>Úrad vlády SR</v>
      </c>
      <c r="F660" s="41" t="str">
        <f>+IFERROR(VLOOKUP(VALUE(MID($B660,11,1)),'pomocna tabulka'!$F$2:$G$7,2,0),"")</f>
        <v>Zálohová platba</v>
      </c>
      <c r="G660" s="36" t="s">
        <v>20</v>
      </c>
      <c r="H660" s="37">
        <v>993146.65</v>
      </c>
      <c r="I660" s="36" t="s">
        <v>21</v>
      </c>
      <c r="J660" s="51">
        <v>179991.03</v>
      </c>
      <c r="K660" s="8"/>
      <c r="L660" s="63">
        <v>0</v>
      </c>
      <c r="M660" s="53">
        <f t="shared" ref="M660:M663" si="44">H660+J660+L660</f>
        <v>1173137.68</v>
      </c>
      <c r="N660" s="32">
        <v>46101</v>
      </c>
      <c r="O660" s="49" t="s">
        <v>49</v>
      </c>
    </row>
    <row r="661" spans="2:15">
      <c r="B661" s="7" t="s">
        <v>1142</v>
      </c>
      <c r="C661" s="9" t="s">
        <v>146</v>
      </c>
      <c r="D661" s="36" t="s">
        <v>19</v>
      </c>
      <c r="E661" s="62" t="str">
        <f>VLOOKUP(D661,'pomocna tabulka'!$B$2:$D$12,3,0)</f>
        <v>Úrad vlády SR</v>
      </c>
      <c r="F661" s="41" t="str">
        <f>+IFERROR(VLOOKUP(VALUE(MID($B661,11,1)),'pomocna tabulka'!$F$2:$G$7,2,0),"")</f>
        <v>Zálohová platba</v>
      </c>
      <c r="G661" s="36" t="s">
        <v>1143</v>
      </c>
      <c r="H661" s="37">
        <v>3256853.35</v>
      </c>
      <c r="I661" s="36" t="s">
        <v>1144</v>
      </c>
      <c r="J661" s="51">
        <v>570008.97</v>
      </c>
      <c r="K661" s="8"/>
      <c r="L661" s="63">
        <v>0</v>
      </c>
      <c r="M661" s="53">
        <f t="shared" si="44"/>
        <v>3826862.3200000003</v>
      </c>
      <c r="N661" s="32">
        <v>46101</v>
      </c>
      <c r="O661" s="49" t="s">
        <v>49</v>
      </c>
    </row>
    <row r="662" spans="2:15">
      <c r="B662" s="7" t="s">
        <v>1145</v>
      </c>
      <c r="C662" s="9" t="s">
        <v>1146</v>
      </c>
      <c r="D662" s="36" t="s">
        <v>27</v>
      </c>
      <c r="E662" s="62" t="str">
        <f>VLOOKUP(D662,'pomocna tabulka'!$B$2:$D$12,3,0)</f>
        <v>MIRRI SR</v>
      </c>
      <c r="F662" s="41" t="str">
        <f>+IFERROR(VLOOKUP(VALUE(MID($B662,11,1)),'pomocna tabulka'!$F$2:$G$7,2,0),"")</f>
        <v>Predfinancovanie</v>
      </c>
      <c r="G662" s="36" t="s">
        <v>28</v>
      </c>
      <c r="H662" s="37">
        <v>203669</v>
      </c>
      <c r="I662" s="36" t="s">
        <v>29</v>
      </c>
      <c r="J662" s="51">
        <v>16772.740000000002</v>
      </c>
      <c r="K662" s="8"/>
      <c r="L662" s="63">
        <v>0</v>
      </c>
      <c r="M662" s="53">
        <f t="shared" si="44"/>
        <v>220441.74</v>
      </c>
      <c r="N662" s="32">
        <v>46101</v>
      </c>
      <c r="O662" s="36" t="s">
        <v>22</v>
      </c>
    </row>
    <row r="663" spans="2:15" ht="28.5" customHeight="1">
      <c r="B663" s="7" t="s">
        <v>1147</v>
      </c>
      <c r="C663" s="9" t="s">
        <v>1148</v>
      </c>
      <c r="D663" s="36" t="s">
        <v>27</v>
      </c>
      <c r="E663" s="62" t="str">
        <f>VLOOKUP(D663,'pomocna tabulka'!$B$2:$D$12,3,0)</f>
        <v>MIRRI SR</v>
      </c>
      <c r="F663" s="41" t="str">
        <f>+IFERROR(VLOOKUP(VALUE(MID($B663,11,1)),'pomocna tabulka'!$F$2:$G$7,2,0),"")</f>
        <v>Priebežná platba</v>
      </c>
      <c r="G663" s="36" t="s">
        <v>28</v>
      </c>
      <c r="H663" s="37">
        <v>311273.96000000002</v>
      </c>
      <c r="I663" s="36" t="s">
        <v>29</v>
      </c>
      <c r="J663" s="51">
        <v>103847.01</v>
      </c>
      <c r="K663" s="8" t="s">
        <v>48</v>
      </c>
      <c r="L663" s="63">
        <v>30001.24</v>
      </c>
      <c r="M663" s="53">
        <f t="shared" si="44"/>
        <v>445122.21</v>
      </c>
      <c r="N663" s="32">
        <v>46101</v>
      </c>
      <c r="O663" s="49" t="s">
        <v>49</v>
      </c>
    </row>
    <row r="664" spans="2:15">
      <c r="B664" s="7" t="s">
        <v>1149</v>
      </c>
      <c r="C664" s="9" t="s">
        <v>504</v>
      </c>
      <c r="D664" s="36" t="s">
        <v>27</v>
      </c>
      <c r="E664" s="62" t="str">
        <f>VLOOKUP(D664,'pomocna tabulka'!$B$2:$D$12,3,0)</f>
        <v>MIRRI SR</v>
      </c>
      <c r="F664" s="41" t="str">
        <f>+IFERROR(VLOOKUP(VALUE(MID($B664,11,1)),'pomocna tabulka'!$F$2:$G$7,2,0),"")</f>
        <v>Priebežná platba</v>
      </c>
      <c r="G664" s="36" t="s">
        <v>28</v>
      </c>
      <c r="H664" s="37">
        <v>5683.38</v>
      </c>
      <c r="I664" s="36" t="s">
        <v>29</v>
      </c>
      <c r="J664" s="51">
        <v>468.05</v>
      </c>
      <c r="K664" s="8"/>
      <c r="L664" s="63">
        <v>0</v>
      </c>
      <c r="M664" s="53">
        <f t="shared" si="42"/>
        <v>6151.43</v>
      </c>
      <c r="N664" s="32">
        <v>46101</v>
      </c>
      <c r="O664" s="36" t="s">
        <v>22</v>
      </c>
    </row>
    <row r="665" spans="2:15">
      <c r="B665" s="7" t="s">
        <v>1150</v>
      </c>
      <c r="C665" s="9" t="s">
        <v>78</v>
      </c>
      <c r="D665" s="36" t="s">
        <v>27</v>
      </c>
      <c r="E665" s="62" t="str">
        <f>VLOOKUP(D665,'pomocna tabulka'!$B$2:$D$12,3,0)</f>
        <v>MIRRI SR</v>
      </c>
      <c r="F665" s="41" t="str">
        <f>+IFERROR(VLOOKUP(VALUE(MID($B665,11,1)),'pomocna tabulka'!$F$2:$G$7,2,0),"")</f>
        <v>Priebežná platba</v>
      </c>
      <c r="G665" s="36" t="s">
        <v>28</v>
      </c>
      <c r="H665" s="37">
        <v>75533.02</v>
      </c>
      <c r="I665" s="36" t="s">
        <v>29</v>
      </c>
      <c r="J665" s="51">
        <v>25199.279999999999</v>
      </c>
      <c r="K665" s="8" t="s">
        <v>48</v>
      </c>
      <c r="L665" s="63">
        <v>7280.03</v>
      </c>
      <c r="M665" s="53">
        <f t="shared" si="42"/>
        <v>108012.33</v>
      </c>
      <c r="N665" s="32">
        <v>46101</v>
      </c>
      <c r="O665" s="49" t="s">
        <v>49</v>
      </c>
    </row>
    <row r="666" spans="2:15">
      <c r="B666" s="7" t="s">
        <v>1151</v>
      </c>
      <c r="C666" s="9" t="s">
        <v>256</v>
      </c>
      <c r="D666" s="36" t="s">
        <v>19</v>
      </c>
      <c r="E666" s="62" t="str">
        <f>VLOOKUP(D666,'pomocna tabulka'!$B$2:$D$12,3,0)</f>
        <v>Úrad vlády SR</v>
      </c>
      <c r="F666" s="41" t="str">
        <f>+IFERROR(VLOOKUP(VALUE(MID($B666,11,1)),'pomocna tabulka'!$F$2:$G$7,2,0),"")</f>
        <v>Priebežná platba</v>
      </c>
      <c r="G666" s="36" t="s">
        <v>1143</v>
      </c>
      <c r="H666" s="37">
        <v>5498.17</v>
      </c>
      <c r="I666" s="36" t="s">
        <v>1144</v>
      </c>
      <c r="J666" s="51">
        <v>970.26</v>
      </c>
      <c r="K666" s="8"/>
      <c r="L666" s="63">
        <v>0</v>
      </c>
      <c r="M666" s="53">
        <f t="shared" si="42"/>
        <v>6468.43</v>
      </c>
      <c r="N666" s="32">
        <v>46101</v>
      </c>
      <c r="O666" s="36" t="s">
        <v>22</v>
      </c>
    </row>
    <row r="667" spans="2:15">
      <c r="B667" s="7" t="s">
        <v>1152</v>
      </c>
      <c r="C667" s="9" t="s">
        <v>1153</v>
      </c>
      <c r="D667" s="36" t="s">
        <v>27</v>
      </c>
      <c r="E667" s="62" t="str">
        <f>VLOOKUP(D667,'pomocna tabulka'!$B$2:$D$12,3,0)</f>
        <v>MIRRI SR</v>
      </c>
      <c r="F667" s="41" t="str">
        <f>+IFERROR(VLOOKUP(VALUE(MID($B667,11,1)),'pomocna tabulka'!$F$2:$G$7,2,0),"")</f>
        <v>Zálohová platba</v>
      </c>
      <c r="G667" s="36" t="s">
        <v>28</v>
      </c>
      <c r="H667" s="37">
        <v>124066.83</v>
      </c>
      <c r="I667" s="36" t="s">
        <v>29</v>
      </c>
      <c r="J667" s="51">
        <v>10217.27</v>
      </c>
      <c r="K667" s="8"/>
      <c r="L667" s="63">
        <v>0</v>
      </c>
      <c r="M667" s="53">
        <f t="shared" ref="M667:M729" si="45">H667+J667+L667</f>
        <v>134284.1</v>
      </c>
      <c r="N667" s="32">
        <v>46101</v>
      </c>
      <c r="O667" s="36" t="s">
        <v>22</v>
      </c>
    </row>
    <row r="668" spans="2:15">
      <c r="B668" s="7" t="s">
        <v>1154</v>
      </c>
      <c r="C668" s="9" t="s">
        <v>311</v>
      </c>
      <c r="D668" s="36" t="s">
        <v>66</v>
      </c>
      <c r="E668" s="62" t="str">
        <f>VLOOKUP(D668,'pomocna tabulka'!$B$2:$D$12,3,0)</f>
        <v xml:space="preserve">Slovenská inovačná a energetická agentúra </v>
      </c>
      <c r="F668" s="41" t="str">
        <f>+IFERROR(VLOOKUP(VALUE(MID($B668,11,1)),'pomocna tabulka'!$F$2:$G$7,2,0),"")</f>
        <v>Predfinancovanie</v>
      </c>
      <c r="G668" s="36" t="s">
        <v>67</v>
      </c>
      <c r="H668" s="37">
        <v>106610.48</v>
      </c>
      <c r="I668" s="36" t="s">
        <v>68</v>
      </c>
      <c r="J668" s="51">
        <v>18813.61</v>
      </c>
      <c r="K668" s="8"/>
      <c r="L668" s="63">
        <v>0</v>
      </c>
      <c r="M668" s="53">
        <f t="shared" si="45"/>
        <v>125424.09</v>
      </c>
      <c r="N668" s="32">
        <v>46104</v>
      </c>
      <c r="O668" s="36" t="s">
        <v>22</v>
      </c>
    </row>
    <row r="669" spans="2:15">
      <c r="B669" s="7" t="s">
        <v>1155</v>
      </c>
      <c r="C669" s="9" t="s">
        <v>608</v>
      </c>
      <c r="D669" s="36" t="s">
        <v>66</v>
      </c>
      <c r="E669" s="62" t="str">
        <f>VLOOKUP(D669,'pomocna tabulka'!$B$2:$D$12,3,0)</f>
        <v xml:space="preserve">Slovenská inovačná a energetická agentúra </v>
      </c>
      <c r="F669" s="41" t="str">
        <f>+IFERROR(VLOOKUP(VALUE(MID($B669,11,1)),'pomocna tabulka'!$F$2:$G$7,2,0),"")</f>
        <v>Predfinancovanie</v>
      </c>
      <c r="G669" s="36" t="s">
        <v>67</v>
      </c>
      <c r="H669" s="37">
        <v>68540.289999999994</v>
      </c>
      <c r="I669" s="36" t="s">
        <v>68</v>
      </c>
      <c r="J669" s="51">
        <v>12095.35</v>
      </c>
      <c r="K669" s="8"/>
      <c r="L669" s="63">
        <v>0</v>
      </c>
      <c r="M669" s="53">
        <f t="shared" si="45"/>
        <v>80635.64</v>
      </c>
      <c r="N669" s="32">
        <v>46101</v>
      </c>
      <c r="O669" s="36" t="s">
        <v>22</v>
      </c>
    </row>
    <row r="670" spans="2:15">
      <c r="B670" s="7" t="s">
        <v>1156</v>
      </c>
      <c r="C670" s="9" t="s">
        <v>403</v>
      </c>
      <c r="D670" s="36" t="s">
        <v>19</v>
      </c>
      <c r="E670" s="62" t="str">
        <f>VLOOKUP(D670,'pomocna tabulka'!$B$2:$D$12,3,0)</f>
        <v>Úrad vlády SR</v>
      </c>
      <c r="F670" s="41" t="str">
        <f>+IFERROR(VLOOKUP(VALUE(MID($B670,11,1)),'pomocna tabulka'!$F$2:$G$7,2,0),"")</f>
        <v>Priebežná platba</v>
      </c>
      <c r="G670" s="36" t="s">
        <v>1143</v>
      </c>
      <c r="H670" s="37">
        <v>16383.28</v>
      </c>
      <c r="I670" s="36" t="s">
        <v>1144</v>
      </c>
      <c r="J670" s="51">
        <v>2891.17</v>
      </c>
      <c r="K670" s="8"/>
      <c r="L670" s="63">
        <v>0</v>
      </c>
      <c r="M670" s="53">
        <f t="shared" si="45"/>
        <v>19274.45</v>
      </c>
      <c r="N670" s="32">
        <v>46104</v>
      </c>
      <c r="O670" s="36" t="s">
        <v>22</v>
      </c>
    </row>
    <row r="671" spans="2:15">
      <c r="B671" s="7" t="s">
        <v>1157</v>
      </c>
      <c r="C671" s="9" t="s">
        <v>41</v>
      </c>
      <c r="D671" s="36" t="s">
        <v>27</v>
      </c>
      <c r="E671" s="62" t="str">
        <f>VLOOKUP(D671,'pomocna tabulka'!$B$2:$D$12,3,0)</f>
        <v>MIRRI SR</v>
      </c>
      <c r="F671" s="41" t="str">
        <f>+IFERROR(VLOOKUP(VALUE(MID($B671,11,1)),'pomocna tabulka'!$F$2:$G$7,2,0),"")</f>
        <v>Zálohová platba</v>
      </c>
      <c r="G671" s="36" t="s">
        <v>42</v>
      </c>
      <c r="H671" s="37">
        <v>425000</v>
      </c>
      <c r="I671" s="36" t="s">
        <v>43</v>
      </c>
      <c r="J671" s="51">
        <v>35000</v>
      </c>
      <c r="K671" s="8"/>
      <c r="L671" s="63">
        <v>0</v>
      </c>
      <c r="M671" s="53">
        <f t="shared" si="45"/>
        <v>460000</v>
      </c>
      <c r="N671" s="32">
        <v>46104</v>
      </c>
      <c r="O671" s="36" t="s">
        <v>22</v>
      </c>
    </row>
    <row r="672" spans="2:15">
      <c r="B672" s="7" t="s">
        <v>1158</v>
      </c>
      <c r="C672" s="9" t="s">
        <v>1159</v>
      </c>
      <c r="D672" s="36" t="s">
        <v>27</v>
      </c>
      <c r="E672" s="62" t="str">
        <f>VLOOKUP(D672,'pomocna tabulka'!$B$2:$D$12,3,0)</f>
        <v>MIRRI SR</v>
      </c>
      <c r="F672" s="41" t="str">
        <f>+IFERROR(VLOOKUP(VALUE(MID($B672,11,1)),'pomocna tabulka'!$F$2:$G$7,2,0),"")</f>
        <v>Zálohová platba</v>
      </c>
      <c r="G672" s="36" t="s">
        <v>28</v>
      </c>
      <c r="H672" s="37">
        <v>317802.59999999998</v>
      </c>
      <c r="I672" s="36" t="s">
        <v>29</v>
      </c>
      <c r="J672" s="51">
        <v>26171.98</v>
      </c>
      <c r="K672" s="8"/>
      <c r="L672" s="63">
        <v>0</v>
      </c>
      <c r="M672" s="53">
        <f t="shared" si="45"/>
        <v>343974.57999999996</v>
      </c>
      <c r="N672" s="32">
        <v>46104</v>
      </c>
      <c r="O672" s="36" t="s">
        <v>22</v>
      </c>
    </row>
    <row r="673" spans="2:15">
      <c r="B673" s="7" t="s">
        <v>1160</v>
      </c>
      <c r="C673" s="9" t="s">
        <v>1161</v>
      </c>
      <c r="D673" s="36" t="s">
        <v>19</v>
      </c>
      <c r="E673" s="62" t="str">
        <f>VLOOKUP(D673,'pomocna tabulka'!$B$2:$D$12,3,0)</f>
        <v>Úrad vlády SR</v>
      </c>
      <c r="F673" s="41" t="str">
        <f>+IFERROR(VLOOKUP(VALUE(MID($B673,11,1)),'pomocna tabulka'!$F$2:$G$7,2,0),"")</f>
        <v>Zálohová platba</v>
      </c>
      <c r="G673" s="36" t="s">
        <v>1143</v>
      </c>
      <c r="H673" s="37">
        <v>19436.87</v>
      </c>
      <c r="I673" s="36" t="s">
        <v>1144</v>
      </c>
      <c r="J673" s="51">
        <v>3430.04</v>
      </c>
      <c r="K673" s="8"/>
      <c r="L673" s="63">
        <v>0</v>
      </c>
      <c r="M673" s="53">
        <f t="shared" si="45"/>
        <v>22866.91</v>
      </c>
      <c r="N673" s="32">
        <v>46104</v>
      </c>
      <c r="O673" s="36" t="s">
        <v>22</v>
      </c>
    </row>
    <row r="674" spans="2:15">
      <c r="B674" s="7" t="s">
        <v>1162</v>
      </c>
      <c r="C674" s="9" t="s">
        <v>1163</v>
      </c>
      <c r="D674" s="36" t="s">
        <v>27</v>
      </c>
      <c r="E674" s="62" t="str">
        <f>VLOOKUP(D674,'pomocna tabulka'!$B$2:$D$12,3,0)</f>
        <v>MIRRI SR</v>
      </c>
      <c r="F674" s="41" t="str">
        <f>+IFERROR(VLOOKUP(VALUE(MID($B674,11,1)),'pomocna tabulka'!$F$2:$G$7,2,0),"")</f>
        <v>Zálohová platba</v>
      </c>
      <c r="G674" s="36" t="s">
        <v>28</v>
      </c>
      <c r="H674" s="37">
        <v>241141.31</v>
      </c>
      <c r="I674" s="36" t="s">
        <v>29</v>
      </c>
      <c r="J674" s="51">
        <v>19858.689999999999</v>
      </c>
      <c r="K674" s="8"/>
      <c r="L674" s="63">
        <v>0</v>
      </c>
      <c r="M674" s="53">
        <f t="shared" si="45"/>
        <v>261000</v>
      </c>
      <c r="N674" s="32">
        <v>46105</v>
      </c>
      <c r="O674" s="36" t="s">
        <v>22</v>
      </c>
    </row>
    <row r="675" spans="2:15">
      <c r="B675" s="7" t="s">
        <v>1164</v>
      </c>
      <c r="C675" s="9" t="s">
        <v>182</v>
      </c>
      <c r="D675" s="36" t="s">
        <v>27</v>
      </c>
      <c r="E675" s="62" t="str">
        <f>VLOOKUP(D675,'pomocna tabulka'!$B$2:$D$12,3,0)</f>
        <v>MIRRI SR</v>
      </c>
      <c r="F675" s="41" t="str">
        <f>+IFERROR(VLOOKUP(VALUE(MID($B675,11,1)),'pomocna tabulka'!$F$2:$G$7,2,0),"")</f>
        <v>Priebežná platba</v>
      </c>
      <c r="G675" s="36" t="s">
        <v>28</v>
      </c>
      <c r="H675" s="37">
        <v>71627.759999999995</v>
      </c>
      <c r="I675" s="36" t="s">
        <v>29</v>
      </c>
      <c r="J675" s="51">
        <v>23896.41</v>
      </c>
      <c r="K675" s="8" t="s">
        <v>48</v>
      </c>
      <c r="L675" s="63">
        <v>6903.63</v>
      </c>
      <c r="M675" s="53">
        <f t="shared" si="45"/>
        <v>102427.8</v>
      </c>
      <c r="N675" s="32">
        <v>46104</v>
      </c>
      <c r="O675" s="49" t="s">
        <v>49</v>
      </c>
    </row>
    <row r="676" spans="2:15">
      <c r="B676" s="7" t="s">
        <v>1165</v>
      </c>
      <c r="C676" s="9" t="s">
        <v>948</v>
      </c>
      <c r="D676" s="36" t="s">
        <v>19</v>
      </c>
      <c r="E676" s="62" t="str">
        <f>VLOOKUP(D676,'pomocna tabulka'!$B$2:$D$12,3,0)</f>
        <v>Úrad vlády SR</v>
      </c>
      <c r="F676" s="41" t="str">
        <f>+IFERROR(VLOOKUP(VALUE(MID($B676,11,1)),'pomocna tabulka'!$F$2:$G$7,2,0),"")</f>
        <v>Zálohová platba</v>
      </c>
      <c r="G676" s="36" t="s">
        <v>28</v>
      </c>
      <c r="H676" s="37">
        <v>46562.16</v>
      </c>
      <c r="I676" s="36" t="s">
        <v>29</v>
      </c>
      <c r="J676" s="51">
        <v>8216.85</v>
      </c>
      <c r="K676" s="8"/>
      <c r="L676" s="63">
        <v>0</v>
      </c>
      <c r="M676" s="53">
        <f t="shared" si="45"/>
        <v>54779.01</v>
      </c>
      <c r="N676" s="32">
        <v>46105</v>
      </c>
      <c r="O676" s="36" t="s">
        <v>22</v>
      </c>
    </row>
    <row r="677" spans="2:15">
      <c r="B677" s="7" t="s">
        <v>1166</v>
      </c>
      <c r="C677" s="9" t="s">
        <v>215</v>
      </c>
      <c r="D677" s="36" t="s">
        <v>27</v>
      </c>
      <c r="E677" s="62" t="str">
        <f>VLOOKUP(D677,'pomocna tabulka'!$B$2:$D$12,3,0)</f>
        <v>MIRRI SR</v>
      </c>
      <c r="F677" s="41" t="str">
        <f>+IFERROR(VLOOKUP(VALUE(MID($B677,11,1)),'pomocna tabulka'!$F$2:$G$7,2,0),"")</f>
        <v>Predfinancovanie</v>
      </c>
      <c r="G677" s="36" t="s">
        <v>28</v>
      </c>
      <c r="H677" s="37">
        <v>66116.84</v>
      </c>
      <c r="I677" s="36" t="s">
        <v>29</v>
      </c>
      <c r="J677" s="51">
        <v>5444.92</v>
      </c>
      <c r="K677" s="8"/>
      <c r="L677" s="63">
        <v>0</v>
      </c>
      <c r="M677" s="53">
        <f t="shared" si="45"/>
        <v>71561.759999999995</v>
      </c>
      <c r="N677" s="32">
        <v>46105</v>
      </c>
      <c r="O677" s="36" t="s">
        <v>22</v>
      </c>
    </row>
    <row r="678" spans="2:15">
      <c r="B678" s="7" t="s">
        <v>1167</v>
      </c>
      <c r="C678" s="9" t="s">
        <v>643</v>
      </c>
      <c r="D678" s="36" t="s">
        <v>27</v>
      </c>
      <c r="E678" s="62" t="str">
        <f>VLOOKUP(D678,'pomocna tabulka'!$B$2:$D$12,3,0)</f>
        <v>MIRRI SR</v>
      </c>
      <c r="F678" s="41" t="str">
        <f>+IFERROR(VLOOKUP(VALUE(MID($B678,11,1)),'pomocna tabulka'!$F$2:$G$7,2,0),"")</f>
        <v>Zálohová platba</v>
      </c>
      <c r="G678" s="36" t="s">
        <v>28</v>
      </c>
      <c r="H678" s="37">
        <v>202379.62</v>
      </c>
      <c r="I678" s="36" t="s">
        <v>29</v>
      </c>
      <c r="J678" s="51">
        <v>16666.560000000001</v>
      </c>
      <c r="K678" s="8"/>
      <c r="L678" s="63">
        <v>0</v>
      </c>
      <c r="M678" s="53">
        <f t="shared" si="45"/>
        <v>219046.18</v>
      </c>
      <c r="N678" s="32">
        <v>46105</v>
      </c>
      <c r="O678" s="36" t="s">
        <v>22</v>
      </c>
    </row>
    <row r="679" spans="2:15">
      <c r="B679" s="7" t="s">
        <v>1168</v>
      </c>
      <c r="C679" s="9" t="s">
        <v>78</v>
      </c>
      <c r="D679" s="36" t="s">
        <v>27</v>
      </c>
      <c r="E679" s="62" t="str">
        <f>VLOOKUP(D679,'pomocna tabulka'!$B$2:$D$12,3,0)</f>
        <v>MIRRI SR</v>
      </c>
      <c r="F679" s="41" t="str">
        <f>+IFERROR(VLOOKUP(VALUE(MID($B679,11,1)),'pomocna tabulka'!$F$2:$G$7,2,0),"")</f>
        <v>Priebežná platba</v>
      </c>
      <c r="G679" s="36" t="s">
        <v>28</v>
      </c>
      <c r="H679" s="37">
        <v>69331.03</v>
      </c>
      <c r="I679" s="36" t="s">
        <v>29</v>
      </c>
      <c r="J679" s="51">
        <v>23130.17</v>
      </c>
      <c r="K679" s="8" t="s">
        <v>48</v>
      </c>
      <c r="L679" s="63">
        <v>6682.27</v>
      </c>
      <c r="M679" s="53">
        <f t="shared" si="45"/>
        <v>99143.47</v>
      </c>
      <c r="N679" s="32">
        <v>46104</v>
      </c>
      <c r="O679" s="49" t="s">
        <v>49</v>
      </c>
    </row>
    <row r="680" spans="2:15">
      <c r="B680" s="7" t="s">
        <v>1169</v>
      </c>
      <c r="C680" s="9" t="s">
        <v>1170</v>
      </c>
      <c r="D680" s="36" t="s">
        <v>457</v>
      </c>
      <c r="E680" s="62" t="str">
        <f>VLOOKUP(D680,'pomocna tabulka'!$B$2:$D$12,3,0)</f>
        <v>Ministerstvo zdravotníctva SR</v>
      </c>
      <c r="F680" s="41" t="str">
        <f>+IFERROR(VLOOKUP(VALUE(MID($B680,11,1)),'pomocna tabulka'!$F$2:$G$7,2,0),"")</f>
        <v>Zálohová platba</v>
      </c>
      <c r="G680" s="36" t="s">
        <v>28</v>
      </c>
      <c r="H680" s="37">
        <v>2000000</v>
      </c>
      <c r="I680" s="36"/>
      <c r="J680" s="51">
        <v>0</v>
      </c>
      <c r="K680" s="8"/>
      <c r="L680" s="63">
        <v>0</v>
      </c>
      <c r="M680" s="53">
        <f t="shared" si="45"/>
        <v>2000000</v>
      </c>
      <c r="N680" s="32">
        <v>46105</v>
      </c>
      <c r="O680" s="36" t="s">
        <v>22</v>
      </c>
    </row>
    <row r="681" spans="2:15">
      <c r="B681" s="7" t="s">
        <v>1171</v>
      </c>
      <c r="C681" s="9" t="s">
        <v>146</v>
      </c>
      <c r="D681" s="36" t="s">
        <v>27</v>
      </c>
      <c r="E681" s="62" t="str">
        <f>VLOOKUP(D681,'pomocna tabulka'!$B$2:$D$12,3,0)</f>
        <v>MIRRI SR</v>
      </c>
      <c r="F681" s="41" t="str">
        <f>+IFERROR(VLOOKUP(VALUE(MID($B681,11,1)),'pomocna tabulka'!$F$2:$G$7,2,0),"")</f>
        <v>Priebežná platba</v>
      </c>
      <c r="G681" s="36" t="s">
        <v>20</v>
      </c>
      <c r="H681" s="37">
        <v>1563499.09</v>
      </c>
      <c r="I681" s="36" t="s">
        <v>21</v>
      </c>
      <c r="J681" s="51">
        <v>521663.39</v>
      </c>
      <c r="K681" s="8" t="s">
        <v>52</v>
      </c>
      <c r="L681" s="63">
        <v>44945.27</v>
      </c>
      <c r="M681" s="53">
        <f t="shared" si="45"/>
        <v>2130107.75</v>
      </c>
      <c r="N681" s="32">
        <v>46104</v>
      </c>
      <c r="O681" s="49" t="s">
        <v>49</v>
      </c>
    </row>
    <row r="682" spans="2:15">
      <c r="B682" s="7" t="s">
        <v>1172</v>
      </c>
      <c r="C682" s="9" t="s">
        <v>1173</v>
      </c>
      <c r="D682" s="36" t="s">
        <v>19</v>
      </c>
      <c r="E682" s="62" t="str">
        <f>VLOOKUP(D682,'pomocna tabulka'!$B$2:$D$12,3,0)</f>
        <v>Úrad vlády SR</v>
      </c>
      <c r="F682" s="41" t="str">
        <f>+IFERROR(VLOOKUP(VALUE(MID($B682,11,1)),'pomocna tabulka'!$F$2:$G$7,2,0),"")</f>
        <v>Zálohová platba</v>
      </c>
      <c r="G682" s="36" t="s">
        <v>1143</v>
      </c>
      <c r="H682" s="37">
        <v>37975.449999999997</v>
      </c>
      <c r="I682" s="36" t="s">
        <v>1144</v>
      </c>
      <c r="J682" s="51">
        <v>6701.55</v>
      </c>
      <c r="K682" s="8"/>
      <c r="L682" s="63">
        <v>0</v>
      </c>
      <c r="M682" s="53">
        <f t="shared" si="45"/>
        <v>44677</v>
      </c>
      <c r="N682" s="32">
        <v>46105</v>
      </c>
      <c r="O682" s="36" t="s">
        <v>22</v>
      </c>
    </row>
    <row r="683" spans="2:15">
      <c r="B683" s="7" t="s">
        <v>1174</v>
      </c>
      <c r="C683" s="9" t="s">
        <v>1175</v>
      </c>
      <c r="D683" s="36" t="s">
        <v>27</v>
      </c>
      <c r="E683" s="62" t="str">
        <f>VLOOKUP(D683,'pomocna tabulka'!$B$2:$D$12,3,0)</f>
        <v>MIRRI SR</v>
      </c>
      <c r="F683" s="41" t="str">
        <f>+IFERROR(VLOOKUP(VALUE(MID($B683,11,1)),'pomocna tabulka'!$F$2:$G$7,2,0),"")</f>
        <v>Priebežná platba</v>
      </c>
      <c r="G683" s="36" t="s">
        <v>28</v>
      </c>
      <c r="H683" s="37">
        <v>114576.78</v>
      </c>
      <c r="I683" s="36" t="s">
        <v>29</v>
      </c>
      <c r="J683" s="51">
        <v>9435.74</v>
      </c>
      <c r="K683" s="8"/>
      <c r="L683" s="63">
        <v>0</v>
      </c>
      <c r="M683" s="53">
        <f t="shared" si="45"/>
        <v>124012.52</v>
      </c>
      <c r="N683" s="32">
        <v>46105</v>
      </c>
      <c r="O683" s="36" t="s">
        <v>22</v>
      </c>
    </row>
    <row r="684" spans="2:15">
      <c r="B684" s="7" t="s">
        <v>1176</v>
      </c>
      <c r="C684" s="9" t="s">
        <v>227</v>
      </c>
      <c r="D684" s="36" t="s">
        <v>19</v>
      </c>
      <c r="E684" s="62" t="str">
        <f>VLOOKUP(D684,'pomocna tabulka'!$B$2:$D$12,3,0)</f>
        <v>Úrad vlády SR</v>
      </c>
      <c r="F684" s="41" t="str">
        <f>+IFERROR(VLOOKUP(VALUE(MID($B684,11,1)),'pomocna tabulka'!$F$2:$G$7,2,0),"")</f>
        <v>Zálohová platba</v>
      </c>
      <c r="G684" s="36" t="s">
        <v>1143</v>
      </c>
      <c r="H684" s="37">
        <v>43751.25</v>
      </c>
      <c r="I684" s="36" t="s">
        <v>1144</v>
      </c>
      <c r="J684" s="51">
        <v>7720.81</v>
      </c>
      <c r="K684" s="8"/>
      <c r="L684" s="63">
        <v>0</v>
      </c>
      <c r="M684" s="53">
        <f t="shared" si="45"/>
        <v>51472.06</v>
      </c>
      <c r="N684" s="32">
        <v>46105</v>
      </c>
      <c r="O684" s="36" t="s">
        <v>22</v>
      </c>
    </row>
    <row r="685" spans="2:15">
      <c r="B685" s="7" t="s">
        <v>1177</v>
      </c>
      <c r="C685" s="9" t="s">
        <v>106</v>
      </c>
      <c r="D685" s="36" t="s">
        <v>19</v>
      </c>
      <c r="E685" s="62" t="str">
        <f>VLOOKUP(D685,'pomocna tabulka'!$B$2:$D$12,3,0)</f>
        <v>Úrad vlády SR</v>
      </c>
      <c r="F685" s="41" t="str">
        <f>+IFERROR(VLOOKUP(VALUE(MID($B685,11,1)),'pomocna tabulka'!$F$2:$G$7,2,0),"")</f>
        <v>Priebežná platba</v>
      </c>
      <c r="G685" s="36" t="s">
        <v>1143</v>
      </c>
      <c r="H685" s="37">
        <v>2749.1</v>
      </c>
      <c r="I685" s="36" t="s">
        <v>1144</v>
      </c>
      <c r="J685" s="51">
        <v>485.14</v>
      </c>
      <c r="K685" s="8"/>
      <c r="L685" s="63">
        <v>0</v>
      </c>
      <c r="M685" s="53">
        <f t="shared" si="45"/>
        <v>3234.24</v>
      </c>
      <c r="N685" s="32">
        <v>46106</v>
      </c>
      <c r="O685" s="36" t="s">
        <v>22</v>
      </c>
    </row>
    <row r="686" spans="2:15">
      <c r="B686" s="7" t="s">
        <v>1178</v>
      </c>
      <c r="C686" s="9" t="s">
        <v>1179</v>
      </c>
      <c r="D686" s="36" t="s">
        <v>27</v>
      </c>
      <c r="E686" s="62" t="str">
        <f>VLOOKUP(D686,'pomocna tabulka'!$B$2:$D$12,3,0)</f>
        <v>MIRRI SR</v>
      </c>
      <c r="F686" s="41" t="str">
        <f>+IFERROR(VLOOKUP(VALUE(MID($B686,11,1)),'pomocna tabulka'!$F$2:$G$7,2,0),"")</f>
        <v>Priebežná platba</v>
      </c>
      <c r="G686" s="36" t="s">
        <v>28</v>
      </c>
      <c r="H686" s="37">
        <v>172670.54</v>
      </c>
      <c r="I686" s="36" t="s">
        <v>29</v>
      </c>
      <c r="J686" s="51">
        <v>14219.93</v>
      </c>
      <c r="K686" s="8"/>
      <c r="L686" s="63">
        <v>0</v>
      </c>
      <c r="M686" s="53">
        <f t="shared" si="45"/>
        <v>186890.47</v>
      </c>
      <c r="N686" s="32">
        <v>46105</v>
      </c>
      <c r="O686" s="36" t="s">
        <v>22</v>
      </c>
    </row>
    <row r="687" spans="2:15">
      <c r="B687" s="7" t="s">
        <v>1180</v>
      </c>
      <c r="C687" s="9" t="s">
        <v>1181</v>
      </c>
      <c r="D687" s="36" t="s">
        <v>19</v>
      </c>
      <c r="E687" s="62" t="str">
        <f>VLOOKUP(D687,'pomocna tabulka'!$B$2:$D$12,3,0)</f>
        <v>Úrad vlády SR</v>
      </c>
      <c r="F687" s="41" t="str">
        <f>+IFERROR(VLOOKUP(VALUE(MID($B687,11,1)),'pomocna tabulka'!$F$2:$G$7,2,0),"")</f>
        <v>Zálohová platba</v>
      </c>
      <c r="G687" s="36" t="s">
        <v>1143</v>
      </c>
      <c r="H687" s="37">
        <v>17850</v>
      </c>
      <c r="I687" s="36" t="s">
        <v>1144</v>
      </c>
      <c r="J687" s="51">
        <v>3150</v>
      </c>
      <c r="K687" s="8"/>
      <c r="L687" s="63">
        <v>0</v>
      </c>
      <c r="M687" s="53">
        <f t="shared" si="45"/>
        <v>21000</v>
      </c>
      <c r="N687" s="32">
        <v>46105</v>
      </c>
      <c r="O687" s="36" t="s">
        <v>22</v>
      </c>
    </row>
    <row r="688" spans="2:15">
      <c r="B688" s="7" t="s">
        <v>1182</v>
      </c>
      <c r="C688" s="9" t="s">
        <v>786</v>
      </c>
      <c r="D688" s="36" t="s">
        <v>66</v>
      </c>
      <c r="E688" s="62" t="str">
        <f>VLOOKUP(D688,'pomocna tabulka'!$B$2:$D$12,3,0)</f>
        <v xml:space="preserve">Slovenská inovačná a energetická agentúra </v>
      </c>
      <c r="F688" s="41" t="str">
        <f>+IFERROR(VLOOKUP(VALUE(MID($B688,11,1)),'pomocna tabulka'!$F$2:$G$7,2,0),"")</f>
        <v>Predfinancovanie</v>
      </c>
      <c r="G688" s="36" t="s">
        <v>42</v>
      </c>
      <c r="H688" s="37">
        <v>28978.21</v>
      </c>
      <c r="I688" s="36" t="s">
        <v>43</v>
      </c>
      <c r="J688" s="51">
        <v>5113.8</v>
      </c>
      <c r="K688" s="8"/>
      <c r="L688" s="63">
        <v>0</v>
      </c>
      <c r="M688" s="53">
        <f t="shared" si="45"/>
        <v>34092.01</v>
      </c>
      <c r="N688" s="32">
        <v>46105</v>
      </c>
      <c r="O688" s="36" t="s">
        <v>22</v>
      </c>
    </row>
    <row r="689" spans="2:15">
      <c r="B689" s="7" t="s">
        <v>1183</v>
      </c>
      <c r="C689" s="9" t="s">
        <v>96</v>
      </c>
      <c r="D689" s="36" t="s">
        <v>27</v>
      </c>
      <c r="E689" s="62" t="str">
        <f>VLOOKUP(D689,'pomocna tabulka'!$B$2:$D$12,3,0)</f>
        <v>MIRRI SR</v>
      </c>
      <c r="F689" s="41" t="str">
        <f>+IFERROR(VLOOKUP(VALUE(MID($B689,11,1)),'pomocna tabulka'!$F$2:$G$7,2,0),"")</f>
        <v>Zálohová platba</v>
      </c>
      <c r="G689" s="36" t="s">
        <v>28</v>
      </c>
      <c r="H689" s="37">
        <v>199470.02</v>
      </c>
      <c r="I689" s="36" t="s">
        <v>29</v>
      </c>
      <c r="J689" s="51">
        <v>16426.939999999999</v>
      </c>
      <c r="K689" s="8"/>
      <c r="L689" s="63">
        <v>0</v>
      </c>
      <c r="M689" s="53">
        <f t="shared" si="45"/>
        <v>215896.95999999999</v>
      </c>
      <c r="N689" s="32">
        <v>46105</v>
      </c>
      <c r="O689" s="36" t="s">
        <v>22</v>
      </c>
    </row>
    <row r="690" spans="2:15">
      <c r="B690" s="7" t="s">
        <v>1184</v>
      </c>
      <c r="C690" s="9" t="s">
        <v>1185</v>
      </c>
      <c r="D690" s="36" t="s">
        <v>27</v>
      </c>
      <c r="E690" s="62" t="str">
        <f>VLOOKUP(D690,'pomocna tabulka'!$B$2:$D$12,3,0)</f>
        <v>MIRRI SR</v>
      </c>
      <c r="F690" s="41" t="str">
        <f>+IFERROR(VLOOKUP(VALUE(MID($B690,11,1)),'pomocna tabulka'!$F$2:$G$7,2,0),"")</f>
        <v>Priebežná platba</v>
      </c>
      <c r="G690" s="36" t="s">
        <v>28</v>
      </c>
      <c r="H690" s="37">
        <v>41089.39</v>
      </c>
      <c r="I690" s="36" t="s">
        <v>29</v>
      </c>
      <c r="J690" s="51">
        <v>3383.83</v>
      </c>
      <c r="K690" s="8"/>
      <c r="L690" s="63">
        <v>0</v>
      </c>
      <c r="M690" s="53">
        <f t="shared" si="45"/>
        <v>44473.22</v>
      </c>
      <c r="N690" s="32">
        <v>46105</v>
      </c>
      <c r="O690" s="36" t="s">
        <v>22</v>
      </c>
    </row>
    <row r="691" spans="2:15">
      <c r="B691" s="7" t="s">
        <v>1186</v>
      </c>
      <c r="C691" s="9" t="s">
        <v>600</v>
      </c>
      <c r="D691" s="36" t="s">
        <v>27</v>
      </c>
      <c r="E691" s="62" t="str">
        <f>VLOOKUP(D691,'pomocna tabulka'!$B$2:$D$12,3,0)</f>
        <v>MIRRI SR</v>
      </c>
      <c r="F691" s="41" t="str">
        <f>+IFERROR(VLOOKUP(VALUE(MID($B691,11,1)),'pomocna tabulka'!$F$2:$G$7,2,0),"")</f>
        <v>Zálohová platba</v>
      </c>
      <c r="G691" s="36" t="s">
        <v>28</v>
      </c>
      <c r="H691" s="37">
        <v>252298.89</v>
      </c>
      <c r="I691" s="36" t="s">
        <v>29</v>
      </c>
      <c r="J691" s="51">
        <v>20777.560000000001</v>
      </c>
      <c r="K691" s="8"/>
      <c r="L691" s="63">
        <v>0</v>
      </c>
      <c r="M691" s="53">
        <f t="shared" si="45"/>
        <v>273076.45</v>
      </c>
      <c r="N691" s="32">
        <v>46106</v>
      </c>
      <c r="O691" s="36" t="s">
        <v>22</v>
      </c>
    </row>
    <row r="692" spans="2:15">
      <c r="B692" s="7" t="s">
        <v>1187</v>
      </c>
      <c r="C692" s="9" t="s">
        <v>271</v>
      </c>
      <c r="D692" s="36" t="s">
        <v>19</v>
      </c>
      <c r="E692" s="62" t="str">
        <f>VLOOKUP(D692,'pomocna tabulka'!$B$2:$D$12,3,0)</f>
        <v>Úrad vlády SR</v>
      </c>
      <c r="F692" s="41" t="str">
        <f>+IFERROR(VLOOKUP(VALUE(MID($B692,11,1)),'pomocna tabulka'!$F$2:$G$7,2,0),"")</f>
        <v>Predfinancovanie</v>
      </c>
      <c r="G692" s="36" t="s">
        <v>28</v>
      </c>
      <c r="H692" s="37">
        <v>3092.3</v>
      </c>
      <c r="I692" s="36" t="s">
        <v>29</v>
      </c>
      <c r="J692" s="51">
        <v>545.70000000000005</v>
      </c>
      <c r="K692" s="8"/>
      <c r="L692" s="63">
        <v>0</v>
      </c>
      <c r="M692" s="53">
        <f t="shared" si="45"/>
        <v>3638</v>
      </c>
      <c r="N692" s="32">
        <v>46105</v>
      </c>
      <c r="O692" s="36" t="s">
        <v>22</v>
      </c>
    </row>
    <row r="693" spans="2:15">
      <c r="B693" s="7" t="s">
        <v>1188</v>
      </c>
      <c r="C693" s="9" t="s">
        <v>1189</v>
      </c>
      <c r="D693" s="36" t="s">
        <v>19</v>
      </c>
      <c r="E693" s="62" t="str">
        <f>VLOOKUP(D693,'pomocna tabulka'!$B$2:$D$12,3,0)</f>
        <v>Úrad vlády SR</v>
      </c>
      <c r="F693" s="41" t="str">
        <f>+IFERROR(VLOOKUP(VALUE(MID($B693,11,1)),'pomocna tabulka'!$F$2:$G$7,2,0),"")</f>
        <v>Zálohová platba</v>
      </c>
      <c r="G693" s="36" t="s">
        <v>1143</v>
      </c>
      <c r="H693" s="37">
        <v>17425</v>
      </c>
      <c r="I693" s="36" t="s">
        <v>1144</v>
      </c>
      <c r="J693" s="51">
        <v>3075</v>
      </c>
      <c r="K693" s="8"/>
      <c r="L693" s="63">
        <v>0</v>
      </c>
      <c r="M693" s="53">
        <f t="shared" si="45"/>
        <v>20500</v>
      </c>
      <c r="N693" s="32">
        <v>46105</v>
      </c>
      <c r="O693" s="36" t="s">
        <v>22</v>
      </c>
    </row>
    <row r="694" spans="2:15">
      <c r="B694" s="7" t="s">
        <v>1190</v>
      </c>
      <c r="C694" s="9" t="s">
        <v>1191</v>
      </c>
      <c r="D694" s="36" t="s">
        <v>27</v>
      </c>
      <c r="E694" s="62" t="str">
        <f>VLOOKUP(D694,'pomocna tabulka'!$B$2:$D$12,3,0)</f>
        <v>MIRRI SR</v>
      </c>
      <c r="F694" s="41" t="str">
        <f>+IFERROR(VLOOKUP(VALUE(MID($B694,11,1)),'pomocna tabulka'!$F$2:$G$7,2,0),"")</f>
        <v>Zálohová platba</v>
      </c>
      <c r="G694" s="36" t="s">
        <v>28</v>
      </c>
      <c r="H694" s="37">
        <v>58696.13</v>
      </c>
      <c r="I694" s="36" t="s">
        <v>29</v>
      </c>
      <c r="J694" s="51">
        <v>4833.8</v>
      </c>
      <c r="K694" s="8"/>
      <c r="L694" s="63">
        <v>0</v>
      </c>
      <c r="M694" s="53">
        <f t="shared" si="45"/>
        <v>63529.93</v>
      </c>
      <c r="N694" s="32">
        <v>46105</v>
      </c>
      <c r="O694" s="36" t="s">
        <v>22</v>
      </c>
    </row>
    <row r="695" spans="2:15" ht="25.5">
      <c r="B695" s="7" t="s">
        <v>1192</v>
      </c>
      <c r="C695" s="9" t="s">
        <v>47</v>
      </c>
      <c r="D695" s="36" t="s">
        <v>27</v>
      </c>
      <c r="E695" s="62" t="str">
        <f>VLOOKUP(D695,'pomocna tabulka'!$B$2:$D$12,3,0)</f>
        <v>MIRRI SR</v>
      </c>
      <c r="F695" s="41" t="str">
        <f>+IFERROR(VLOOKUP(VALUE(MID($B695,11,1)),'pomocna tabulka'!$F$2:$G$7,2,0),"")</f>
        <v>Priebežná platba</v>
      </c>
      <c r="G695" s="36" t="s">
        <v>28</v>
      </c>
      <c r="H695" s="37">
        <v>1941127.09</v>
      </c>
      <c r="I695" s="36" t="s">
        <v>29</v>
      </c>
      <c r="J695" s="51">
        <v>647597.52</v>
      </c>
      <c r="K695" s="8" t="s">
        <v>48</v>
      </c>
      <c r="L695" s="63">
        <v>187089.9</v>
      </c>
      <c r="M695" s="53">
        <f t="shared" si="45"/>
        <v>2775814.5100000002</v>
      </c>
      <c r="N695" s="32">
        <v>46105</v>
      </c>
      <c r="O695" s="49" t="s">
        <v>49</v>
      </c>
    </row>
    <row r="696" spans="2:15">
      <c r="B696" s="7" t="s">
        <v>1193</v>
      </c>
      <c r="C696" s="9" t="s">
        <v>141</v>
      </c>
      <c r="D696" s="36" t="s">
        <v>27</v>
      </c>
      <c r="E696" s="62" t="str">
        <f>VLOOKUP(D696,'pomocna tabulka'!$B$2:$D$12,3,0)</f>
        <v>MIRRI SR</v>
      </c>
      <c r="F696" s="41" t="str">
        <f>+IFERROR(VLOOKUP(VALUE(MID($B696,11,1)),'pomocna tabulka'!$F$2:$G$7,2,0),"")</f>
        <v>Predfinancovanie</v>
      </c>
      <c r="G696" s="36" t="s">
        <v>28</v>
      </c>
      <c r="H696" s="37">
        <v>93525.37</v>
      </c>
      <c r="I696" s="36" t="s">
        <v>29</v>
      </c>
      <c r="J696" s="51">
        <v>7702.08</v>
      </c>
      <c r="K696" s="8"/>
      <c r="L696" s="63">
        <v>0</v>
      </c>
      <c r="M696" s="53">
        <f t="shared" si="45"/>
        <v>101227.45</v>
      </c>
      <c r="N696" s="32">
        <v>46106</v>
      </c>
      <c r="O696" s="36" t="s">
        <v>22</v>
      </c>
    </row>
    <row r="697" spans="2:15">
      <c r="B697" s="7" t="s">
        <v>1194</v>
      </c>
      <c r="C697" s="9" t="s">
        <v>930</v>
      </c>
      <c r="D697" s="36" t="s">
        <v>27</v>
      </c>
      <c r="E697" s="62" t="str">
        <f>VLOOKUP(D697,'pomocna tabulka'!$B$2:$D$12,3,0)</f>
        <v>MIRRI SR</v>
      </c>
      <c r="F697" s="41" t="str">
        <f>+IFERROR(VLOOKUP(VALUE(MID($B697,11,1)),'pomocna tabulka'!$F$2:$G$7,2,0),"")</f>
        <v>Predfinancovanie</v>
      </c>
      <c r="G697" s="36" t="s">
        <v>28</v>
      </c>
      <c r="H697" s="37">
        <v>78217.289999999994</v>
      </c>
      <c r="I697" s="36" t="s">
        <v>29</v>
      </c>
      <c r="J697" s="51">
        <v>6441.42</v>
      </c>
      <c r="K697" s="8"/>
      <c r="L697" s="63">
        <v>0</v>
      </c>
      <c r="M697" s="53">
        <f t="shared" si="45"/>
        <v>84658.709999999992</v>
      </c>
      <c r="N697" s="32">
        <v>46106</v>
      </c>
      <c r="O697" s="36" t="s">
        <v>22</v>
      </c>
    </row>
    <row r="698" spans="2:15" ht="25.5">
      <c r="B698" s="7" t="s">
        <v>1195</v>
      </c>
      <c r="C698" s="9" t="s">
        <v>1196</v>
      </c>
      <c r="D698" s="36" t="s">
        <v>27</v>
      </c>
      <c r="E698" s="62" t="str">
        <f>VLOOKUP(D698,'pomocna tabulka'!$B$2:$D$12,3,0)</f>
        <v>MIRRI SR</v>
      </c>
      <c r="F698" s="41" t="str">
        <f>+IFERROR(VLOOKUP(VALUE(MID($B698,11,1)),'pomocna tabulka'!$F$2:$G$7,2,0),"")</f>
        <v>Predfinancovanie</v>
      </c>
      <c r="G698" s="36" t="s">
        <v>28</v>
      </c>
      <c r="H698" s="37">
        <v>127047.47</v>
      </c>
      <c r="I698" s="36" t="s">
        <v>29</v>
      </c>
      <c r="J698" s="51">
        <v>10462.74</v>
      </c>
      <c r="K698" s="8"/>
      <c r="L698" s="63">
        <v>0</v>
      </c>
      <c r="M698" s="53">
        <f t="shared" si="45"/>
        <v>137510.21</v>
      </c>
      <c r="N698" s="32">
        <v>46106</v>
      </c>
      <c r="O698" s="36" t="s">
        <v>22</v>
      </c>
    </row>
    <row r="699" spans="2:15">
      <c r="B699" s="7" t="s">
        <v>1197</v>
      </c>
      <c r="C699" s="9" t="s">
        <v>1198</v>
      </c>
      <c r="D699" s="36" t="s">
        <v>19</v>
      </c>
      <c r="E699" s="62" t="str">
        <f>VLOOKUP(D699,'pomocna tabulka'!$B$2:$D$12,3,0)</f>
        <v>Úrad vlády SR</v>
      </c>
      <c r="F699" s="41" t="str">
        <f>+IFERROR(VLOOKUP(VALUE(MID($B699,11,1)),'pomocna tabulka'!$F$2:$G$7,2,0),"")</f>
        <v>Zálohová platba</v>
      </c>
      <c r="G699" s="36" t="s">
        <v>1143</v>
      </c>
      <c r="H699" s="37">
        <v>22321</v>
      </c>
      <c r="I699" s="36" t="s">
        <v>1144</v>
      </c>
      <c r="J699" s="51">
        <v>3939</v>
      </c>
      <c r="K699" s="8"/>
      <c r="L699" s="63">
        <v>0</v>
      </c>
      <c r="M699" s="53">
        <f t="shared" si="45"/>
        <v>26260</v>
      </c>
      <c r="N699" s="32">
        <v>46106</v>
      </c>
      <c r="O699" s="36" t="s">
        <v>22</v>
      </c>
    </row>
    <row r="700" spans="2:15">
      <c r="B700" s="7" t="s">
        <v>1199</v>
      </c>
      <c r="C700" s="9" t="s">
        <v>496</v>
      </c>
      <c r="D700" s="36" t="s">
        <v>19</v>
      </c>
      <c r="E700" s="62" t="str">
        <f>VLOOKUP(D700,'pomocna tabulka'!$B$2:$D$12,3,0)</f>
        <v>Úrad vlády SR</v>
      </c>
      <c r="F700" s="41" t="str">
        <f>+IFERROR(VLOOKUP(VALUE(MID($B700,11,1)),'pomocna tabulka'!$F$2:$G$7,2,0),"")</f>
        <v>Zálohová platba</v>
      </c>
      <c r="G700" s="36" t="s">
        <v>1143</v>
      </c>
      <c r="H700" s="37">
        <v>17850</v>
      </c>
      <c r="I700" s="36" t="s">
        <v>1144</v>
      </c>
      <c r="J700" s="51">
        <v>3150</v>
      </c>
      <c r="K700" s="8"/>
      <c r="L700" s="63">
        <v>0</v>
      </c>
      <c r="M700" s="53">
        <f t="shared" si="45"/>
        <v>21000</v>
      </c>
      <c r="N700" s="32">
        <v>46106</v>
      </c>
      <c r="O700" s="36" t="s">
        <v>22</v>
      </c>
    </row>
    <row r="701" spans="2:15">
      <c r="B701" s="7" t="s">
        <v>1200</v>
      </c>
      <c r="C701" s="9" t="s">
        <v>1201</v>
      </c>
      <c r="D701" s="36" t="s">
        <v>19</v>
      </c>
      <c r="E701" s="62" t="str">
        <f>VLOOKUP(D701,'pomocna tabulka'!$B$2:$D$12,3,0)</f>
        <v>Úrad vlády SR</v>
      </c>
      <c r="F701" s="41" t="str">
        <f>+IFERROR(VLOOKUP(VALUE(MID($B701,11,1)),'pomocna tabulka'!$F$2:$G$7,2,0),"")</f>
        <v>Zálohová platba</v>
      </c>
      <c r="G701" s="36" t="s">
        <v>1143</v>
      </c>
      <c r="H701" s="37">
        <v>32134.91</v>
      </c>
      <c r="I701" s="36" t="s">
        <v>1144</v>
      </c>
      <c r="J701" s="51">
        <v>5670.87</v>
      </c>
      <c r="K701" s="8"/>
      <c r="L701" s="63">
        <v>0</v>
      </c>
      <c r="M701" s="53">
        <f t="shared" si="45"/>
        <v>37805.78</v>
      </c>
      <c r="N701" s="32">
        <v>46106</v>
      </c>
      <c r="O701" s="36" t="s">
        <v>22</v>
      </c>
    </row>
    <row r="702" spans="2:15">
      <c r="B702" s="7" t="s">
        <v>1202</v>
      </c>
      <c r="C702" s="9" t="s">
        <v>1203</v>
      </c>
      <c r="D702" s="36" t="s">
        <v>19</v>
      </c>
      <c r="E702" s="62" t="str">
        <f>VLOOKUP(D702,'pomocna tabulka'!$B$2:$D$12,3,0)</f>
        <v>Úrad vlády SR</v>
      </c>
      <c r="F702" s="41" t="str">
        <f>+IFERROR(VLOOKUP(VALUE(MID($B702,11,1)),'pomocna tabulka'!$F$2:$G$7,2,0),"")</f>
        <v>Zálohová platba</v>
      </c>
      <c r="G702" s="36" t="s">
        <v>1143</v>
      </c>
      <c r="H702" s="37">
        <v>2245.34</v>
      </c>
      <c r="I702" s="36" t="s">
        <v>1144</v>
      </c>
      <c r="J702" s="51">
        <v>396.24</v>
      </c>
      <c r="K702" s="8"/>
      <c r="L702" s="63">
        <v>0</v>
      </c>
      <c r="M702" s="53">
        <f t="shared" si="45"/>
        <v>2641.58</v>
      </c>
      <c r="N702" s="32">
        <v>46106</v>
      </c>
      <c r="O702" s="36" t="s">
        <v>22</v>
      </c>
    </row>
    <row r="703" spans="2:15">
      <c r="B703" s="7" t="s">
        <v>1204</v>
      </c>
      <c r="C703" s="9" t="s">
        <v>163</v>
      </c>
      <c r="D703" s="36" t="s">
        <v>27</v>
      </c>
      <c r="E703" s="62" t="str">
        <f>VLOOKUP(D703,'pomocna tabulka'!$B$2:$D$12,3,0)</f>
        <v>MIRRI SR</v>
      </c>
      <c r="F703" s="41" t="str">
        <f>+IFERROR(VLOOKUP(VALUE(MID($B703,11,1)),'pomocna tabulka'!$F$2:$G$7,2,0),"")</f>
        <v>Predfinancovanie</v>
      </c>
      <c r="G703" s="36" t="s">
        <v>28</v>
      </c>
      <c r="H703" s="37">
        <v>24206.11</v>
      </c>
      <c r="I703" s="36" t="s">
        <v>29</v>
      </c>
      <c r="J703" s="51">
        <v>1993.44</v>
      </c>
      <c r="K703" s="8"/>
      <c r="L703" s="63">
        <v>0</v>
      </c>
      <c r="M703" s="53">
        <f t="shared" si="45"/>
        <v>26199.55</v>
      </c>
      <c r="N703" s="32">
        <v>46106</v>
      </c>
      <c r="O703" s="36" t="s">
        <v>22</v>
      </c>
    </row>
    <row r="704" spans="2:15">
      <c r="B704" s="7" t="s">
        <v>1205</v>
      </c>
      <c r="C704" s="9" t="s">
        <v>1206</v>
      </c>
      <c r="D704" s="36" t="s">
        <v>19</v>
      </c>
      <c r="E704" s="62" t="str">
        <f>VLOOKUP(D704,'pomocna tabulka'!$B$2:$D$12,3,0)</f>
        <v>Úrad vlády SR</v>
      </c>
      <c r="F704" s="41" t="str">
        <f>+IFERROR(VLOOKUP(VALUE(MID($B704,11,1)),'pomocna tabulka'!$F$2:$G$7,2,0),"")</f>
        <v>Zálohová platba</v>
      </c>
      <c r="G704" s="36" t="s">
        <v>1143</v>
      </c>
      <c r="H704" s="37">
        <v>16915</v>
      </c>
      <c r="I704" s="36" t="s">
        <v>1144</v>
      </c>
      <c r="J704" s="51">
        <v>2985</v>
      </c>
      <c r="K704" s="8"/>
      <c r="L704" s="63">
        <v>0</v>
      </c>
      <c r="M704" s="53">
        <f t="shared" si="45"/>
        <v>19900</v>
      </c>
      <c r="N704" s="32">
        <v>46106</v>
      </c>
      <c r="O704" s="36" t="s">
        <v>22</v>
      </c>
    </row>
    <row r="705" spans="2:15">
      <c r="B705" s="7" t="s">
        <v>1207</v>
      </c>
      <c r="C705" s="9" t="s">
        <v>1208</v>
      </c>
      <c r="D705" s="36" t="s">
        <v>19</v>
      </c>
      <c r="E705" s="62" t="str">
        <f>VLOOKUP(D705,'pomocna tabulka'!$B$2:$D$12,3,0)</f>
        <v>Úrad vlády SR</v>
      </c>
      <c r="F705" s="41" t="str">
        <f>+IFERROR(VLOOKUP(VALUE(MID($B705,11,1)),'pomocna tabulka'!$F$2:$G$7,2,0),"")</f>
        <v>Priebežná platba</v>
      </c>
      <c r="G705" s="36" t="s">
        <v>1143</v>
      </c>
      <c r="H705" s="37">
        <v>14709.85</v>
      </c>
      <c r="I705" s="36" t="s">
        <v>1144</v>
      </c>
      <c r="J705" s="51">
        <v>2595.85</v>
      </c>
      <c r="K705" s="8"/>
      <c r="L705" s="63">
        <v>0</v>
      </c>
      <c r="M705" s="53">
        <f t="shared" si="45"/>
        <v>17305.7</v>
      </c>
      <c r="N705" s="32">
        <v>46106</v>
      </c>
      <c r="O705" s="36" t="s">
        <v>22</v>
      </c>
    </row>
    <row r="706" spans="2:15">
      <c r="B706" s="7" t="s">
        <v>1209</v>
      </c>
      <c r="C706" s="9" t="s">
        <v>1210</v>
      </c>
      <c r="D706" s="36" t="s">
        <v>19</v>
      </c>
      <c r="E706" s="62" t="str">
        <f>VLOOKUP(D706,'pomocna tabulka'!$B$2:$D$12,3,0)</f>
        <v>Úrad vlády SR</v>
      </c>
      <c r="F706" s="41" t="str">
        <f>+IFERROR(VLOOKUP(VALUE(MID($B706,11,1)),'pomocna tabulka'!$F$2:$G$7,2,0),"")</f>
        <v>Priebežná platba</v>
      </c>
      <c r="G706" s="36" t="s">
        <v>1143</v>
      </c>
      <c r="H706" s="37">
        <v>10654.1</v>
      </c>
      <c r="I706" s="36" t="s">
        <v>1144</v>
      </c>
      <c r="J706" s="51">
        <v>1880.13</v>
      </c>
      <c r="K706" s="8"/>
      <c r="L706" s="63">
        <v>0</v>
      </c>
      <c r="M706" s="53">
        <f t="shared" si="45"/>
        <v>12534.23</v>
      </c>
      <c r="N706" s="32">
        <v>46106</v>
      </c>
      <c r="O706" s="36" t="s">
        <v>22</v>
      </c>
    </row>
    <row r="707" spans="2:15">
      <c r="B707" s="7" t="s">
        <v>1211</v>
      </c>
      <c r="C707" s="9" t="s">
        <v>472</v>
      </c>
      <c r="D707" s="36" t="s">
        <v>19</v>
      </c>
      <c r="E707" s="62" t="str">
        <f>VLOOKUP(D707,'pomocna tabulka'!$B$2:$D$12,3,0)</f>
        <v>Úrad vlády SR</v>
      </c>
      <c r="F707" s="41" t="str">
        <f>+IFERROR(VLOOKUP(VALUE(MID($B707,11,1)),'pomocna tabulka'!$F$2:$G$7,2,0),"")</f>
        <v>Priebežná platba</v>
      </c>
      <c r="G707" s="36" t="s">
        <v>1143</v>
      </c>
      <c r="H707" s="37">
        <v>5442.55</v>
      </c>
      <c r="I707" s="36" t="s">
        <v>1144</v>
      </c>
      <c r="J707" s="51">
        <v>960.45</v>
      </c>
      <c r="K707" s="8"/>
      <c r="L707" s="63">
        <v>0</v>
      </c>
      <c r="M707" s="53">
        <f t="shared" si="45"/>
        <v>6403</v>
      </c>
      <c r="N707" s="32">
        <v>46106</v>
      </c>
      <c r="O707" s="36" t="s">
        <v>22</v>
      </c>
    </row>
    <row r="708" spans="2:15">
      <c r="B708" s="7" t="s">
        <v>1212</v>
      </c>
      <c r="C708" s="9" t="s">
        <v>1213</v>
      </c>
      <c r="D708" s="36" t="s">
        <v>19</v>
      </c>
      <c r="E708" s="62" t="str">
        <f>VLOOKUP(D708,'pomocna tabulka'!$B$2:$D$12,3,0)</f>
        <v>Úrad vlády SR</v>
      </c>
      <c r="F708" s="41" t="str">
        <f>+IFERROR(VLOOKUP(VALUE(MID($B708,11,1)),'pomocna tabulka'!$F$2:$G$7,2,0),"")</f>
        <v>Zálohová platba</v>
      </c>
      <c r="G708" s="36" t="s">
        <v>1143</v>
      </c>
      <c r="H708" s="37">
        <v>68000</v>
      </c>
      <c r="I708" s="36" t="s">
        <v>1144</v>
      </c>
      <c r="J708" s="51">
        <v>12000</v>
      </c>
      <c r="K708" s="8"/>
      <c r="L708" s="63">
        <v>0</v>
      </c>
      <c r="M708" s="53">
        <f t="shared" si="45"/>
        <v>80000</v>
      </c>
      <c r="N708" s="32">
        <v>46106</v>
      </c>
      <c r="O708" s="36" t="s">
        <v>22</v>
      </c>
    </row>
    <row r="709" spans="2:15">
      <c r="B709" s="7" t="s">
        <v>1214</v>
      </c>
      <c r="C709" s="9" t="s">
        <v>78</v>
      </c>
      <c r="D709" s="36" t="s">
        <v>27</v>
      </c>
      <c r="E709" s="62" t="str">
        <f>VLOOKUP(D709,'pomocna tabulka'!$B$2:$D$12,3,0)</f>
        <v>MIRRI SR</v>
      </c>
      <c r="F709" s="41" t="str">
        <f>+IFERROR(VLOOKUP(VALUE(MID($B709,11,1)),'pomocna tabulka'!$F$2:$G$7,2,0),"")</f>
        <v>Zálohová platba</v>
      </c>
      <c r="G709" s="36" t="s">
        <v>28</v>
      </c>
      <c r="H709" s="37">
        <v>139860</v>
      </c>
      <c r="I709" s="36" t="s">
        <v>29</v>
      </c>
      <c r="J709" s="51">
        <v>46660</v>
      </c>
      <c r="K709" s="8" t="s">
        <v>48</v>
      </c>
      <c r="L709" s="63">
        <v>13480</v>
      </c>
      <c r="M709" s="53">
        <f t="shared" si="45"/>
        <v>200000</v>
      </c>
      <c r="N709" s="32">
        <v>46106</v>
      </c>
      <c r="O709" s="49" t="s">
        <v>49</v>
      </c>
    </row>
    <row r="710" spans="2:15">
      <c r="B710" s="7" t="s">
        <v>1215</v>
      </c>
      <c r="C710" s="9" t="s">
        <v>1216</v>
      </c>
      <c r="D710" s="36" t="s">
        <v>27</v>
      </c>
      <c r="E710" s="62" t="str">
        <f>VLOOKUP(D710,'pomocna tabulka'!$B$2:$D$12,3,0)</f>
        <v>MIRRI SR</v>
      </c>
      <c r="F710" s="41" t="str">
        <f>+IFERROR(VLOOKUP(VALUE(MID($B710,11,1)),'pomocna tabulka'!$F$2:$G$7,2,0),"")</f>
        <v>Zálohová platba</v>
      </c>
      <c r="G710" s="36" t="s">
        <v>28</v>
      </c>
      <c r="H710" s="37">
        <v>61070.400000000001</v>
      </c>
      <c r="I710" s="36" t="s">
        <v>29</v>
      </c>
      <c r="J710" s="51">
        <v>20669.599999999999</v>
      </c>
      <c r="K710" s="8"/>
      <c r="L710" s="63">
        <v>0</v>
      </c>
      <c r="M710" s="53">
        <f t="shared" si="45"/>
        <v>81740</v>
      </c>
      <c r="N710" s="32">
        <v>46107</v>
      </c>
      <c r="O710" s="36" t="s">
        <v>22</v>
      </c>
    </row>
    <row r="711" spans="2:15">
      <c r="B711" s="7" t="s">
        <v>1217</v>
      </c>
      <c r="C711" s="9" t="s">
        <v>313</v>
      </c>
      <c r="D711" s="36" t="s">
        <v>19</v>
      </c>
      <c r="E711" s="62" t="str">
        <f>VLOOKUP(D711,'pomocna tabulka'!$B$2:$D$12,3,0)</f>
        <v>Úrad vlády SR</v>
      </c>
      <c r="F711" s="41" t="str">
        <f>+IFERROR(VLOOKUP(VALUE(MID($B711,11,1)),'pomocna tabulka'!$F$2:$G$7,2,0),"")</f>
        <v>Priebežná platba</v>
      </c>
      <c r="G711" s="36" t="s">
        <v>1143</v>
      </c>
      <c r="H711" s="37">
        <v>4123.62</v>
      </c>
      <c r="I711" s="36" t="s">
        <v>1144</v>
      </c>
      <c r="J711" s="51">
        <v>727.7</v>
      </c>
      <c r="K711" s="8"/>
      <c r="L711" s="63">
        <v>0</v>
      </c>
      <c r="M711" s="53">
        <f t="shared" si="45"/>
        <v>4851.32</v>
      </c>
      <c r="N711" s="32">
        <v>46106</v>
      </c>
      <c r="O711" s="36" t="s">
        <v>22</v>
      </c>
    </row>
    <row r="712" spans="2:15">
      <c r="B712" s="7" t="s">
        <v>1218</v>
      </c>
      <c r="C712" s="9" t="s">
        <v>1219</v>
      </c>
      <c r="D712" s="36" t="s">
        <v>19</v>
      </c>
      <c r="E712" s="62" t="str">
        <f>VLOOKUP(D712,'pomocna tabulka'!$B$2:$D$12,3,0)</f>
        <v>Úrad vlády SR</v>
      </c>
      <c r="F712" s="41" t="str">
        <f>+IFERROR(VLOOKUP(VALUE(MID($B712,11,1)),'pomocna tabulka'!$F$2:$G$7,2,0),"")</f>
        <v>Zálohová platba</v>
      </c>
      <c r="G712" s="36" t="s">
        <v>1143</v>
      </c>
      <c r="H712" s="37">
        <v>12750</v>
      </c>
      <c r="I712" s="36" t="s">
        <v>1144</v>
      </c>
      <c r="J712" s="51">
        <v>2250</v>
      </c>
      <c r="K712" s="8"/>
      <c r="L712" s="63">
        <v>0</v>
      </c>
      <c r="M712" s="53">
        <f t="shared" si="45"/>
        <v>15000</v>
      </c>
      <c r="N712" s="32">
        <v>46106</v>
      </c>
      <c r="O712" s="36" t="s">
        <v>22</v>
      </c>
    </row>
    <row r="713" spans="2:15">
      <c r="B713" s="7" t="s">
        <v>1220</v>
      </c>
      <c r="C713" s="9" t="s">
        <v>195</v>
      </c>
      <c r="D713" s="36" t="s">
        <v>27</v>
      </c>
      <c r="E713" s="62" t="str">
        <f>VLOOKUP(D713,'pomocna tabulka'!$B$2:$D$12,3,0)</f>
        <v>MIRRI SR</v>
      </c>
      <c r="F713" s="41" t="str">
        <f>+IFERROR(VLOOKUP(VALUE(MID($B713,11,1)),'pomocna tabulka'!$F$2:$G$7,2,0),"")</f>
        <v>Predfinancovanie</v>
      </c>
      <c r="G713" s="36" t="s">
        <v>28</v>
      </c>
      <c r="H713" s="37">
        <v>123632.47</v>
      </c>
      <c r="I713" s="36" t="s">
        <v>29</v>
      </c>
      <c r="J713" s="51">
        <v>10181.5</v>
      </c>
      <c r="K713" s="8"/>
      <c r="L713" s="63">
        <v>0</v>
      </c>
      <c r="M713" s="53">
        <f t="shared" ref="M713" si="46">H713+J713+L713</f>
        <v>133813.97</v>
      </c>
      <c r="N713" s="32">
        <v>46106</v>
      </c>
      <c r="O713" s="36" t="s">
        <v>22</v>
      </c>
    </row>
    <row r="714" spans="2:15">
      <c r="B714" s="7" t="s">
        <v>1221</v>
      </c>
      <c r="C714" s="9" t="s">
        <v>1222</v>
      </c>
      <c r="D714" s="36" t="s">
        <v>27</v>
      </c>
      <c r="E714" s="62" t="str">
        <f>VLOOKUP(D714,'pomocna tabulka'!$B$2:$D$12,3,0)</f>
        <v>MIRRI SR</v>
      </c>
      <c r="F714" s="41" t="str">
        <f>+IFERROR(VLOOKUP(VALUE(MID($B714,11,1)),'pomocna tabulka'!$F$2:$G$7,2,0),"")</f>
        <v>Zálohová platba</v>
      </c>
      <c r="G714" s="36" t="s">
        <v>28</v>
      </c>
      <c r="H714" s="37">
        <v>164400.03</v>
      </c>
      <c r="I714" s="36" t="s">
        <v>29</v>
      </c>
      <c r="J714" s="51">
        <v>13538.83</v>
      </c>
      <c r="K714" s="8"/>
      <c r="L714" s="63">
        <v>0</v>
      </c>
      <c r="M714" s="53">
        <f t="shared" ref="M714" si="47">H714+J714+L714</f>
        <v>177938.86</v>
      </c>
      <c r="N714" s="32">
        <v>46106</v>
      </c>
      <c r="O714" s="36" t="s">
        <v>22</v>
      </c>
    </row>
    <row r="715" spans="2:15">
      <c r="B715" s="7" t="s">
        <v>1223</v>
      </c>
      <c r="C715" s="9" t="s">
        <v>1224</v>
      </c>
      <c r="D715" s="36" t="s">
        <v>19</v>
      </c>
      <c r="E715" s="62" t="str">
        <f>VLOOKUP(D715,'pomocna tabulka'!$B$2:$D$12,3,0)</f>
        <v>Úrad vlády SR</v>
      </c>
      <c r="F715" s="41" t="str">
        <f>+IFERROR(VLOOKUP(VALUE(MID($B715,11,1)),'pomocna tabulka'!$F$2:$G$7,2,0),"")</f>
        <v>Priebežná platba</v>
      </c>
      <c r="G715" s="36" t="s">
        <v>1143</v>
      </c>
      <c r="H715" s="37">
        <v>29419.69</v>
      </c>
      <c r="I715" s="36" t="s">
        <v>1144</v>
      </c>
      <c r="J715" s="51">
        <v>5191.71</v>
      </c>
      <c r="K715" s="8"/>
      <c r="L715" s="63">
        <v>0</v>
      </c>
      <c r="M715" s="53">
        <f t="shared" si="45"/>
        <v>34611.4</v>
      </c>
      <c r="N715" s="32">
        <v>46106</v>
      </c>
      <c r="O715" s="36" t="s">
        <v>22</v>
      </c>
    </row>
    <row r="716" spans="2:15">
      <c r="B716" s="38" t="s">
        <v>1225</v>
      </c>
      <c r="C716" s="9" t="s">
        <v>970</v>
      </c>
      <c r="D716" s="36" t="s">
        <v>27</v>
      </c>
      <c r="E716" s="62" t="str">
        <f>VLOOKUP(D716,'pomocna tabulka'!$B$2:$D$12,3,0)</f>
        <v>MIRRI SR</v>
      </c>
      <c r="F716" s="41" t="str">
        <f>+IFERROR(VLOOKUP(VALUE(MID($B716,11,1)),'pomocna tabulka'!$F$2:$G$7,2,0),"")</f>
        <v>Predfinancovanie</v>
      </c>
      <c r="G716" s="36" t="s">
        <v>28</v>
      </c>
      <c r="H716" s="37">
        <v>133146.45000000001</v>
      </c>
      <c r="I716" s="36" t="s">
        <v>29</v>
      </c>
      <c r="J716" s="51">
        <v>10965</v>
      </c>
      <c r="K716" s="8"/>
      <c r="L716" s="63">
        <v>0</v>
      </c>
      <c r="M716" s="53">
        <f t="shared" si="45"/>
        <v>144111.45000000001</v>
      </c>
      <c r="N716" s="32">
        <v>46107</v>
      </c>
      <c r="O716" s="36" t="s">
        <v>22</v>
      </c>
    </row>
    <row r="717" spans="2:15">
      <c r="B717" s="7" t="s">
        <v>1226</v>
      </c>
      <c r="C717" s="9" t="s">
        <v>1227</v>
      </c>
      <c r="D717" s="36" t="s">
        <v>19</v>
      </c>
      <c r="E717" s="62" t="str">
        <f>VLOOKUP(D717,'pomocna tabulka'!$B$2:$D$12,3,0)</f>
        <v>Úrad vlády SR</v>
      </c>
      <c r="F717" s="41" t="str">
        <f>+IFERROR(VLOOKUP(VALUE(MID($B717,11,1)),'pomocna tabulka'!$F$2:$G$7,2,0),"")</f>
        <v>Zálohová platba</v>
      </c>
      <c r="G717" s="36" t="s">
        <v>1143</v>
      </c>
      <c r="H717" s="37">
        <v>85000</v>
      </c>
      <c r="I717" s="36" t="s">
        <v>1144</v>
      </c>
      <c r="J717" s="51">
        <v>15000</v>
      </c>
      <c r="K717" s="8"/>
      <c r="L717" s="63">
        <v>0</v>
      </c>
      <c r="M717" s="53">
        <f t="shared" si="45"/>
        <v>100000</v>
      </c>
      <c r="N717" s="32">
        <v>46107</v>
      </c>
      <c r="O717" s="36" t="s">
        <v>22</v>
      </c>
    </row>
    <row r="718" spans="2:15">
      <c r="B718" s="7" t="s">
        <v>1228</v>
      </c>
      <c r="C718" s="9" t="s">
        <v>254</v>
      </c>
      <c r="D718" s="36" t="s">
        <v>27</v>
      </c>
      <c r="E718" s="62" t="str">
        <f>VLOOKUP(D718,'pomocna tabulka'!$B$2:$D$12,3,0)</f>
        <v>MIRRI SR</v>
      </c>
      <c r="F718" s="41" t="str">
        <f>+IFERROR(VLOOKUP(VALUE(MID($B718,11,1)),'pomocna tabulka'!$F$2:$G$7,2,0),"")</f>
        <v>Predfinancovanie</v>
      </c>
      <c r="G718" s="36" t="s">
        <v>28</v>
      </c>
      <c r="H718" s="37">
        <v>39155.019999999997</v>
      </c>
      <c r="I718" s="36" t="s">
        <v>29</v>
      </c>
      <c r="J718" s="51">
        <v>3224.53</v>
      </c>
      <c r="K718" s="8"/>
      <c r="L718" s="63">
        <v>0</v>
      </c>
      <c r="M718" s="53">
        <f t="shared" si="45"/>
        <v>42379.549999999996</v>
      </c>
      <c r="N718" s="32">
        <v>46107</v>
      </c>
      <c r="O718" s="36" t="s">
        <v>22</v>
      </c>
    </row>
    <row r="719" spans="2:15">
      <c r="B719" s="7" t="s">
        <v>1229</v>
      </c>
      <c r="C719" s="9" t="s">
        <v>1230</v>
      </c>
      <c r="D719" s="36" t="s">
        <v>66</v>
      </c>
      <c r="E719" s="62" t="str">
        <f>VLOOKUP(D719,'pomocna tabulka'!$B$2:$D$12,3,0)</f>
        <v xml:space="preserve">Slovenská inovačná a energetická agentúra </v>
      </c>
      <c r="F719" s="41" t="str">
        <f>+IFERROR(VLOOKUP(VALUE(MID($B719,11,1)),'pomocna tabulka'!$F$2:$G$7,2,0),"")</f>
        <v>Predfinancovanie</v>
      </c>
      <c r="G719" s="36" t="s">
        <v>67</v>
      </c>
      <c r="H719" s="37">
        <v>3688.68</v>
      </c>
      <c r="I719" s="36" t="s">
        <v>68</v>
      </c>
      <c r="J719" s="51">
        <v>5533.01</v>
      </c>
      <c r="K719" s="8"/>
      <c r="L719" s="63">
        <v>0</v>
      </c>
      <c r="M719" s="53">
        <f t="shared" si="45"/>
        <v>9221.69</v>
      </c>
      <c r="N719" s="32">
        <v>46107</v>
      </c>
      <c r="O719" s="36" t="s">
        <v>22</v>
      </c>
    </row>
    <row r="720" spans="2:15">
      <c r="B720" s="7" t="s">
        <v>1231</v>
      </c>
      <c r="C720" s="9" t="s">
        <v>671</v>
      </c>
      <c r="D720" s="36" t="s">
        <v>27</v>
      </c>
      <c r="E720" s="62" t="str">
        <f>VLOOKUP(D720,'pomocna tabulka'!$B$2:$D$12,3,0)</f>
        <v>MIRRI SR</v>
      </c>
      <c r="F720" s="41" t="str">
        <f>+IFERROR(VLOOKUP(VALUE(MID($B720,11,1)),'pomocna tabulka'!$F$2:$G$7,2,0),"")</f>
        <v>Priebežná platba</v>
      </c>
      <c r="G720" s="36" t="s">
        <v>28</v>
      </c>
      <c r="H720" s="37">
        <v>8670</v>
      </c>
      <c r="I720" s="36" t="s">
        <v>29</v>
      </c>
      <c r="J720" s="51">
        <v>714</v>
      </c>
      <c r="K720" s="8"/>
      <c r="L720" s="63">
        <v>0</v>
      </c>
      <c r="M720" s="53">
        <f t="shared" si="45"/>
        <v>9384</v>
      </c>
      <c r="N720" s="32">
        <v>46107</v>
      </c>
      <c r="O720" s="36" t="s">
        <v>22</v>
      </c>
    </row>
    <row r="721" spans="2:18">
      <c r="B721" s="7" t="s">
        <v>1232</v>
      </c>
      <c r="C721" s="9" t="s">
        <v>1233</v>
      </c>
      <c r="D721" s="36" t="s">
        <v>19</v>
      </c>
      <c r="E721" s="62" t="str">
        <f>VLOOKUP(D721,'pomocna tabulka'!$B$2:$D$12,3,0)</f>
        <v>Úrad vlády SR</v>
      </c>
      <c r="F721" s="41" t="str">
        <f>+IFERROR(VLOOKUP(VALUE(MID($B721,11,1)),'pomocna tabulka'!$F$2:$G$7,2,0),"")</f>
        <v>Zálohová platba</v>
      </c>
      <c r="G721" s="36" t="s">
        <v>1143</v>
      </c>
      <c r="H721" s="37">
        <v>28050</v>
      </c>
      <c r="I721" s="36" t="s">
        <v>1144</v>
      </c>
      <c r="J721" s="51">
        <v>4950</v>
      </c>
      <c r="K721" s="8"/>
      <c r="L721" s="63">
        <v>0</v>
      </c>
      <c r="M721" s="53">
        <f t="shared" si="45"/>
        <v>33000</v>
      </c>
      <c r="N721" s="32">
        <v>46107</v>
      </c>
      <c r="O721" s="36" t="s">
        <v>22</v>
      </c>
    </row>
    <row r="722" spans="2:18">
      <c r="B722" s="7" t="s">
        <v>1234</v>
      </c>
      <c r="C722" s="9" t="s">
        <v>41</v>
      </c>
      <c r="D722" s="36" t="s">
        <v>27</v>
      </c>
      <c r="E722" s="62" t="str">
        <f>VLOOKUP(D722,'pomocna tabulka'!$B$2:$D$12,3,0)</f>
        <v>MIRRI SR</v>
      </c>
      <c r="F722" s="41" t="str">
        <f>+IFERROR(VLOOKUP(VALUE(MID($B722,11,1)),'pomocna tabulka'!$F$2:$G$7,2,0),"")</f>
        <v>Priebežná platba</v>
      </c>
      <c r="G722" s="36" t="s">
        <v>42</v>
      </c>
      <c r="H722" s="37">
        <v>197576.32000000001</v>
      </c>
      <c r="I722" s="36" t="s">
        <v>43</v>
      </c>
      <c r="J722" s="51">
        <v>16270.99</v>
      </c>
      <c r="K722" s="8"/>
      <c r="L722" s="63">
        <v>0</v>
      </c>
      <c r="M722" s="53">
        <f t="shared" si="45"/>
        <v>213847.31</v>
      </c>
      <c r="N722" s="32">
        <v>46107</v>
      </c>
      <c r="O722" s="36" t="s">
        <v>22</v>
      </c>
    </row>
    <row r="723" spans="2:18">
      <c r="B723" s="7" t="s">
        <v>1235</v>
      </c>
      <c r="C723" s="9" t="s">
        <v>1236</v>
      </c>
      <c r="D723" s="36" t="s">
        <v>27</v>
      </c>
      <c r="E723" s="62" t="str">
        <f>VLOOKUP(D723,'pomocna tabulka'!$B$2:$D$12,3,0)</f>
        <v>MIRRI SR</v>
      </c>
      <c r="F723" s="41" t="str">
        <f>+IFERROR(VLOOKUP(VALUE(MID($B723,11,1)),'pomocna tabulka'!$F$2:$G$7,2,0),"")</f>
        <v>Predfinancovanie</v>
      </c>
      <c r="G723" s="36" t="s">
        <v>28</v>
      </c>
      <c r="H723" s="37">
        <v>24189.58</v>
      </c>
      <c r="I723" s="36" t="s">
        <v>29</v>
      </c>
      <c r="J723" s="51">
        <v>1992.08</v>
      </c>
      <c r="K723" s="8"/>
      <c r="L723" s="63">
        <v>0</v>
      </c>
      <c r="M723" s="53">
        <f t="shared" si="45"/>
        <v>26181.660000000003</v>
      </c>
      <c r="N723" s="32">
        <v>46107</v>
      </c>
      <c r="O723" s="36" t="s">
        <v>22</v>
      </c>
    </row>
    <row r="724" spans="2:18">
      <c r="B724" s="7" t="s">
        <v>1237</v>
      </c>
      <c r="C724" s="9" t="s">
        <v>375</v>
      </c>
      <c r="D724" s="36" t="s">
        <v>27</v>
      </c>
      <c r="E724" s="62" t="str">
        <f>VLOOKUP(D724,'pomocna tabulka'!$B$2:$D$12,3,0)</f>
        <v>MIRRI SR</v>
      </c>
      <c r="F724" s="41" t="str">
        <f>+IFERROR(VLOOKUP(VALUE(MID($B724,11,1)),'pomocna tabulka'!$F$2:$G$7,2,0),"")</f>
        <v>Priebežná platba</v>
      </c>
      <c r="G724" s="36" t="s">
        <v>28</v>
      </c>
      <c r="H724" s="37">
        <v>972971.42</v>
      </c>
      <c r="I724" s="36" t="s">
        <v>29</v>
      </c>
      <c r="J724" s="51">
        <v>80127.06</v>
      </c>
      <c r="K724" s="8"/>
      <c r="L724" s="63">
        <v>0</v>
      </c>
      <c r="M724" s="53">
        <f t="shared" si="45"/>
        <v>1053098.48</v>
      </c>
      <c r="N724" s="32">
        <v>46107</v>
      </c>
      <c r="O724" s="36" t="s">
        <v>22</v>
      </c>
    </row>
    <row r="725" spans="2:18">
      <c r="B725" s="7" t="s">
        <v>1238</v>
      </c>
      <c r="C725" s="9" t="s">
        <v>1239</v>
      </c>
      <c r="D725" s="36" t="s">
        <v>27</v>
      </c>
      <c r="E725" s="62" t="str">
        <f>VLOOKUP(D725,'pomocna tabulka'!$B$2:$D$12,3,0)</f>
        <v>MIRRI SR</v>
      </c>
      <c r="F725" s="41" t="str">
        <f>+IFERROR(VLOOKUP(VALUE(MID($B725,11,1)),'pomocna tabulka'!$F$2:$G$7,2,0),"")</f>
        <v>Priebežná platba</v>
      </c>
      <c r="G725" s="36" t="s">
        <v>42</v>
      </c>
      <c r="H725" s="37">
        <v>2608719.92</v>
      </c>
      <c r="I725" s="36"/>
      <c r="J725" s="51">
        <v>0</v>
      </c>
      <c r="K725" s="8"/>
      <c r="L725" s="63">
        <v>0</v>
      </c>
      <c r="M725" s="53">
        <f t="shared" si="45"/>
        <v>2608719.92</v>
      </c>
      <c r="N725" s="32">
        <v>46107</v>
      </c>
      <c r="O725" s="36" t="s">
        <v>22</v>
      </c>
    </row>
    <row r="726" spans="2:18">
      <c r="B726" s="7" t="s">
        <v>1240</v>
      </c>
      <c r="C726" s="9" t="s">
        <v>337</v>
      </c>
      <c r="D726" s="36" t="s">
        <v>27</v>
      </c>
      <c r="E726" s="62" t="str">
        <f>VLOOKUP(D726,'pomocna tabulka'!$B$2:$D$12,3,0)</f>
        <v>MIRRI SR</v>
      </c>
      <c r="F726" s="41" t="str">
        <f>+IFERROR(VLOOKUP(VALUE(MID($B726,11,1)),'pomocna tabulka'!$F$2:$G$7,2,0),"")</f>
        <v>Zálohová platba</v>
      </c>
      <c r="G726" s="36" t="s">
        <v>28</v>
      </c>
      <c r="H726" s="37">
        <v>304092.12</v>
      </c>
      <c r="I726" s="36" t="s">
        <v>29</v>
      </c>
      <c r="J726" s="51">
        <v>25042.880000000001</v>
      </c>
      <c r="K726" s="8"/>
      <c r="L726" s="63">
        <v>0</v>
      </c>
      <c r="M726" s="53">
        <f t="shared" si="45"/>
        <v>329135</v>
      </c>
      <c r="N726" s="32">
        <v>46107</v>
      </c>
      <c r="O726" s="12" t="s">
        <v>22</v>
      </c>
    </row>
    <row r="727" spans="2:18">
      <c r="B727" s="7" t="s">
        <v>1241</v>
      </c>
      <c r="C727" s="9" t="s">
        <v>1242</v>
      </c>
      <c r="D727" s="36" t="s">
        <v>19</v>
      </c>
      <c r="E727" s="62" t="str">
        <f>VLOOKUP(D727,'pomocna tabulka'!$B$2:$D$12,3,0)</f>
        <v>Úrad vlády SR</v>
      </c>
      <c r="F727" s="41" t="str">
        <f>+IFERROR(VLOOKUP(VALUE(MID($B727,11,1)),'pomocna tabulka'!$F$2:$G$7,2,0),"")</f>
        <v>Priebežná platba</v>
      </c>
      <c r="G727" s="36" t="s">
        <v>1143</v>
      </c>
      <c r="H727" s="37">
        <v>19513.939999999999</v>
      </c>
      <c r="I727" s="36" t="s">
        <v>1144</v>
      </c>
      <c r="J727" s="51">
        <v>3443.64</v>
      </c>
      <c r="K727" s="8"/>
      <c r="L727" s="63">
        <v>0</v>
      </c>
      <c r="M727" s="53">
        <f t="shared" ref="M727:M728" si="48">H727+J727+L727</f>
        <v>22957.579999999998</v>
      </c>
      <c r="N727" s="32">
        <v>46107</v>
      </c>
      <c r="O727" s="36" t="s">
        <v>22</v>
      </c>
    </row>
    <row r="728" spans="2:18">
      <c r="B728" s="7" t="s">
        <v>1243</v>
      </c>
      <c r="C728" s="9" t="s">
        <v>355</v>
      </c>
      <c r="D728" s="36" t="s">
        <v>66</v>
      </c>
      <c r="E728" s="62" t="str">
        <f>VLOOKUP(D728,'pomocna tabulka'!$B$2:$D$12,3,0)</f>
        <v xml:space="preserve">Slovenská inovačná a energetická agentúra </v>
      </c>
      <c r="F728" s="41" t="str">
        <f>+IFERROR(VLOOKUP(VALUE(MID($B728,11,1)),'pomocna tabulka'!$F$2:$G$7,2,0),"")</f>
        <v>Predfinancovanie</v>
      </c>
      <c r="G728" s="36" t="s">
        <v>67</v>
      </c>
      <c r="H728" s="37">
        <v>3606.35</v>
      </c>
      <c r="I728" s="36" t="s">
        <v>68</v>
      </c>
      <c r="J728" s="51">
        <v>5409.52</v>
      </c>
      <c r="K728" s="8"/>
      <c r="L728" s="63">
        <v>0</v>
      </c>
      <c r="M728" s="53">
        <f t="shared" si="48"/>
        <v>9015.8700000000008</v>
      </c>
      <c r="N728" s="32">
        <v>46107</v>
      </c>
      <c r="O728" s="36" t="s">
        <v>22</v>
      </c>
      <c r="P728" s="89"/>
      <c r="Q728" s="90"/>
      <c r="R728" s="25"/>
    </row>
    <row r="729" spans="2:18">
      <c r="B729" s="7" t="s">
        <v>1244</v>
      </c>
      <c r="C729" s="9" t="s">
        <v>816</v>
      </c>
      <c r="D729" s="36" t="s">
        <v>19</v>
      </c>
      <c r="E729" s="62" t="str">
        <f>VLOOKUP(D729,'pomocna tabulka'!$B$2:$D$12,3,0)</f>
        <v>Úrad vlády SR</v>
      </c>
      <c r="F729" s="41" t="str">
        <f>+IFERROR(VLOOKUP(VALUE(MID($B729,11,1)),'pomocna tabulka'!$F$2:$G$7,2,0),"")</f>
        <v>Zálohová platba</v>
      </c>
      <c r="G729" s="36" t="s">
        <v>1143</v>
      </c>
      <c r="H729" s="37">
        <v>2072.92</v>
      </c>
      <c r="I729" s="36" t="s">
        <v>1144</v>
      </c>
      <c r="J729" s="51">
        <v>365.81</v>
      </c>
      <c r="K729" s="8"/>
      <c r="L729" s="63">
        <v>0</v>
      </c>
      <c r="M729" s="53">
        <f t="shared" si="45"/>
        <v>2438.73</v>
      </c>
      <c r="N729" s="91">
        <v>46107</v>
      </c>
      <c r="O729" s="36" t="s">
        <v>22</v>
      </c>
    </row>
    <row r="730" spans="2:18">
      <c r="B730" s="7" t="s">
        <v>1245</v>
      </c>
      <c r="C730" s="9" t="s">
        <v>1246</v>
      </c>
      <c r="D730" s="36" t="s">
        <v>19</v>
      </c>
      <c r="E730" s="62" t="str">
        <f>VLOOKUP(D730,'pomocna tabulka'!$B$2:$D$12,3,0)</f>
        <v>Úrad vlády SR</v>
      </c>
      <c r="F730" s="41" t="str">
        <f>+IFERROR(VLOOKUP(VALUE(MID($B730,11,1)),'pomocna tabulka'!$F$2:$G$7,2,0),"")</f>
        <v>Zálohová platba</v>
      </c>
      <c r="G730" s="36" t="s">
        <v>1143</v>
      </c>
      <c r="H730" s="37">
        <v>1741.43</v>
      </c>
      <c r="I730" s="36" t="s">
        <v>1144</v>
      </c>
      <c r="J730" s="51">
        <v>307.31</v>
      </c>
      <c r="K730" s="8"/>
      <c r="L730" s="63">
        <v>0</v>
      </c>
      <c r="M730" s="53">
        <f t="shared" ref="M730:M774" si="49">H730+J730+L730</f>
        <v>2048.7400000000002</v>
      </c>
      <c r="N730" s="32">
        <v>46107</v>
      </c>
      <c r="O730" s="36" t="s">
        <v>22</v>
      </c>
    </row>
    <row r="731" spans="2:18">
      <c r="B731" s="7" t="s">
        <v>1247</v>
      </c>
      <c r="C731" s="9" t="s">
        <v>1248</v>
      </c>
      <c r="D731" s="36" t="s">
        <v>19</v>
      </c>
      <c r="E731" s="62" t="str">
        <f>VLOOKUP(D731,'pomocna tabulka'!$B$2:$D$12,3,0)</f>
        <v>Úrad vlády SR</v>
      </c>
      <c r="F731" s="41" t="str">
        <f>+IFERROR(VLOOKUP(VALUE(MID($B731,11,1)),'pomocna tabulka'!$F$2:$G$7,2,0),"")</f>
        <v>Priebežná platba</v>
      </c>
      <c r="G731" s="36" t="s">
        <v>1143</v>
      </c>
      <c r="H731" s="37">
        <v>7497.63</v>
      </c>
      <c r="I731" s="36" t="s">
        <v>1144</v>
      </c>
      <c r="J731" s="51">
        <v>1323.11</v>
      </c>
      <c r="K731" s="8"/>
      <c r="L731" s="63">
        <v>0</v>
      </c>
      <c r="M731" s="53">
        <f t="shared" si="49"/>
        <v>8820.74</v>
      </c>
      <c r="N731" s="32">
        <v>46108</v>
      </c>
      <c r="O731" s="36" t="s">
        <v>22</v>
      </c>
    </row>
    <row r="732" spans="2:18">
      <c r="B732" s="7" t="s">
        <v>1249</v>
      </c>
      <c r="C732" s="9" t="s">
        <v>1250</v>
      </c>
      <c r="D732" s="36" t="s">
        <v>19</v>
      </c>
      <c r="E732" s="62" t="str">
        <f>VLOOKUP(D732,'pomocna tabulka'!$B$2:$D$12,3,0)</f>
        <v>Úrad vlády SR</v>
      </c>
      <c r="F732" s="41" t="str">
        <f>+IFERROR(VLOOKUP(VALUE(MID($B732,11,1)),'pomocna tabulka'!$F$2:$G$7,2,0),"")</f>
        <v>Priebežná platba</v>
      </c>
      <c r="G732" s="36" t="s">
        <v>1143</v>
      </c>
      <c r="H732" s="37">
        <v>5382.42</v>
      </c>
      <c r="I732" s="36" t="s">
        <v>1144</v>
      </c>
      <c r="J732" s="51">
        <v>949.84</v>
      </c>
      <c r="K732" s="8"/>
      <c r="L732" s="63">
        <v>0</v>
      </c>
      <c r="M732" s="53">
        <f t="shared" si="49"/>
        <v>6332.26</v>
      </c>
      <c r="N732" s="32">
        <v>46107</v>
      </c>
      <c r="O732" s="36" t="s">
        <v>22</v>
      </c>
    </row>
    <row r="733" spans="2:18">
      <c r="B733" s="7" t="s">
        <v>1251</v>
      </c>
      <c r="C733" s="9" t="s">
        <v>205</v>
      </c>
      <c r="D733" s="36" t="s">
        <v>27</v>
      </c>
      <c r="E733" s="62" t="str">
        <f>VLOOKUP(D733,'pomocna tabulka'!$B$2:$D$12,3,0)</f>
        <v>MIRRI SR</v>
      </c>
      <c r="F733" s="41" t="str">
        <f>+IFERROR(VLOOKUP(VALUE(MID($B733,11,1)),'pomocna tabulka'!$F$2:$G$7,2,0),"")</f>
        <v>Priebežná platba</v>
      </c>
      <c r="G733" s="36" t="s">
        <v>28</v>
      </c>
      <c r="H733" s="37">
        <v>216257.07</v>
      </c>
      <c r="I733" s="36" t="s">
        <v>29</v>
      </c>
      <c r="J733" s="51">
        <v>17809.400000000001</v>
      </c>
      <c r="K733" s="8"/>
      <c r="L733" s="63">
        <v>0</v>
      </c>
      <c r="M733" s="53">
        <f t="shared" si="49"/>
        <v>234066.47</v>
      </c>
      <c r="N733" s="32">
        <v>46107</v>
      </c>
      <c r="O733" s="36" t="s">
        <v>22</v>
      </c>
    </row>
    <row r="734" spans="2:18">
      <c r="B734" s="7" t="s">
        <v>1252</v>
      </c>
      <c r="C734" s="9" t="s">
        <v>1253</v>
      </c>
      <c r="D734" s="36" t="s">
        <v>19</v>
      </c>
      <c r="E734" s="62" t="str">
        <f>VLOOKUP(D734,'pomocna tabulka'!$B$2:$D$12,3,0)</f>
        <v>Úrad vlády SR</v>
      </c>
      <c r="F734" s="41" t="str">
        <f>+IFERROR(VLOOKUP(VALUE(MID($B734,11,1)),'pomocna tabulka'!$F$2:$G$7,2,0),"")</f>
        <v>Zálohová platba</v>
      </c>
      <c r="G734" s="36" t="s">
        <v>1143</v>
      </c>
      <c r="H734" s="37">
        <v>20910</v>
      </c>
      <c r="I734" s="36" t="s">
        <v>1144</v>
      </c>
      <c r="J734" s="51">
        <v>3690</v>
      </c>
      <c r="K734" s="8"/>
      <c r="L734" s="63">
        <v>0</v>
      </c>
      <c r="M734" s="53">
        <f t="shared" si="49"/>
        <v>24600</v>
      </c>
      <c r="N734" s="32">
        <v>46108</v>
      </c>
      <c r="O734" s="36" t="s">
        <v>22</v>
      </c>
    </row>
    <row r="735" spans="2:18">
      <c r="B735" s="7" t="s">
        <v>1254</v>
      </c>
      <c r="C735" s="9" t="s">
        <v>271</v>
      </c>
      <c r="D735" s="36" t="s">
        <v>19</v>
      </c>
      <c r="E735" s="62" t="str">
        <f>VLOOKUP(D735,'pomocna tabulka'!$B$2:$D$12,3,0)</f>
        <v>Úrad vlády SR</v>
      </c>
      <c r="F735" s="41" t="str">
        <f>+IFERROR(VLOOKUP(VALUE(MID($B735,11,1)),'pomocna tabulka'!$F$2:$G$7,2,0),"")</f>
        <v>Priebežná platba</v>
      </c>
      <c r="G735" s="36" t="s">
        <v>1143</v>
      </c>
      <c r="H735" s="37">
        <v>10940.72</v>
      </c>
      <c r="I735" s="36" t="s">
        <v>1144</v>
      </c>
      <c r="J735" s="51">
        <v>1930.72</v>
      </c>
      <c r="K735" s="8"/>
      <c r="L735" s="63">
        <v>0</v>
      </c>
      <c r="M735" s="53">
        <f t="shared" si="49"/>
        <v>12871.439999999999</v>
      </c>
      <c r="N735" s="32">
        <v>46108</v>
      </c>
      <c r="O735" s="36" t="s">
        <v>22</v>
      </c>
    </row>
    <row r="736" spans="2:18">
      <c r="B736" s="7" t="s">
        <v>1255</v>
      </c>
      <c r="C736" s="9" t="s">
        <v>271</v>
      </c>
      <c r="D736" s="36" t="s">
        <v>19</v>
      </c>
      <c r="E736" s="62" t="str">
        <f>VLOOKUP(D736,'pomocna tabulka'!$B$2:$D$12,3,0)</f>
        <v>Úrad vlády SR</v>
      </c>
      <c r="F736" s="41" t="str">
        <f>+IFERROR(VLOOKUP(VALUE(MID($B736,11,1)),'pomocna tabulka'!$F$2:$G$7,2,0),"")</f>
        <v>Priebežná platba</v>
      </c>
      <c r="G736" s="36" t="s">
        <v>1143</v>
      </c>
      <c r="H736" s="37">
        <v>10940.72</v>
      </c>
      <c r="I736" s="36" t="s">
        <v>1144</v>
      </c>
      <c r="J736" s="51">
        <v>1930.72</v>
      </c>
      <c r="K736" s="8"/>
      <c r="L736" s="63">
        <v>0</v>
      </c>
      <c r="M736" s="53">
        <f t="shared" si="49"/>
        <v>12871.439999999999</v>
      </c>
      <c r="N736" s="32">
        <v>46108</v>
      </c>
      <c r="O736" s="36" t="s">
        <v>22</v>
      </c>
    </row>
    <row r="737" spans="2:15">
      <c r="B737" s="7" t="s">
        <v>1256</v>
      </c>
      <c r="C737" s="9" t="s">
        <v>1257</v>
      </c>
      <c r="D737" s="36" t="s">
        <v>27</v>
      </c>
      <c r="E737" s="62" t="str">
        <f>VLOOKUP(D737,'pomocna tabulka'!$B$2:$D$12,3,0)</f>
        <v>MIRRI SR</v>
      </c>
      <c r="F737" s="41" t="str">
        <f>+IFERROR(VLOOKUP(VALUE(MID($B737,11,1)),'pomocna tabulka'!$F$2:$G$7,2,0),"")</f>
        <v>Zálohová platba</v>
      </c>
      <c r="G737" s="36" t="s">
        <v>28</v>
      </c>
      <c r="H737" s="37">
        <v>265115.77</v>
      </c>
      <c r="I737" s="36" t="s">
        <v>29</v>
      </c>
      <c r="J737" s="51">
        <v>21833.06</v>
      </c>
      <c r="K737" s="8"/>
      <c r="L737" s="63">
        <v>0</v>
      </c>
      <c r="M737" s="53">
        <f t="shared" si="49"/>
        <v>286948.83</v>
      </c>
      <c r="N737" s="32">
        <v>46108</v>
      </c>
      <c r="O737" s="36" t="s">
        <v>22</v>
      </c>
    </row>
    <row r="738" spans="2:15">
      <c r="B738" s="7" t="s">
        <v>1258</v>
      </c>
      <c r="C738" s="9" t="s">
        <v>1259</v>
      </c>
      <c r="D738" s="36" t="s">
        <v>27</v>
      </c>
      <c r="E738" s="62" t="str">
        <f>VLOOKUP(D738,'pomocna tabulka'!$B$2:$D$12,3,0)</f>
        <v>MIRRI SR</v>
      </c>
      <c r="F738" s="41" t="str">
        <f>+IFERROR(VLOOKUP(VALUE(MID($B738,11,1)),'pomocna tabulka'!$F$2:$G$7,2,0),"")</f>
        <v>Predfinancovanie</v>
      </c>
      <c r="G738" s="36" t="s">
        <v>28</v>
      </c>
      <c r="H738" s="37">
        <v>128346.48</v>
      </c>
      <c r="I738" s="36" t="s">
        <v>29</v>
      </c>
      <c r="J738" s="51">
        <v>10569.71</v>
      </c>
      <c r="K738" s="8"/>
      <c r="L738" s="63">
        <v>0</v>
      </c>
      <c r="M738" s="53">
        <f t="shared" si="49"/>
        <v>138916.19</v>
      </c>
      <c r="N738" s="32">
        <v>46108</v>
      </c>
      <c r="O738" s="36" t="s">
        <v>22</v>
      </c>
    </row>
    <row r="739" spans="2:15">
      <c r="B739" s="7" t="s">
        <v>1260</v>
      </c>
      <c r="C739" s="9" t="s">
        <v>722</v>
      </c>
      <c r="D739" s="36" t="s">
        <v>19</v>
      </c>
      <c r="E739" s="62" t="str">
        <f>VLOOKUP(D739,'pomocna tabulka'!$B$2:$D$12,3,0)</f>
        <v>Úrad vlády SR</v>
      </c>
      <c r="F739" s="41" t="str">
        <f>+IFERROR(VLOOKUP(VALUE(MID($B739,11,1)),'pomocna tabulka'!$F$2:$G$7,2,0),"")</f>
        <v>Zálohová platba</v>
      </c>
      <c r="G739" s="36" t="s">
        <v>1143</v>
      </c>
      <c r="H739" s="37">
        <v>1730.9</v>
      </c>
      <c r="I739" s="36" t="s">
        <v>1144</v>
      </c>
      <c r="J739" s="51">
        <v>305.45</v>
      </c>
      <c r="K739" s="8"/>
      <c r="L739" s="63">
        <v>0</v>
      </c>
      <c r="M739" s="53">
        <f t="shared" si="49"/>
        <v>2036.3500000000001</v>
      </c>
      <c r="N739" s="32">
        <v>46108</v>
      </c>
      <c r="O739" s="36" t="s">
        <v>22</v>
      </c>
    </row>
    <row r="740" spans="2:15">
      <c r="B740" s="7" t="s">
        <v>1261</v>
      </c>
      <c r="C740" s="9" t="s">
        <v>486</v>
      </c>
      <c r="D740" s="36" t="s">
        <v>19</v>
      </c>
      <c r="E740" s="62" t="str">
        <f>VLOOKUP(D740,'pomocna tabulka'!$B$2:$D$12,3,0)</f>
        <v>Úrad vlády SR</v>
      </c>
      <c r="F740" s="41" t="str">
        <f>+IFERROR(VLOOKUP(VALUE(MID($B740,11,1)),'pomocna tabulka'!$F$2:$G$7,2,0),"")</f>
        <v>Zálohová platba</v>
      </c>
      <c r="G740" s="36" t="s">
        <v>1143</v>
      </c>
      <c r="H740" s="37">
        <v>3821.83</v>
      </c>
      <c r="I740" s="36" t="s">
        <v>1144</v>
      </c>
      <c r="J740" s="51">
        <v>674.44</v>
      </c>
      <c r="K740" s="8"/>
      <c r="L740" s="63">
        <v>0</v>
      </c>
      <c r="M740" s="53">
        <f t="shared" si="49"/>
        <v>4496.2700000000004</v>
      </c>
      <c r="N740" s="32">
        <v>46108</v>
      </c>
      <c r="O740" s="36" t="s">
        <v>22</v>
      </c>
    </row>
    <row r="741" spans="2:15">
      <c r="B741" s="7" t="s">
        <v>1262</v>
      </c>
      <c r="C741" s="9" t="s">
        <v>1263</v>
      </c>
      <c r="D741" s="36" t="s">
        <v>19</v>
      </c>
      <c r="E741" s="62" t="str">
        <f>VLOOKUP(D741,'pomocna tabulka'!$B$2:$D$12,3,0)</f>
        <v>Úrad vlády SR</v>
      </c>
      <c r="F741" s="41" t="str">
        <f>+IFERROR(VLOOKUP(VALUE(MID($B741,11,1)),'pomocna tabulka'!$F$2:$G$7,2,0),"")</f>
        <v>Zálohová platba</v>
      </c>
      <c r="G741" s="36" t="s">
        <v>1143</v>
      </c>
      <c r="H741" s="37">
        <v>25500</v>
      </c>
      <c r="I741" s="36" t="s">
        <v>1144</v>
      </c>
      <c r="J741" s="51">
        <v>4500</v>
      </c>
      <c r="K741" s="8"/>
      <c r="L741" s="63">
        <v>0</v>
      </c>
      <c r="M741" s="53">
        <f t="shared" si="49"/>
        <v>30000</v>
      </c>
      <c r="N741" s="32">
        <v>46107</v>
      </c>
      <c r="O741" s="36" t="s">
        <v>22</v>
      </c>
    </row>
    <row r="742" spans="2:15">
      <c r="B742" s="7" t="s">
        <v>1264</v>
      </c>
      <c r="C742" s="9" t="s">
        <v>254</v>
      </c>
      <c r="D742" s="36" t="s">
        <v>27</v>
      </c>
      <c r="E742" s="62" t="str">
        <f>VLOOKUP(D742,'pomocna tabulka'!$B$2:$D$12,3,0)</f>
        <v>MIRRI SR</v>
      </c>
      <c r="F742" s="41" t="str">
        <f>+IFERROR(VLOOKUP(VALUE(MID($B742,11,1)),'pomocna tabulka'!$F$2:$G$7,2,0),"")</f>
        <v>Predfinancovanie</v>
      </c>
      <c r="G742" s="36" t="s">
        <v>28</v>
      </c>
      <c r="H742" s="37">
        <v>149038.48000000001</v>
      </c>
      <c r="I742" s="36" t="s">
        <v>29</v>
      </c>
      <c r="J742" s="51">
        <v>12273.76</v>
      </c>
      <c r="K742" s="8"/>
      <c r="L742" s="63">
        <v>0</v>
      </c>
      <c r="M742" s="53">
        <f t="shared" si="49"/>
        <v>161312.24000000002</v>
      </c>
      <c r="N742" s="32">
        <v>46107</v>
      </c>
      <c r="O742" s="36" t="s">
        <v>22</v>
      </c>
    </row>
    <row r="743" spans="2:15" ht="25.5">
      <c r="B743" s="7" t="s">
        <v>1265</v>
      </c>
      <c r="C743" s="9" t="s">
        <v>47</v>
      </c>
      <c r="D743" s="36" t="s">
        <v>27</v>
      </c>
      <c r="E743" s="62" t="str">
        <f>VLOOKUP(D743,'pomocna tabulka'!$B$2:$D$12,3,0)</f>
        <v>MIRRI SR</v>
      </c>
      <c r="F743" s="41" t="str">
        <f>+IFERROR(VLOOKUP(VALUE(MID($B743,11,1)),'pomocna tabulka'!$F$2:$G$7,2,0),"")</f>
        <v>Priebežná platba</v>
      </c>
      <c r="G743" s="36" t="s">
        <v>28</v>
      </c>
      <c r="H743" s="37">
        <v>220190.47</v>
      </c>
      <c r="I743" s="36" t="s">
        <v>29</v>
      </c>
      <c r="J743" s="51">
        <v>71452.69</v>
      </c>
      <c r="K743" s="8"/>
      <c r="L743" s="63">
        <v>0</v>
      </c>
      <c r="M743" s="53">
        <f t="shared" si="49"/>
        <v>291643.16000000003</v>
      </c>
      <c r="N743" s="32">
        <v>46107</v>
      </c>
      <c r="O743" s="49" t="s">
        <v>49</v>
      </c>
    </row>
    <row r="744" spans="2:15">
      <c r="B744" s="7" t="s">
        <v>1266</v>
      </c>
      <c r="C744" s="9" t="s">
        <v>431</v>
      </c>
      <c r="D744" s="36" t="s">
        <v>19</v>
      </c>
      <c r="E744" s="62" t="str">
        <f>VLOOKUP(D744,'pomocna tabulka'!$B$2:$D$12,3,0)</f>
        <v>Úrad vlády SR</v>
      </c>
      <c r="F744" s="41" t="str">
        <f>+IFERROR(VLOOKUP(VALUE(MID($B744,11,1)),'pomocna tabulka'!$F$2:$G$7,2,0),"")</f>
        <v>Priebežná platba</v>
      </c>
      <c r="G744" s="36" t="s">
        <v>1143</v>
      </c>
      <c r="H744" s="37">
        <v>5442.55</v>
      </c>
      <c r="I744" s="36" t="s">
        <v>1144</v>
      </c>
      <c r="J744" s="51">
        <v>960.45</v>
      </c>
      <c r="K744" s="8"/>
      <c r="L744" s="63">
        <v>0</v>
      </c>
      <c r="M744" s="53">
        <f t="shared" si="49"/>
        <v>6403</v>
      </c>
      <c r="N744" s="32">
        <v>46108</v>
      </c>
      <c r="O744" s="36" t="s">
        <v>22</v>
      </c>
    </row>
    <row r="745" spans="2:15">
      <c r="B745" s="7" t="s">
        <v>1267</v>
      </c>
      <c r="C745" s="9" t="s">
        <v>1011</v>
      </c>
      <c r="D745" s="36" t="s">
        <v>19</v>
      </c>
      <c r="E745" s="62" t="str">
        <f>VLOOKUP(D745,'pomocna tabulka'!$B$2:$D$12,3,0)</f>
        <v>Úrad vlády SR</v>
      </c>
      <c r="F745" s="41" t="str">
        <f>+IFERROR(VLOOKUP(VALUE(MID($B745,11,1)),'pomocna tabulka'!$F$2:$G$7,2,0),"")</f>
        <v>Zálohová platba</v>
      </c>
      <c r="G745" s="36" t="s">
        <v>1143</v>
      </c>
      <c r="H745" s="37">
        <v>14110</v>
      </c>
      <c r="I745" s="36" t="s">
        <v>1144</v>
      </c>
      <c r="J745" s="51">
        <v>2490</v>
      </c>
      <c r="K745" s="8"/>
      <c r="L745" s="63">
        <v>0</v>
      </c>
      <c r="M745" s="53">
        <f t="shared" si="49"/>
        <v>16600</v>
      </c>
      <c r="N745" s="32">
        <v>46108</v>
      </c>
      <c r="O745" s="36" t="s">
        <v>22</v>
      </c>
    </row>
    <row r="746" spans="2:15">
      <c r="B746" s="7" t="s">
        <v>1268</v>
      </c>
      <c r="C746" s="9" t="s">
        <v>155</v>
      </c>
      <c r="D746" s="36" t="s">
        <v>66</v>
      </c>
      <c r="E746" s="62" t="str">
        <f>VLOOKUP(D746,'pomocna tabulka'!$B$2:$D$12,3,0)</f>
        <v xml:space="preserve">Slovenská inovačná a energetická agentúra </v>
      </c>
      <c r="F746" s="41" t="str">
        <f>+IFERROR(VLOOKUP(VALUE(MID($B746,11,1)),'pomocna tabulka'!$F$2:$G$7,2,0),"")</f>
        <v>Priebežná platba</v>
      </c>
      <c r="G746" s="36" t="s">
        <v>67</v>
      </c>
      <c r="H746" s="37">
        <v>17109.53</v>
      </c>
      <c r="I746" s="36" t="s">
        <v>68</v>
      </c>
      <c r="J746" s="51">
        <v>25664.29</v>
      </c>
      <c r="K746" s="8"/>
      <c r="L746" s="63">
        <v>0</v>
      </c>
      <c r="M746" s="53">
        <f t="shared" si="49"/>
        <v>42773.82</v>
      </c>
      <c r="N746" s="32">
        <v>46108</v>
      </c>
      <c r="O746" s="36" t="s">
        <v>22</v>
      </c>
    </row>
    <row r="747" spans="2:15">
      <c r="B747" s="7" t="s">
        <v>1269</v>
      </c>
      <c r="C747" s="9" t="s">
        <v>1270</v>
      </c>
      <c r="D747" s="36" t="s">
        <v>19</v>
      </c>
      <c r="E747" s="62" t="str">
        <f>VLOOKUP(D747,'pomocna tabulka'!$B$2:$D$12,3,0)</f>
        <v>Úrad vlády SR</v>
      </c>
      <c r="F747" s="41" t="str">
        <f>+IFERROR(VLOOKUP(VALUE(MID($B747,11,1)),'pomocna tabulka'!$F$2:$G$7,2,0),"")</f>
        <v>Zálohová platba</v>
      </c>
      <c r="G747" s="36" t="s">
        <v>28</v>
      </c>
      <c r="H747" s="37">
        <v>69135.42</v>
      </c>
      <c r="I747" s="36" t="s">
        <v>29</v>
      </c>
      <c r="J747" s="51">
        <v>12200.37</v>
      </c>
      <c r="K747" s="8"/>
      <c r="L747" s="63">
        <v>0</v>
      </c>
      <c r="M747" s="53">
        <f t="shared" si="49"/>
        <v>81335.789999999994</v>
      </c>
      <c r="N747" s="32">
        <v>46108</v>
      </c>
      <c r="O747" s="36" t="s">
        <v>22</v>
      </c>
    </row>
    <row r="748" spans="2:15">
      <c r="B748" s="7" t="s">
        <v>1271</v>
      </c>
      <c r="C748" s="9" t="s">
        <v>1272</v>
      </c>
      <c r="D748" s="36" t="s">
        <v>19</v>
      </c>
      <c r="E748" s="62" t="str">
        <f>VLOOKUP(D748,'pomocna tabulka'!$B$2:$D$12,3,0)</f>
        <v>Úrad vlády SR</v>
      </c>
      <c r="F748" s="41" t="str">
        <f>+IFERROR(VLOOKUP(VALUE(MID($B748,11,1)),'pomocna tabulka'!$F$2:$G$7,2,0),"")</f>
        <v>Zálohová platba</v>
      </c>
      <c r="G748" s="36" t="s">
        <v>1143</v>
      </c>
      <c r="H748" s="37">
        <v>38250</v>
      </c>
      <c r="I748" s="36" t="s">
        <v>1144</v>
      </c>
      <c r="J748" s="51">
        <v>6750</v>
      </c>
      <c r="K748" s="8"/>
      <c r="L748" s="63">
        <v>0</v>
      </c>
      <c r="M748" s="53">
        <f t="shared" si="49"/>
        <v>45000</v>
      </c>
      <c r="N748" s="32">
        <v>46108</v>
      </c>
      <c r="O748" s="36" t="s">
        <v>22</v>
      </c>
    </row>
    <row r="749" spans="2:15">
      <c r="B749" s="7" t="s">
        <v>1273</v>
      </c>
      <c r="C749" s="9" t="s">
        <v>1274</v>
      </c>
      <c r="D749" s="36" t="s">
        <v>27</v>
      </c>
      <c r="E749" s="62" t="str">
        <f>VLOOKUP(D749,'pomocna tabulka'!$B$2:$D$12,3,0)</f>
        <v>MIRRI SR</v>
      </c>
      <c r="F749" s="41" t="str">
        <f>+IFERROR(VLOOKUP(VALUE(MID($B749,11,1)),'pomocna tabulka'!$F$2:$G$7,2,0),"")</f>
        <v>Zálohová platba</v>
      </c>
      <c r="G749" s="36" t="s">
        <v>28</v>
      </c>
      <c r="H749" s="37">
        <v>233567.99</v>
      </c>
      <c r="I749" s="36" t="s">
        <v>29</v>
      </c>
      <c r="J749" s="51">
        <v>19235.009999999998</v>
      </c>
      <c r="K749" s="8"/>
      <c r="L749" s="63">
        <v>0</v>
      </c>
      <c r="M749" s="53">
        <f t="shared" si="49"/>
        <v>252803</v>
      </c>
      <c r="N749" s="32">
        <v>46108</v>
      </c>
      <c r="O749" s="36" t="s">
        <v>22</v>
      </c>
    </row>
    <row r="750" spans="2:15">
      <c r="B750" s="7" t="s">
        <v>1275</v>
      </c>
      <c r="C750" s="9" t="s">
        <v>1276</v>
      </c>
      <c r="D750" s="36" t="s">
        <v>19</v>
      </c>
      <c r="E750" s="62" t="str">
        <f>VLOOKUP(D750,'pomocna tabulka'!$B$2:$D$12,3,0)</f>
        <v>Úrad vlády SR</v>
      </c>
      <c r="F750" s="41" t="str">
        <f>+IFERROR(VLOOKUP(VALUE(MID($B750,11,1)),'pomocna tabulka'!$F$2:$G$7,2,0),"")</f>
        <v>Zálohová platba</v>
      </c>
      <c r="G750" s="36" t="s">
        <v>1143</v>
      </c>
      <c r="H750" s="37">
        <v>27200</v>
      </c>
      <c r="I750" s="36" t="s">
        <v>1144</v>
      </c>
      <c r="J750" s="51">
        <v>4800</v>
      </c>
      <c r="K750" s="8"/>
      <c r="L750" s="63">
        <v>0</v>
      </c>
      <c r="M750" s="53">
        <f t="shared" si="49"/>
        <v>32000</v>
      </c>
      <c r="N750" s="32">
        <v>46108</v>
      </c>
      <c r="O750" s="36" t="s">
        <v>22</v>
      </c>
    </row>
    <row r="751" spans="2:15">
      <c r="B751" s="7" t="s">
        <v>1277</v>
      </c>
      <c r="C751" s="9" t="s">
        <v>1278</v>
      </c>
      <c r="D751" s="36" t="s">
        <v>19</v>
      </c>
      <c r="E751" s="62" t="str">
        <f>VLOOKUP(D751,'pomocna tabulka'!$B$2:$D$12,3,0)</f>
        <v>Úrad vlády SR</v>
      </c>
      <c r="F751" s="41" t="str">
        <f>+IFERROR(VLOOKUP(VALUE(MID($B751,11,1)),'pomocna tabulka'!$F$2:$G$7,2,0),"")</f>
        <v>Zálohová platba</v>
      </c>
      <c r="G751" s="36" t="s">
        <v>1143</v>
      </c>
      <c r="H751" s="37">
        <v>17000</v>
      </c>
      <c r="I751" s="36" t="s">
        <v>1144</v>
      </c>
      <c r="J751" s="51">
        <v>3000</v>
      </c>
      <c r="K751" s="8"/>
      <c r="L751" s="63">
        <v>0</v>
      </c>
      <c r="M751" s="53">
        <f t="shared" si="49"/>
        <v>20000</v>
      </c>
      <c r="N751" s="32">
        <v>46108</v>
      </c>
      <c r="O751" s="36" t="s">
        <v>22</v>
      </c>
    </row>
    <row r="752" spans="2:15">
      <c r="B752" s="7" t="s">
        <v>1279</v>
      </c>
      <c r="C752" s="9" t="s">
        <v>799</v>
      </c>
      <c r="D752" s="36" t="s">
        <v>66</v>
      </c>
      <c r="E752" s="62" t="str">
        <f>VLOOKUP(D752,'pomocna tabulka'!$B$2:$D$12,3,0)</f>
        <v xml:space="preserve">Slovenská inovačná a energetická agentúra </v>
      </c>
      <c r="F752" s="41" t="str">
        <f>+IFERROR(VLOOKUP(VALUE(MID($B752,11,1)),'pomocna tabulka'!$F$2:$G$7,2,0),"")</f>
        <v>Priebežná platba</v>
      </c>
      <c r="G752" s="36" t="s">
        <v>67</v>
      </c>
      <c r="H752" s="37">
        <v>107869.35</v>
      </c>
      <c r="I752" s="36" t="s">
        <v>68</v>
      </c>
      <c r="J752" s="51">
        <v>161804.01999999999</v>
      </c>
      <c r="K752" s="8"/>
      <c r="L752" s="63">
        <v>0</v>
      </c>
      <c r="M752" s="53">
        <f t="shared" si="49"/>
        <v>269673.37</v>
      </c>
      <c r="N752" s="32">
        <v>46108</v>
      </c>
      <c r="O752" s="36" t="s">
        <v>22</v>
      </c>
    </row>
    <row r="753" spans="2:15">
      <c r="B753" s="7" t="s">
        <v>1280</v>
      </c>
      <c r="C753" s="9" t="s">
        <v>1281</v>
      </c>
      <c r="D753" s="36" t="s">
        <v>27</v>
      </c>
      <c r="E753" s="62" t="str">
        <f>VLOOKUP(D753,'pomocna tabulka'!$B$2:$D$12,3,0)</f>
        <v>MIRRI SR</v>
      </c>
      <c r="F753" s="41" t="str">
        <f>+IFERROR(VLOOKUP(VALUE(MID($B753,11,1)),'pomocna tabulka'!$F$2:$G$7,2,0),"")</f>
        <v>Predfinancovanie</v>
      </c>
      <c r="G753" s="36" t="s">
        <v>28</v>
      </c>
      <c r="H753" s="37">
        <v>7672.3</v>
      </c>
      <c r="I753" s="36" t="s">
        <v>29</v>
      </c>
      <c r="J753" s="51">
        <v>631.83000000000004</v>
      </c>
      <c r="K753" s="8"/>
      <c r="L753" s="63">
        <v>0</v>
      </c>
      <c r="M753" s="53">
        <f t="shared" si="49"/>
        <v>8304.130000000001</v>
      </c>
      <c r="N753" s="32">
        <v>46108</v>
      </c>
      <c r="O753" s="36" t="s">
        <v>22</v>
      </c>
    </row>
    <row r="754" spans="2:15">
      <c r="B754" s="7" t="s">
        <v>1282</v>
      </c>
      <c r="C754" s="9" t="s">
        <v>130</v>
      </c>
      <c r="D754" s="36" t="s">
        <v>27</v>
      </c>
      <c r="E754" s="62" t="str">
        <f>VLOOKUP(D754,'pomocna tabulka'!$B$2:$D$12,3,0)</f>
        <v>MIRRI SR</v>
      </c>
      <c r="F754" s="41" t="str">
        <f>+IFERROR(VLOOKUP(VALUE(MID($B754,11,1)),'pomocna tabulka'!$F$2:$G$7,2,0),"")</f>
        <v>Predfinancovanie</v>
      </c>
      <c r="G754" s="36" t="s">
        <v>28</v>
      </c>
      <c r="H754" s="37">
        <v>262815.51</v>
      </c>
      <c r="I754" s="36" t="s">
        <v>29</v>
      </c>
      <c r="J754" s="51">
        <v>21643.62</v>
      </c>
      <c r="K754" s="8"/>
      <c r="L754" s="63">
        <v>0</v>
      </c>
      <c r="M754" s="53">
        <f t="shared" si="49"/>
        <v>284459.13</v>
      </c>
      <c r="N754" s="32">
        <v>46108</v>
      </c>
      <c r="O754" s="36" t="s">
        <v>22</v>
      </c>
    </row>
    <row r="755" spans="2:15">
      <c r="B755" s="7" t="s">
        <v>1283</v>
      </c>
      <c r="C755" s="9" t="s">
        <v>1284</v>
      </c>
      <c r="D755" s="36" t="s">
        <v>19</v>
      </c>
      <c r="E755" s="62" t="str">
        <f>VLOOKUP(D755,'pomocna tabulka'!$B$2:$D$12,3,0)</f>
        <v>Úrad vlády SR</v>
      </c>
      <c r="F755" s="41" t="str">
        <f>+IFERROR(VLOOKUP(VALUE(MID($B755,11,1)),'pomocna tabulka'!$F$2:$G$7,2,0),"")</f>
        <v>Zálohová platba</v>
      </c>
      <c r="G755" s="36" t="s">
        <v>1143</v>
      </c>
      <c r="H755" s="37">
        <v>42500</v>
      </c>
      <c r="I755" s="36" t="s">
        <v>1144</v>
      </c>
      <c r="J755" s="51">
        <v>7500</v>
      </c>
      <c r="K755" s="8"/>
      <c r="L755" s="63">
        <v>0</v>
      </c>
      <c r="M755" s="53">
        <f t="shared" si="49"/>
        <v>50000</v>
      </c>
      <c r="N755" s="32">
        <v>46108</v>
      </c>
      <c r="O755" s="36" t="s">
        <v>22</v>
      </c>
    </row>
    <row r="756" spans="2:15">
      <c r="B756" s="7" t="s">
        <v>1285</v>
      </c>
      <c r="C756" s="9" t="s">
        <v>760</v>
      </c>
      <c r="D756" s="36" t="s">
        <v>66</v>
      </c>
      <c r="E756" s="62" t="str">
        <f>VLOOKUP(D756,'pomocna tabulka'!$B$2:$D$12,3,0)</f>
        <v xml:space="preserve">Slovenská inovačná a energetická agentúra </v>
      </c>
      <c r="F756" s="41" t="str">
        <f>+IFERROR(VLOOKUP(VALUE(MID($B756,11,1)),'pomocna tabulka'!$F$2:$G$7,2,0),"")</f>
        <v>Priebežná platba</v>
      </c>
      <c r="G756" s="36" t="s">
        <v>67</v>
      </c>
      <c r="H756" s="37">
        <v>27616.5</v>
      </c>
      <c r="I756" s="36" t="s">
        <v>68</v>
      </c>
      <c r="J756" s="51">
        <v>4873.5</v>
      </c>
      <c r="K756" s="8"/>
      <c r="L756" s="63">
        <v>0</v>
      </c>
      <c r="M756" s="53">
        <f t="shared" si="49"/>
        <v>32490</v>
      </c>
      <c r="N756" s="32">
        <v>46111</v>
      </c>
      <c r="O756" s="36" t="s">
        <v>22</v>
      </c>
    </row>
    <row r="757" spans="2:15" ht="25.5">
      <c r="B757" s="7" t="s">
        <v>1286</v>
      </c>
      <c r="C757" s="9" t="s">
        <v>47</v>
      </c>
      <c r="D757" s="36" t="s">
        <v>27</v>
      </c>
      <c r="E757" s="62" t="str">
        <f>VLOOKUP(D757,'pomocna tabulka'!$B$2:$D$12,3,0)</f>
        <v>MIRRI SR</v>
      </c>
      <c r="F757" s="41" t="str">
        <f>+IFERROR(VLOOKUP(VALUE(MID($B757,11,1)),'pomocna tabulka'!$F$2:$G$7,2,0),"")</f>
        <v>Priebežná platba</v>
      </c>
      <c r="G757" s="36" t="s">
        <v>28</v>
      </c>
      <c r="H757" s="37">
        <v>201954.59</v>
      </c>
      <c r="I757" s="36" t="s">
        <v>29</v>
      </c>
      <c r="J757" s="51">
        <v>68352.58</v>
      </c>
      <c r="K757" s="8"/>
      <c r="L757" s="63">
        <v>0</v>
      </c>
      <c r="M757" s="53">
        <f t="shared" si="49"/>
        <v>270307.17</v>
      </c>
      <c r="N757" s="32">
        <v>46108</v>
      </c>
      <c r="O757" s="49" t="s">
        <v>49</v>
      </c>
    </row>
    <row r="758" spans="2:15">
      <c r="B758" s="7" t="s">
        <v>1287</v>
      </c>
      <c r="C758" s="9" t="s">
        <v>58</v>
      </c>
      <c r="D758" s="36" t="s">
        <v>19</v>
      </c>
      <c r="E758" s="62" t="str">
        <f>VLOOKUP(D758,'pomocna tabulka'!$B$2:$D$12,3,0)</f>
        <v>Úrad vlády SR</v>
      </c>
      <c r="F758" s="41" t="str">
        <f>+IFERROR(VLOOKUP(VALUE(MID($B758,11,1)),'pomocna tabulka'!$F$2:$G$7,2,0),"")</f>
        <v>Priebežná platba</v>
      </c>
      <c r="G758" s="36" t="s">
        <v>1143</v>
      </c>
      <c r="H758" s="37">
        <v>5498.17</v>
      </c>
      <c r="I758" s="36" t="s">
        <v>1144</v>
      </c>
      <c r="J758" s="51">
        <v>970.27</v>
      </c>
      <c r="K758" s="8"/>
      <c r="L758" s="63">
        <v>0</v>
      </c>
      <c r="M758" s="53">
        <f t="shared" si="49"/>
        <v>6468.4400000000005</v>
      </c>
      <c r="N758" s="32">
        <v>46111</v>
      </c>
      <c r="O758" s="36" t="s">
        <v>22</v>
      </c>
    </row>
    <row r="759" spans="2:15">
      <c r="B759" s="7" t="s">
        <v>1288</v>
      </c>
      <c r="C759" s="9" t="s">
        <v>1289</v>
      </c>
      <c r="D759" s="36" t="s">
        <v>66</v>
      </c>
      <c r="E759" s="62" t="str">
        <f>VLOOKUP(D759,'pomocna tabulka'!$B$2:$D$12,3,0)</f>
        <v xml:space="preserve">Slovenská inovačná a energetická agentúra </v>
      </c>
      <c r="F759" s="41" t="str">
        <f>+IFERROR(VLOOKUP(VALUE(MID($B759,11,1)),'pomocna tabulka'!$F$2:$G$7,2,0),"")</f>
        <v>Priebežná platba</v>
      </c>
      <c r="G759" s="36" t="s">
        <v>67</v>
      </c>
      <c r="H759" s="37">
        <v>27540</v>
      </c>
      <c r="I759" s="36" t="s">
        <v>68</v>
      </c>
      <c r="J759" s="51">
        <v>4860</v>
      </c>
      <c r="K759" s="8"/>
      <c r="L759" s="63">
        <v>0</v>
      </c>
      <c r="M759" s="53">
        <f t="shared" si="49"/>
        <v>32400</v>
      </c>
      <c r="N759" s="32">
        <v>46111</v>
      </c>
      <c r="O759" s="36" t="s">
        <v>22</v>
      </c>
    </row>
    <row r="760" spans="2:15">
      <c r="B760" s="7" t="s">
        <v>1290</v>
      </c>
      <c r="C760" s="9" t="s">
        <v>904</v>
      </c>
      <c r="D760" s="36" t="s">
        <v>19</v>
      </c>
      <c r="E760" s="62" t="str">
        <f>VLOOKUP(D760,'pomocna tabulka'!$B$2:$D$12,3,0)</f>
        <v>Úrad vlády SR</v>
      </c>
      <c r="F760" s="41" t="str">
        <f>+IFERROR(VLOOKUP(VALUE(MID($B760,11,1)),'pomocna tabulka'!$F$2:$G$7,2,0),"")</f>
        <v>Zálohová platba</v>
      </c>
      <c r="G760" s="36" t="s">
        <v>28</v>
      </c>
      <c r="H760" s="37">
        <v>475543.41</v>
      </c>
      <c r="I760" s="36" t="s">
        <v>29</v>
      </c>
      <c r="J760" s="51">
        <v>83919.43</v>
      </c>
      <c r="K760" s="8"/>
      <c r="L760" s="63">
        <v>0</v>
      </c>
      <c r="M760" s="53">
        <f t="shared" si="49"/>
        <v>559462.84</v>
      </c>
      <c r="N760" s="32">
        <v>46111</v>
      </c>
      <c r="O760" s="36" t="s">
        <v>22</v>
      </c>
    </row>
    <row r="761" spans="2:15">
      <c r="B761" s="7" t="s">
        <v>1291</v>
      </c>
      <c r="C761" s="9" t="s">
        <v>1292</v>
      </c>
      <c r="D761" s="36" t="s">
        <v>19</v>
      </c>
      <c r="E761" s="62" t="str">
        <f>VLOOKUP(D761,'pomocna tabulka'!$B$2:$D$12,3,0)</f>
        <v>Úrad vlády SR</v>
      </c>
      <c r="F761" s="41" t="str">
        <f>+IFERROR(VLOOKUP(VALUE(MID($B761,11,1)),'pomocna tabulka'!$F$2:$G$7,2,0),"")</f>
        <v>Zálohová platba</v>
      </c>
      <c r="G761" s="36" t="s">
        <v>1143</v>
      </c>
      <c r="H761" s="37">
        <v>21250</v>
      </c>
      <c r="I761" s="36" t="s">
        <v>1144</v>
      </c>
      <c r="J761" s="51">
        <v>3750</v>
      </c>
      <c r="K761" s="8"/>
      <c r="L761" s="63">
        <v>0</v>
      </c>
      <c r="M761" s="53">
        <f t="shared" si="49"/>
        <v>25000</v>
      </c>
      <c r="N761" s="32">
        <v>46108</v>
      </c>
      <c r="O761" s="36" t="s">
        <v>22</v>
      </c>
    </row>
    <row r="762" spans="2:15">
      <c r="B762" s="7" t="s">
        <v>1293</v>
      </c>
      <c r="C762" s="9" t="s">
        <v>1294</v>
      </c>
      <c r="D762" s="36" t="s">
        <v>19</v>
      </c>
      <c r="E762" s="62" t="str">
        <f>VLOOKUP(D762,'pomocna tabulka'!$B$2:$D$12,3,0)</f>
        <v>Úrad vlády SR</v>
      </c>
      <c r="F762" s="41" t="str">
        <f>+IFERROR(VLOOKUP(VALUE(MID($B762,11,1)),'pomocna tabulka'!$F$2:$G$7,2,0),"")</f>
        <v>Zálohová platba</v>
      </c>
      <c r="G762" s="36" t="s">
        <v>1143</v>
      </c>
      <c r="H762" s="37">
        <v>19550</v>
      </c>
      <c r="I762" s="36" t="s">
        <v>1144</v>
      </c>
      <c r="J762" s="51">
        <v>3450</v>
      </c>
      <c r="K762" s="8"/>
      <c r="L762" s="63">
        <v>0</v>
      </c>
      <c r="M762" s="53">
        <f t="shared" si="49"/>
        <v>23000</v>
      </c>
      <c r="N762" s="32">
        <v>46108</v>
      </c>
      <c r="O762" s="36" t="s">
        <v>22</v>
      </c>
    </row>
    <row r="763" spans="2:15">
      <c r="B763" s="7" t="s">
        <v>1295</v>
      </c>
      <c r="C763" s="9" t="s">
        <v>1296</v>
      </c>
      <c r="D763" s="36" t="s">
        <v>19</v>
      </c>
      <c r="E763" s="62" t="str">
        <f>VLOOKUP(D763,'pomocna tabulka'!$B$2:$D$12,3,0)</f>
        <v>Úrad vlády SR</v>
      </c>
      <c r="F763" s="41" t="str">
        <f>+IFERROR(VLOOKUP(VALUE(MID($B763,11,1)),'pomocna tabulka'!$F$2:$G$7,2,0),"")</f>
        <v>Zálohová platba</v>
      </c>
      <c r="G763" s="36" t="s">
        <v>1143</v>
      </c>
      <c r="H763" s="37">
        <v>17850</v>
      </c>
      <c r="I763" s="36" t="s">
        <v>1144</v>
      </c>
      <c r="J763" s="51">
        <v>3150</v>
      </c>
      <c r="K763" s="8"/>
      <c r="L763" s="63">
        <v>0</v>
      </c>
      <c r="M763" s="53">
        <f t="shared" si="49"/>
        <v>21000</v>
      </c>
      <c r="N763" s="32">
        <v>46108</v>
      </c>
      <c r="O763" s="36" t="s">
        <v>22</v>
      </c>
    </row>
    <row r="764" spans="2:15">
      <c r="B764" s="7" t="s">
        <v>1297</v>
      </c>
      <c r="C764" s="9" t="s">
        <v>284</v>
      </c>
      <c r="D764" s="36" t="s">
        <v>19</v>
      </c>
      <c r="E764" s="62" t="str">
        <f>VLOOKUP(D764,'pomocna tabulka'!$B$2:$D$12,3,0)</f>
        <v>Úrad vlády SR</v>
      </c>
      <c r="F764" s="41" t="str">
        <f>+IFERROR(VLOOKUP(VALUE(MID($B764,11,1)),'pomocna tabulka'!$F$2:$G$7,2,0),"")</f>
        <v>Priebežná platba</v>
      </c>
      <c r="G764" s="36" t="s">
        <v>1143</v>
      </c>
      <c r="H764" s="37">
        <v>7766.2</v>
      </c>
      <c r="I764" s="36" t="s">
        <v>1144</v>
      </c>
      <c r="J764" s="51">
        <v>1370.51</v>
      </c>
      <c r="K764" s="8"/>
      <c r="L764" s="63">
        <v>0</v>
      </c>
      <c r="M764" s="53">
        <f t="shared" si="49"/>
        <v>9136.7099999999991</v>
      </c>
      <c r="N764" s="32">
        <v>46111</v>
      </c>
      <c r="O764" s="36" t="s">
        <v>22</v>
      </c>
    </row>
    <row r="765" spans="2:15">
      <c r="B765" s="7" t="s">
        <v>1298</v>
      </c>
      <c r="C765" s="9" t="s">
        <v>1299</v>
      </c>
      <c r="D765" s="36" t="s">
        <v>19</v>
      </c>
      <c r="E765" s="62" t="str">
        <f>VLOOKUP(D765,'pomocna tabulka'!$B$2:$D$12,3,0)</f>
        <v>Úrad vlády SR</v>
      </c>
      <c r="F765" s="41" t="str">
        <f>+IFERROR(VLOOKUP(VALUE(MID($B765,11,1)),'pomocna tabulka'!$F$2:$G$7,2,0),"")</f>
        <v>Zálohová platba</v>
      </c>
      <c r="G765" s="36" t="s">
        <v>1143</v>
      </c>
      <c r="H765" s="37">
        <v>21219.63</v>
      </c>
      <c r="I765" s="36" t="s">
        <v>1144</v>
      </c>
      <c r="J765" s="51">
        <v>3744.64</v>
      </c>
      <c r="K765" s="8"/>
      <c r="L765" s="63">
        <v>0</v>
      </c>
      <c r="M765" s="53">
        <f t="shared" si="49"/>
        <v>24964.27</v>
      </c>
      <c r="N765" s="32">
        <v>46111</v>
      </c>
      <c r="O765" s="36" t="s">
        <v>22</v>
      </c>
    </row>
    <row r="766" spans="2:15">
      <c r="B766" s="7" t="s">
        <v>1300</v>
      </c>
      <c r="C766" s="9" t="s">
        <v>1301</v>
      </c>
      <c r="D766" s="36" t="s">
        <v>66</v>
      </c>
      <c r="E766" s="62" t="str">
        <f>VLOOKUP(D766,'pomocna tabulka'!$B$2:$D$12,3,0)</f>
        <v xml:space="preserve">Slovenská inovačná a energetická agentúra </v>
      </c>
      <c r="F766" s="41" t="str">
        <f>+IFERROR(VLOOKUP(VALUE(MID($B766,11,1)),'pomocna tabulka'!$F$2:$G$7,2,0),"")</f>
        <v>Priebežná platba</v>
      </c>
      <c r="G766" s="36" t="s">
        <v>67</v>
      </c>
      <c r="H766" s="37">
        <v>21845</v>
      </c>
      <c r="I766" s="36" t="s">
        <v>68</v>
      </c>
      <c r="J766" s="51">
        <v>3855</v>
      </c>
      <c r="K766" s="8"/>
      <c r="L766" s="63">
        <v>0</v>
      </c>
      <c r="M766" s="53">
        <f t="shared" si="49"/>
        <v>25700</v>
      </c>
      <c r="N766" s="32">
        <v>46111</v>
      </c>
      <c r="O766" s="36" t="s">
        <v>22</v>
      </c>
    </row>
    <row r="767" spans="2:15">
      <c r="B767" s="7" t="s">
        <v>1302</v>
      </c>
      <c r="C767" s="9" t="s">
        <v>1303</v>
      </c>
      <c r="D767" s="36" t="s">
        <v>27</v>
      </c>
      <c r="E767" s="62" t="str">
        <f>VLOOKUP(D767,'pomocna tabulka'!$B$2:$D$12,3,0)</f>
        <v>MIRRI SR</v>
      </c>
      <c r="F767" s="41" t="str">
        <f>+IFERROR(VLOOKUP(VALUE(MID($B767,11,1)),'pomocna tabulka'!$F$2:$G$7,2,0),"")</f>
        <v>Predfinancovanie</v>
      </c>
      <c r="G767" s="36" t="s">
        <v>28</v>
      </c>
      <c r="H767" s="37">
        <v>174895.81</v>
      </c>
      <c r="I767" s="36" t="s">
        <v>29</v>
      </c>
      <c r="J767" s="51">
        <v>14403.19</v>
      </c>
      <c r="K767" s="8"/>
      <c r="L767" s="63">
        <v>0</v>
      </c>
      <c r="M767" s="53">
        <f t="shared" si="49"/>
        <v>189299</v>
      </c>
      <c r="N767" s="32">
        <v>46111</v>
      </c>
      <c r="O767" s="36" t="s">
        <v>22</v>
      </c>
    </row>
    <row r="768" spans="2:15">
      <c r="B768" s="7" t="s">
        <v>1304</v>
      </c>
      <c r="C768" s="9" t="s">
        <v>618</v>
      </c>
      <c r="D768" s="36" t="s">
        <v>19</v>
      </c>
      <c r="E768" s="62" t="str">
        <f>VLOOKUP(D768,'pomocna tabulka'!$B$2:$D$12,3,0)</f>
        <v>Úrad vlády SR</v>
      </c>
      <c r="F768" s="41" t="str">
        <f>+IFERROR(VLOOKUP(VALUE(MID($B768,11,1)),'pomocna tabulka'!$F$2:$G$7,2,0),"")</f>
        <v>Priebežná platba</v>
      </c>
      <c r="G768" s="36" t="s">
        <v>1143</v>
      </c>
      <c r="H768" s="37">
        <v>10746.48</v>
      </c>
      <c r="I768" s="36" t="s">
        <v>1144</v>
      </c>
      <c r="J768" s="51">
        <v>1896.44</v>
      </c>
      <c r="K768" s="8"/>
      <c r="L768" s="63">
        <v>0</v>
      </c>
      <c r="M768" s="53">
        <f t="shared" si="49"/>
        <v>12642.92</v>
      </c>
      <c r="N768" s="32">
        <v>46111</v>
      </c>
      <c r="O768" s="36" t="s">
        <v>22</v>
      </c>
    </row>
    <row r="769" spans="2:15">
      <c r="B769" s="7" t="s">
        <v>1305</v>
      </c>
      <c r="C769" s="9" t="s">
        <v>1306</v>
      </c>
      <c r="D769" s="36" t="s">
        <v>19</v>
      </c>
      <c r="E769" s="62" t="str">
        <f>VLOOKUP(D769,'pomocna tabulka'!$B$2:$D$12,3,0)</f>
        <v>Úrad vlády SR</v>
      </c>
      <c r="F769" s="41" t="str">
        <f>+IFERROR(VLOOKUP(VALUE(MID($B769,11,1)),'pomocna tabulka'!$F$2:$G$7,2,0),"")</f>
        <v>Zálohová platba</v>
      </c>
      <c r="G769" s="36" t="s">
        <v>1143</v>
      </c>
      <c r="H769" s="37">
        <v>25831.279999999999</v>
      </c>
      <c r="I769" s="36" t="s">
        <v>1144</v>
      </c>
      <c r="J769" s="51">
        <v>4558.46</v>
      </c>
      <c r="K769" s="8"/>
      <c r="L769" s="63">
        <v>0</v>
      </c>
      <c r="M769" s="53">
        <f t="shared" si="49"/>
        <v>30389.739999999998</v>
      </c>
      <c r="N769" s="32">
        <v>46111</v>
      </c>
      <c r="O769" s="36" t="s">
        <v>22</v>
      </c>
    </row>
    <row r="770" spans="2:15">
      <c r="B770" s="7" t="s">
        <v>1307</v>
      </c>
      <c r="C770" s="9" t="s">
        <v>1308</v>
      </c>
      <c r="D770" s="36" t="s">
        <v>19</v>
      </c>
      <c r="E770" s="62" t="str">
        <f>VLOOKUP(D770,'pomocna tabulka'!$B$2:$D$12,3,0)</f>
        <v>Úrad vlády SR</v>
      </c>
      <c r="F770" s="41" t="str">
        <f>+IFERROR(VLOOKUP(VALUE(MID($B770,11,1)),'pomocna tabulka'!$F$2:$G$7,2,0),"")</f>
        <v>Zálohová platba</v>
      </c>
      <c r="G770" s="36" t="s">
        <v>1143</v>
      </c>
      <c r="H770" s="37">
        <v>11050</v>
      </c>
      <c r="I770" s="36" t="s">
        <v>1144</v>
      </c>
      <c r="J770" s="51">
        <v>1950</v>
      </c>
      <c r="K770" s="8"/>
      <c r="L770" s="63">
        <v>0</v>
      </c>
      <c r="M770" s="53">
        <f t="shared" si="49"/>
        <v>13000</v>
      </c>
      <c r="N770" s="32">
        <v>46111</v>
      </c>
      <c r="O770" s="36" t="s">
        <v>22</v>
      </c>
    </row>
    <row r="771" spans="2:15">
      <c r="B771" s="7" t="s">
        <v>1309</v>
      </c>
      <c r="C771" s="9" t="s">
        <v>130</v>
      </c>
      <c r="D771" s="36" t="s">
        <v>27</v>
      </c>
      <c r="E771" s="62" t="str">
        <f>VLOOKUP(D771,'pomocna tabulka'!$B$2:$D$12,3,0)</f>
        <v>MIRRI SR</v>
      </c>
      <c r="F771" s="41" t="str">
        <f>+IFERROR(VLOOKUP(VALUE(MID($B771,11,1)),'pomocna tabulka'!$F$2:$G$7,2,0),"")</f>
        <v>Priebežná platba</v>
      </c>
      <c r="G771" s="36" t="s">
        <v>28</v>
      </c>
      <c r="H771" s="37">
        <v>85016.639999999999</v>
      </c>
      <c r="I771" s="36" t="s">
        <v>29</v>
      </c>
      <c r="J771" s="51">
        <v>15002.94</v>
      </c>
      <c r="K771" s="8"/>
      <c r="L771" s="63">
        <v>0</v>
      </c>
      <c r="M771" s="53">
        <f t="shared" si="49"/>
        <v>100019.58</v>
      </c>
      <c r="N771" s="32">
        <v>46111</v>
      </c>
      <c r="O771" s="36" t="s">
        <v>22</v>
      </c>
    </row>
    <row r="772" spans="2:15">
      <c r="B772" s="7" t="s">
        <v>1310</v>
      </c>
      <c r="C772" s="9" t="s">
        <v>139</v>
      </c>
      <c r="D772" s="36" t="s">
        <v>66</v>
      </c>
      <c r="E772" s="62" t="str">
        <f>VLOOKUP(D772,'pomocna tabulka'!$B$2:$D$12,3,0)</f>
        <v xml:space="preserve">Slovenská inovačná a energetická agentúra </v>
      </c>
      <c r="F772" s="41" t="str">
        <f>+IFERROR(VLOOKUP(VALUE(MID($B772,11,1)),'pomocna tabulka'!$F$2:$G$7,2,0),"")</f>
        <v>Predfinancovanie</v>
      </c>
      <c r="G772" s="36" t="s">
        <v>67</v>
      </c>
      <c r="H772" s="37">
        <v>25696.1</v>
      </c>
      <c r="I772" s="36" t="s">
        <v>68</v>
      </c>
      <c r="J772" s="51">
        <v>4534.6000000000004</v>
      </c>
      <c r="K772" s="8"/>
      <c r="L772" s="63">
        <v>0</v>
      </c>
      <c r="M772" s="53">
        <f t="shared" si="49"/>
        <v>30230.699999999997</v>
      </c>
      <c r="N772" s="32">
        <v>46111</v>
      </c>
      <c r="O772" s="36" t="s">
        <v>22</v>
      </c>
    </row>
    <row r="773" spans="2:15">
      <c r="B773" s="7" t="s">
        <v>1311</v>
      </c>
      <c r="C773" s="9" t="s">
        <v>1312</v>
      </c>
      <c r="D773" s="36" t="s">
        <v>66</v>
      </c>
      <c r="E773" s="62" t="str">
        <f>VLOOKUP(D773,'pomocna tabulka'!$B$2:$D$12,3,0)</f>
        <v xml:space="preserve">Slovenská inovačná a energetická agentúra </v>
      </c>
      <c r="F773" s="41" t="str">
        <f>+IFERROR(VLOOKUP(VALUE(MID($B773,11,1)),'pomocna tabulka'!$F$2:$G$7,2,0),"")</f>
        <v>Predfinancovanie</v>
      </c>
      <c r="G773" s="36" t="s">
        <v>67</v>
      </c>
      <c r="H773" s="37">
        <v>83329.38</v>
      </c>
      <c r="I773" s="36" t="s">
        <v>68</v>
      </c>
      <c r="J773" s="51">
        <v>14705.18</v>
      </c>
      <c r="K773" s="8"/>
      <c r="L773" s="63">
        <v>0</v>
      </c>
      <c r="M773" s="53">
        <f t="shared" si="49"/>
        <v>98034.559999999998</v>
      </c>
      <c r="N773" s="32">
        <v>46112</v>
      </c>
      <c r="O773" s="36" t="s">
        <v>22</v>
      </c>
    </row>
    <row r="774" spans="2:15">
      <c r="B774" s="7" t="s">
        <v>1313</v>
      </c>
      <c r="C774" s="9" t="s">
        <v>1314</v>
      </c>
      <c r="D774" s="36" t="s">
        <v>19</v>
      </c>
      <c r="E774" s="62" t="str">
        <f>VLOOKUP(D774,'pomocna tabulka'!$B$2:$D$12,3,0)</f>
        <v>Úrad vlády SR</v>
      </c>
      <c r="F774" s="41" t="str">
        <f>+IFERROR(VLOOKUP(VALUE(MID($B774,11,1)),'pomocna tabulka'!$F$2:$G$7,2,0),"")</f>
        <v>Priebežná platba</v>
      </c>
      <c r="G774" s="36" t="s">
        <v>1143</v>
      </c>
      <c r="H774" s="37">
        <v>15304.73</v>
      </c>
      <c r="I774" s="36" t="s">
        <v>1144</v>
      </c>
      <c r="J774" s="51">
        <v>2700.83</v>
      </c>
      <c r="K774" s="8"/>
      <c r="L774" s="63">
        <v>0</v>
      </c>
      <c r="M774" s="53">
        <f t="shared" si="49"/>
        <v>18005.559999999998</v>
      </c>
      <c r="N774" s="32">
        <v>46112</v>
      </c>
      <c r="O774" s="36" t="s">
        <v>22</v>
      </c>
    </row>
    <row r="775" spans="2:15">
      <c r="B775" s="7" t="s">
        <v>1315</v>
      </c>
      <c r="C775" s="9" t="s">
        <v>1316</v>
      </c>
      <c r="D775" s="36" t="s">
        <v>27</v>
      </c>
      <c r="E775" s="62" t="str">
        <f>VLOOKUP(D775,'pomocna tabulka'!$B$2:$D$12,3,0)</f>
        <v>MIRRI SR</v>
      </c>
      <c r="F775" s="41" t="str">
        <f>+IFERROR(VLOOKUP(VALUE(MID($B775,11,1)),'pomocna tabulka'!$F$2:$G$7,2,0),"")</f>
        <v>Zálohová platba</v>
      </c>
      <c r="G775" s="36" t="s">
        <v>28</v>
      </c>
      <c r="H775" s="37">
        <v>153000</v>
      </c>
      <c r="I775" s="36" t="s">
        <v>29</v>
      </c>
      <c r="J775" s="51">
        <v>12600</v>
      </c>
      <c r="K775" s="8"/>
      <c r="L775" s="63">
        <v>0</v>
      </c>
      <c r="M775" s="53">
        <f t="shared" ref="M775:M816" si="50">H775+J775+L775</f>
        <v>165600</v>
      </c>
      <c r="N775" s="32">
        <v>46112</v>
      </c>
      <c r="O775" s="36" t="s">
        <v>22</v>
      </c>
    </row>
    <row r="776" spans="2:15">
      <c r="B776" s="7" t="s">
        <v>1317</v>
      </c>
      <c r="C776" s="9" t="s">
        <v>1318</v>
      </c>
      <c r="D776" s="36" t="s">
        <v>19</v>
      </c>
      <c r="E776" s="62" t="str">
        <f>VLOOKUP(D776,'pomocna tabulka'!$B$2:$D$12,3,0)</f>
        <v>Úrad vlády SR</v>
      </c>
      <c r="F776" s="41" t="str">
        <f>+IFERROR(VLOOKUP(VALUE(MID($B776,11,1)),'pomocna tabulka'!$F$2:$G$7,2,0),"")</f>
        <v>Zálohová platba</v>
      </c>
      <c r="G776" s="36" t="s">
        <v>1143</v>
      </c>
      <c r="H776" s="37">
        <v>25500</v>
      </c>
      <c r="I776" s="36" t="s">
        <v>1144</v>
      </c>
      <c r="J776" s="51">
        <v>4500</v>
      </c>
      <c r="K776" s="8"/>
      <c r="L776" s="63">
        <v>0</v>
      </c>
      <c r="M776" s="53">
        <f t="shared" si="50"/>
        <v>30000</v>
      </c>
      <c r="N776" s="32">
        <v>46112</v>
      </c>
      <c r="O776" s="36" t="s">
        <v>22</v>
      </c>
    </row>
    <row r="777" spans="2:15">
      <c r="B777" s="7" t="s">
        <v>1319</v>
      </c>
      <c r="C777" s="9" t="s">
        <v>932</v>
      </c>
      <c r="D777" s="36" t="s">
        <v>27</v>
      </c>
      <c r="E777" s="62" t="str">
        <f>VLOOKUP(D777,'pomocna tabulka'!$B$2:$D$12,3,0)</f>
        <v>MIRRI SR</v>
      </c>
      <c r="F777" s="41" t="str">
        <f>+IFERROR(VLOOKUP(VALUE(MID($B777,11,1)),'pomocna tabulka'!$F$2:$G$7,2,0),"")</f>
        <v>Predfinancovanie</v>
      </c>
      <c r="G777" s="36" t="s">
        <v>28</v>
      </c>
      <c r="H777" s="37">
        <v>123008.25</v>
      </c>
      <c r="I777" s="36" t="s">
        <v>29</v>
      </c>
      <c r="J777" s="51">
        <v>10130.09</v>
      </c>
      <c r="K777" s="8"/>
      <c r="L777" s="63">
        <v>0</v>
      </c>
      <c r="M777" s="53">
        <f t="shared" si="50"/>
        <v>133138.34</v>
      </c>
      <c r="N777" s="32">
        <v>46112</v>
      </c>
      <c r="O777" s="36" t="s">
        <v>22</v>
      </c>
    </row>
    <row r="778" spans="2:15">
      <c r="B778" s="7" t="s">
        <v>1320</v>
      </c>
      <c r="C778" s="9" t="s">
        <v>337</v>
      </c>
      <c r="D778" s="36" t="s">
        <v>27</v>
      </c>
      <c r="E778" s="62" t="str">
        <f>VLOOKUP(D778,'pomocna tabulka'!$B$2:$D$12,3,0)</f>
        <v>MIRRI SR</v>
      </c>
      <c r="F778" s="41" t="str">
        <f>+IFERROR(VLOOKUP(VALUE(MID($B778,11,1)),'pomocna tabulka'!$F$2:$G$7,2,0),"")</f>
        <v>Predfinancovanie</v>
      </c>
      <c r="G778" s="36" t="s">
        <v>28</v>
      </c>
      <c r="H778" s="37">
        <v>69358.47</v>
      </c>
      <c r="I778" s="36" t="s">
        <v>29</v>
      </c>
      <c r="J778" s="51">
        <v>5711.87</v>
      </c>
      <c r="K778" s="36"/>
      <c r="L778" s="63">
        <v>0</v>
      </c>
      <c r="M778" s="53">
        <f t="shared" si="50"/>
        <v>75070.34</v>
      </c>
      <c r="N778" s="32">
        <v>46112</v>
      </c>
      <c r="O778" s="36" t="s">
        <v>22</v>
      </c>
    </row>
    <row r="779" spans="2:15">
      <c r="B779" s="7" t="s">
        <v>1321</v>
      </c>
      <c r="C779" s="9" t="s">
        <v>1322</v>
      </c>
      <c r="D779" s="36" t="s">
        <v>27</v>
      </c>
      <c r="E779" s="62" t="str">
        <f>VLOOKUP(D779,'pomocna tabulka'!$B$2:$D$12,3,0)</f>
        <v>MIRRI SR</v>
      </c>
      <c r="F779" s="41" t="str">
        <f>+IFERROR(VLOOKUP(VALUE(MID($B779,11,1)),'pomocna tabulka'!$F$2:$G$7,2,0),"")</f>
        <v>Priebežná platba</v>
      </c>
      <c r="G779" s="36" t="s">
        <v>28</v>
      </c>
      <c r="H779" s="37">
        <v>15916.25</v>
      </c>
      <c r="I779" s="36" t="s">
        <v>29</v>
      </c>
      <c r="J779" s="51">
        <v>1310.75</v>
      </c>
      <c r="K779" s="8"/>
      <c r="L779" s="63">
        <v>0</v>
      </c>
      <c r="M779" s="53">
        <f t="shared" si="50"/>
        <v>17227</v>
      </c>
      <c r="N779" s="32">
        <v>46112</v>
      </c>
      <c r="O779" s="36" t="s">
        <v>22</v>
      </c>
    </row>
    <row r="780" spans="2:15">
      <c r="B780" s="7" t="s">
        <v>1323</v>
      </c>
      <c r="C780" s="9" t="s">
        <v>58</v>
      </c>
      <c r="D780" s="36" t="s">
        <v>19</v>
      </c>
      <c r="E780" s="62" t="str">
        <f>VLOOKUP(D780,'pomocna tabulka'!$B$2:$D$12,3,0)</f>
        <v>Úrad vlády SR</v>
      </c>
      <c r="F780" s="41" t="str">
        <f>+IFERROR(VLOOKUP(VALUE(MID($B780,11,1)),'pomocna tabulka'!$F$2:$G$7,2,0),"")</f>
        <v>Priebežná platba</v>
      </c>
      <c r="G780" s="36" t="s">
        <v>1143</v>
      </c>
      <c r="H780" s="37">
        <v>5498.17</v>
      </c>
      <c r="I780" s="36" t="s">
        <v>1144</v>
      </c>
      <c r="J780" s="37">
        <v>970.27</v>
      </c>
      <c r="K780" s="8"/>
      <c r="L780" s="37">
        <v>0</v>
      </c>
      <c r="M780" s="37">
        <f t="shared" si="50"/>
        <v>6468.4400000000005</v>
      </c>
      <c r="N780" s="32">
        <v>46112</v>
      </c>
      <c r="O780" s="36" t="s">
        <v>22</v>
      </c>
    </row>
    <row r="781" spans="2:15">
      <c r="B781" s="7" t="s">
        <v>1324</v>
      </c>
      <c r="C781" s="9" t="s">
        <v>1325</v>
      </c>
      <c r="D781" s="36" t="s">
        <v>27</v>
      </c>
      <c r="E781" s="62" t="str">
        <f>VLOOKUP(D781,'pomocna tabulka'!$B$2:$D$12,3,0)</f>
        <v>MIRRI SR</v>
      </c>
      <c r="F781" s="41" t="str">
        <f>+IFERROR(VLOOKUP(VALUE(MID($B781,11,1)),'pomocna tabulka'!$F$2:$G$7,2,0),"")</f>
        <v>Priebežná platba</v>
      </c>
      <c r="G781" s="36" t="s">
        <v>28</v>
      </c>
      <c r="H781" s="37">
        <v>54093.45</v>
      </c>
      <c r="I781" s="36" t="s">
        <v>29</v>
      </c>
      <c r="J781" s="51">
        <v>4454.76</v>
      </c>
      <c r="K781" s="8"/>
      <c r="L781" s="63">
        <v>0</v>
      </c>
      <c r="M781" s="53">
        <f t="shared" si="50"/>
        <v>58548.21</v>
      </c>
      <c r="N781" s="32">
        <v>46112</v>
      </c>
      <c r="O781" s="36" t="s">
        <v>22</v>
      </c>
    </row>
    <row r="782" spans="2:15">
      <c r="B782" s="7" t="s">
        <v>1326</v>
      </c>
      <c r="C782" s="9" t="s">
        <v>1327</v>
      </c>
      <c r="D782" s="36" t="s">
        <v>66</v>
      </c>
      <c r="E782" s="62" t="str">
        <f>VLOOKUP(D782,'pomocna tabulka'!$B$2:$D$12,3,0)</f>
        <v xml:space="preserve">Slovenská inovačná a energetická agentúra </v>
      </c>
      <c r="F782" s="41" t="str">
        <f>+IFERROR(VLOOKUP(VALUE(MID($B782,11,1)),'pomocna tabulka'!$F$2:$G$7,2,0),"")</f>
        <v>Predfinancovanie</v>
      </c>
      <c r="G782" s="36" t="s">
        <v>67</v>
      </c>
      <c r="H782" s="37">
        <v>50500.85</v>
      </c>
      <c r="I782" s="36" t="s">
        <v>68</v>
      </c>
      <c r="J782" s="51">
        <v>8911.91</v>
      </c>
      <c r="K782" s="8"/>
      <c r="L782" s="63">
        <v>0</v>
      </c>
      <c r="M782" s="53">
        <f t="shared" si="50"/>
        <v>59412.759999999995</v>
      </c>
      <c r="N782" s="32">
        <v>46112</v>
      </c>
      <c r="O782" s="36" t="s">
        <v>22</v>
      </c>
    </row>
    <row r="783" spans="2:15">
      <c r="B783" s="7" t="s">
        <v>1328</v>
      </c>
      <c r="C783" s="9" t="s">
        <v>1329</v>
      </c>
      <c r="D783" s="36" t="s">
        <v>27</v>
      </c>
      <c r="E783" s="62" t="str">
        <f>VLOOKUP(D783,'pomocna tabulka'!$B$2:$D$12,3,0)</f>
        <v>MIRRI SR</v>
      </c>
      <c r="F783" s="41" t="str">
        <f>+IFERROR(VLOOKUP(VALUE(MID($B783,11,1)),'pomocna tabulka'!$F$2:$G$7,2,0),"")</f>
        <v>Priebežná platba</v>
      </c>
      <c r="G783" s="36" t="s">
        <v>28</v>
      </c>
      <c r="H783" s="37">
        <v>66510.11</v>
      </c>
      <c r="I783" s="36" t="s">
        <v>29</v>
      </c>
      <c r="J783" s="51">
        <v>15389.02</v>
      </c>
      <c r="K783" s="8"/>
      <c r="L783" s="63">
        <v>0</v>
      </c>
      <c r="M783" s="53">
        <f t="shared" si="50"/>
        <v>81899.13</v>
      </c>
      <c r="N783" s="32">
        <v>46112</v>
      </c>
      <c r="O783" s="36" t="s">
        <v>22</v>
      </c>
    </row>
    <row r="784" spans="2:15">
      <c r="B784" s="7" t="s">
        <v>1330</v>
      </c>
      <c r="C784" s="9" t="s">
        <v>337</v>
      </c>
      <c r="D784" s="36" t="s">
        <v>19</v>
      </c>
      <c r="E784" s="62" t="str">
        <f>VLOOKUP(D784,'pomocna tabulka'!$B$2:$D$12,3,0)</f>
        <v>Úrad vlády SR</v>
      </c>
      <c r="F784" s="41" t="str">
        <f>+IFERROR(VLOOKUP(VALUE(MID($B784,11,1)),'pomocna tabulka'!$F$2:$G$7,2,0),"")</f>
        <v>Zálohová platba</v>
      </c>
      <c r="G784" s="36" t="s">
        <v>1143</v>
      </c>
      <c r="H784" s="37">
        <v>94641.3</v>
      </c>
      <c r="I784" s="36" t="s">
        <v>1144</v>
      </c>
      <c r="J784" s="51">
        <v>16701.41</v>
      </c>
      <c r="K784" s="8"/>
      <c r="L784" s="63">
        <v>0</v>
      </c>
      <c r="M784" s="53">
        <f t="shared" si="50"/>
        <v>111342.71</v>
      </c>
      <c r="N784" s="32">
        <v>46112</v>
      </c>
      <c r="O784" s="36" t="s">
        <v>22</v>
      </c>
    </row>
    <row r="785" spans="2:15">
      <c r="B785" s="7" t="s">
        <v>1331</v>
      </c>
      <c r="C785" s="9" t="s">
        <v>1332</v>
      </c>
      <c r="D785" s="36" t="s">
        <v>19</v>
      </c>
      <c r="E785" s="62" t="str">
        <f>VLOOKUP(D785,'pomocna tabulka'!$B$2:$D$12,3,0)</f>
        <v>Úrad vlády SR</v>
      </c>
      <c r="F785" s="41" t="str">
        <f>+IFERROR(VLOOKUP(VALUE(MID($B785,11,1)),'pomocna tabulka'!$F$2:$G$7,2,0),"")</f>
        <v>Zálohová platba</v>
      </c>
      <c r="G785" s="36" t="s">
        <v>1143</v>
      </c>
      <c r="H785" s="37">
        <v>68000</v>
      </c>
      <c r="I785" s="36" t="s">
        <v>1144</v>
      </c>
      <c r="J785" s="51">
        <v>12000</v>
      </c>
      <c r="K785" s="8"/>
      <c r="L785" s="63">
        <v>0</v>
      </c>
      <c r="M785" s="53">
        <f t="shared" si="50"/>
        <v>80000</v>
      </c>
      <c r="N785" s="32">
        <v>46112</v>
      </c>
      <c r="O785" s="36" t="s">
        <v>22</v>
      </c>
    </row>
    <row r="786" spans="2:15">
      <c r="B786" s="7" t="s">
        <v>1333</v>
      </c>
      <c r="C786" s="9" t="s">
        <v>1334</v>
      </c>
      <c r="D786" s="36" t="s">
        <v>19</v>
      </c>
      <c r="E786" s="62" t="str">
        <f>VLOOKUP(D786,'pomocna tabulka'!$B$2:$D$12,3,0)</f>
        <v>Úrad vlády SR</v>
      </c>
      <c r="F786" s="41" t="str">
        <f>+IFERROR(VLOOKUP(VALUE(MID($B786,11,1)),'pomocna tabulka'!$F$2:$G$7,2,0),"")</f>
        <v>Zálohová platba</v>
      </c>
      <c r="G786" s="36" t="s">
        <v>1143</v>
      </c>
      <c r="H786" s="37">
        <v>62465.91</v>
      </c>
      <c r="I786" s="36" t="s">
        <v>1144</v>
      </c>
      <c r="J786" s="51">
        <v>11023.4</v>
      </c>
      <c r="K786" s="8"/>
      <c r="L786" s="63">
        <v>0</v>
      </c>
      <c r="M786" s="53">
        <f t="shared" si="50"/>
        <v>73489.31</v>
      </c>
      <c r="N786" s="32">
        <v>46112</v>
      </c>
      <c r="O786" s="36" t="s">
        <v>22</v>
      </c>
    </row>
    <row r="787" spans="2:15">
      <c r="B787" s="7" t="s">
        <v>1335</v>
      </c>
      <c r="C787" s="9" t="s">
        <v>547</v>
      </c>
      <c r="D787" s="36" t="s">
        <v>19</v>
      </c>
      <c r="E787" s="62" t="str">
        <f>VLOOKUP(D787,'pomocna tabulka'!$B$2:$D$12,3,0)</f>
        <v>Úrad vlády SR</v>
      </c>
      <c r="F787" s="41" t="str">
        <f>+IFERROR(VLOOKUP(VALUE(MID($B787,11,1)),'pomocna tabulka'!$F$2:$G$7,2,0),"")</f>
        <v>Priebežná platba</v>
      </c>
      <c r="G787" s="36" t="s">
        <v>1143</v>
      </c>
      <c r="H787" s="37">
        <v>10558.95</v>
      </c>
      <c r="I787" s="36" t="s">
        <v>1144</v>
      </c>
      <c r="J787" s="51">
        <v>1863.34</v>
      </c>
      <c r="K787" s="8"/>
      <c r="L787" s="63">
        <v>0</v>
      </c>
      <c r="M787" s="53">
        <f t="shared" si="50"/>
        <v>12422.29</v>
      </c>
      <c r="N787" s="32">
        <v>46112</v>
      </c>
      <c r="O787" s="36" t="s">
        <v>22</v>
      </c>
    </row>
    <row r="788" spans="2:15">
      <c r="B788" s="7" t="s">
        <v>1336</v>
      </c>
      <c r="C788" s="9" t="s">
        <v>1337</v>
      </c>
      <c r="D788" s="36" t="s">
        <v>27</v>
      </c>
      <c r="E788" s="62" t="str">
        <f>VLOOKUP(D788,'pomocna tabulka'!$B$2:$D$12,3,0)</f>
        <v>MIRRI SR</v>
      </c>
      <c r="F788" s="41" t="str">
        <f>+IFERROR(VLOOKUP(VALUE(MID($B788,11,1)),'pomocna tabulka'!$F$2:$G$7,2,0),"")</f>
        <v>Zálohová platba</v>
      </c>
      <c r="G788" s="36" t="s">
        <v>28</v>
      </c>
      <c r="H788" s="37">
        <v>88400</v>
      </c>
      <c r="I788" s="36" t="s">
        <v>29</v>
      </c>
      <c r="J788" s="51">
        <v>7280</v>
      </c>
      <c r="K788" s="8"/>
      <c r="L788" s="63">
        <v>0</v>
      </c>
      <c r="M788" s="53">
        <f t="shared" si="50"/>
        <v>95680</v>
      </c>
      <c r="N788" s="32">
        <v>46112</v>
      </c>
      <c r="O788" s="36" t="s">
        <v>22</v>
      </c>
    </row>
    <row r="789" spans="2:15">
      <c r="B789" s="7" t="s">
        <v>1338</v>
      </c>
      <c r="C789" s="9" t="s">
        <v>1339</v>
      </c>
      <c r="D789" s="36" t="s">
        <v>19</v>
      </c>
      <c r="E789" s="62" t="str">
        <f>VLOOKUP(D789,'pomocna tabulka'!$B$2:$D$12,3,0)</f>
        <v>Úrad vlády SR</v>
      </c>
      <c r="F789" s="41" t="str">
        <f>+IFERROR(VLOOKUP(VALUE(MID($B789,11,1)),'pomocna tabulka'!$F$2:$G$7,2,0),"")</f>
        <v>Zálohová platba</v>
      </c>
      <c r="G789" s="36" t="s">
        <v>1143</v>
      </c>
      <c r="H789" s="37">
        <v>19616.29</v>
      </c>
      <c r="I789" s="36" t="s">
        <v>1144</v>
      </c>
      <c r="J789" s="51">
        <v>3461.7</v>
      </c>
      <c r="K789" s="8"/>
      <c r="L789" s="63">
        <v>0</v>
      </c>
      <c r="M789" s="53">
        <f t="shared" si="50"/>
        <v>23077.99</v>
      </c>
      <c r="N789" s="32">
        <v>46112</v>
      </c>
      <c r="O789" s="36" t="s">
        <v>22</v>
      </c>
    </row>
    <row r="790" spans="2:15">
      <c r="B790" s="7" t="s">
        <v>1340</v>
      </c>
      <c r="C790" s="9" t="s">
        <v>1341</v>
      </c>
      <c r="D790" s="36" t="s">
        <v>19</v>
      </c>
      <c r="E790" s="62" t="str">
        <f>VLOOKUP(D790,'pomocna tabulka'!$B$2:$D$12,3,0)</f>
        <v>Úrad vlády SR</v>
      </c>
      <c r="F790" s="41" t="str">
        <f>+IFERROR(VLOOKUP(VALUE(MID($B790,11,1)),'pomocna tabulka'!$F$2:$G$7,2,0),"")</f>
        <v>Priebežná platba</v>
      </c>
      <c r="G790" s="36" t="s">
        <v>1143</v>
      </c>
      <c r="H790" s="37">
        <v>8136.02</v>
      </c>
      <c r="I790" s="36" t="s">
        <v>1144</v>
      </c>
      <c r="J790" s="51">
        <v>1435.77</v>
      </c>
      <c r="K790" s="8"/>
      <c r="L790" s="63">
        <v>0</v>
      </c>
      <c r="M790" s="53">
        <f t="shared" si="50"/>
        <v>9571.7900000000009</v>
      </c>
      <c r="N790" s="32">
        <v>46112</v>
      </c>
      <c r="O790" s="36" t="s">
        <v>22</v>
      </c>
    </row>
    <row r="791" spans="2:15">
      <c r="B791" s="7" t="s">
        <v>1342</v>
      </c>
      <c r="C791" s="9" t="s">
        <v>143</v>
      </c>
      <c r="D791" s="36" t="s">
        <v>66</v>
      </c>
      <c r="E791" s="62" t="str">
        <f>VLOOKUP(D791,'pomocna tabulka'!$B$2:$D$12,3,0)</f>
        <v xml:space="preserve">Slovenská inovačná a energetická agentúra </v>
      </c>
      <c r="F791" s="41" t="str">
        <f>+IFERROR(VLOOKUP(VALUE(MID($B791,11,1)),'pomocna tabulka'!$F$2:$G$7,2,0),"")</f>
        <v>Predfinancovanie</v>
      </c>
      <c r="G791" s="36" t="s">
        <v>67</v>
      </c>
      <c r="H791" s="37">
        <v>114433.13</v>
      </c>
      <c r="I791" s="36" t="s">
        <v>68</v>
      </c>
      <c r="J791" s="51">
        <v>20194.080000000002</v>
      </c>
      <c r="K791" s="8"/>
      <c r="L791" s="63">
        <v>0</v>
      </c>
      <c r="M791" s="53">
        <f t="shared" si="50"/>
        <v>134627.21000000002</v>
      </c>
      <c r="N791" s="32">
        <v>46112</v>
      </c>
      <c r="O791" s="36" t="s">
        <v>22</v>
      </c>
    </row>
    <row r="792" spans="2:15">
      <c r="B792" s="7" t="s">
        <v>1343</v>
      </c>
      <c r="C792" s="9" t="s">
        <v>1344</v>
      </c>
      <c r="D792" s="36" t="s">
        <v>19</v>
      </c>
      <c r="E792" s="62" t="str">
        <f>VLOOKUP(D792,'pomocna tabulka'!$B$2:$D$12,3,0)</f>
        <v>Úrad vlády SR</v>
      </c>
      <c r="F792" s="41" t="str">
        <f>+IFERROR(VLOOKUP(VALUE(MID($B792,11,1)),'pomocna tabulka'!$F$2:$G$7,2,0),"")</f>
        <v>Priebežná platba</v>
      </c>
      <c r="G792" s="36" t="s">
        <v>1143</v>
      </c>
      <c r="H792" s="37">
        <v>4903.28</v>
      </c>
      <c r="I792" s="36" t="s">
        <v>1144</v>
      </c>
      <c r="J792" s="51">
        <v>865.28</v>
      </c>
      <c r="K792" s="8"/>
      <c r="L792" s="63">
        <v>0</v>
      </c>
      <c r="M792" s="53">
        <f t="shared" si="50"/>
        <v>5768.5599999999995</v>
      </c>
      <c r="N792" s="32">
        <v>46112</v>
      </c>
      <c r="O792" s="36" t="s">
        <v>22</v>
      </c>
    </row>
    <row r="793" spans="2:15">
      <c r="B793" s="7" t="s">
        <v>1345</v>
      </c>
      <c r="C793" s="9" t="s">
        <v>904</v>
      </c>
      <c r="D793" s="36" t="s">
        <v>19</v>
      </c>
      <c r="E793" s="62" t="str">
        <f>VLOOKUP(D793,'pomocna tabulka'!$B$2:$D$12,3,0)</f>
        <v>Úrad vlády SR</v>
      </c>
      <c r="F793" s="41" t="str">
        <f>+IFERROR(VLOOKUP(VALUE(MID($B793,11,1)),'pomocna tabulka'!$F$2:$G$7,2,0),"")</f>
        <v>Priebežná platba</v>
      </c>
      <c r="G793" s="36" t="s">
        <v>28</v>
      </c>
      <c r="H793" s="37">
        <v>4890.47</v>
      </c>
      <c r="I793" s="36" t="s">
        <v>29</v>
      </c>
      <c r="J793" s="51">
        <v>863.02</v>
      </c>
      <c r="K793" s="8"/>
      <c r="L793" s="63">
        <v>0</v>
      </c>
      <c r="M793" s="53">
        <f t="shared" si="50"/>
        <v>5753.49</v>
      </c>
      <c r="N793" s="32">
        <v>46112</v>
      </c>
      <c r="O793" s="36" t="s">
        <v>22</v>
      </c>
    </row>
    <row r="794" spans="2:15">
      <c r="B794" s="7" t="s">
        <v>1346</v>
      </c>
      <c r="C794" s="9" t="s">
        <v>1347</v>
      </c>
      <c r="D794" s="36" t="s">
        <v>19</v>
      </c>
      <c r="E794" s="62" t="str">
        <f>VLOOKUP(D794,'pomocna tabulka'!$B$2:$D$12,3,0)</f>
        <v>Úrad vlády SR</v>
      </c>
      <c r="F794" s="41" t="str">
        <f>+IFERROR(VLOOKUP(VALUE(MID($B794,11,1)),'pomocna tabulka'!$F$2:$G$7,2,0),"")</f>
        <v>Zálohová platba</v>
      </c>
      <c r="G794" s="36" t="s">
        <v>28</v>
      </c>
      <c r="H794" s="37">
        <v>969312.28</v>
      </c>
      <c r="I794" s="36" t="s">
        <v>29</v>
      </c>
      <c r="J794" s="51">
        <v>171055.11</v>
      </c>
      <c r="K794" s="8"/>
      <c r="L794" s="63">
        <v>0</v>
      </c>
      <c r="M794" s="53">
        <f t="shared" si="50"/>
        <v>1140367.3900000001</v>
      </c>
      <c r="N794" s="32">
        <v>46113</v>
      </c>
      <c r="O794" s="36" t="s">
        <v>22</v>
      </c>
    </row>
    <row r="795" spans="2:15">
      <c r="B795" s="7" t="s">
        <v>1348</v>
      </c>
      <c r="C795" s="9" t="s">
        <v>782</v>
      </c>
      <c r="D795" s="36" t="s">
        <v>19</v>
      </c>
      <c r="E795" s="62" t="str">
        <f>VLOOKUP(D795,'pomocna tabulka'!$B$2:$D$12,3,0)</f>
        <v>Úrad vlády SR</v>
      </c>
      <c r="F795" s="41" t="str">
        <f>+IFERROR(VLOOKUP(VALUE(MID($B795,11,1)),'pomocna tabulka'!$F$2:$G$7,2,0),"")</f>
        <v>Zálohová platba</v>
      </c>
      <c r="G795" s="36" t="s">
        <v>28</v>
      </c>
      <c r="H795" s="37">
        <v>210974.92</v>
      </c>
      <c r="I795" s="36" t="s">
        <v>29</v>
      </c>
      <c r="J795" s="51">
        <v>37230.870000000003</v>
      </c>
      <c r="K795" s="8"/>
      <c r="L795" s="63">
        <v>0</v>
      </c>
      <c r="M795" s="53">
        <f t="shared" si="50"/>
        <v>248205.79</v>
      </c>
      <c r="N795" s="32">
        <v>46113</v>
      </c>
      <c r="O795" s="36" t="s">
        <v>22</v>
      </c>
    </row>
    <row r="796" spans="2:15">
      <c r="B796" s="7" t="s">
        <v>1349</v>
      </c>
      <c r="C796" s="9" t="s">
        <v>904</v>
      </c>
      <c r="D796" s="36" t="s">
        <v>19</v>
      </c>
      <c r="E796" s="62" t="str">
        <f>VLOOKUP(D796,'pomocna tabulka'!$B$2:$D$12,3,0)</f>
        <v>Úrad vlády SR</v>
      </c>
      <c r="F796" s="41" t="str">
        <f>+IFERROR(VLOOKUP(VALUE(MID($B796,11,1)),'pomocna tabulka'!$F$2:$G$7,2,0),"")</f>
        <v>Predfinancovanie</v>
      </c>
      <c r="G796" s="36" t="s">
        <v>28</v>
      </c>
      <c r="H796" s="37">
        <v>18126.63</v>
      </c>
      <c r="I796" s="36" t="s">
        <v>29</v>
      </c>
      <c r="J796" s="51">
        <v>3198.82</v>
      </c>
      <c r="K796" s="8"/>
      <c r="L796" s="63">
        <v>0</v>
      </c>
      <c r="M796" s="53">
        <f t="shared" si="50"/>
        <v>21325.45</v>
      </c>
      <c r="N796" s="32">
        <v>46113</v>
      </c>
      <c r="O796" s="36" t="s">
        <v>22</v>
      </c>
    </row>
    <row r="797" spans="2:15">
      <c r="B797" s="7" t="s">
        <v>1350</v>
      </c>
      <c r="C797" s="9" t="s">
        <v>1351</v>
      </c>
      <c r="D797" s="36" t="s">
        <v>66</v>
      </c>
      <c r="E797" s="62" t="str">
        <f>VLOOKUP(D797,'pomocna tabulka'!$B$2:$D$12,3,0)</f>
        <v xml:space="preserve">Slovenská inovačná a energetická agentúra </v>
      </c>
      <c r="F797" s="41" t="str">
        <f>+IFERROR(VLOOKUP(VALUE(MID($B797,11,1)),'pomocna tabulka'!$F$2:$G$7,2,0),"")</f>
        <v>Predfinancovanie</v>
      </c>
      <c r="G797" s="36" t="s">
        <v>67</v>
      </c>
      <c r="H797" s="37">
        <v>191286.93</v>
      </c>
      <c r="I797" s="36" t="s">
        <v>68</v>
      </c>
      <c r="J797" s="51">
        <v>33756.519999999997</v>
      </c>
      <c r="K797" s="8"/>
      <c r="L797" s="63">
        <v>0</v>
      </c>
      <c r="M797" s="53">
        <f t="shared" si="50"/>
        <v>225043.44999999998</v>
      </c>
      <c r="N797" s="32">
        <v>46112</v>
      </c>
      <c r="O797" s="36" t="s">
        <v>22</v>
      </c>
    </row>
    <row r="798" spans="2:15">
      <c r="B798" s="7" t="s">
        <v>1352</v>
      </c>
      <c r="C798" s="9" t="s">
        <v>1353</v>
      </c>
      <c r="D798" s="36" t="s">
        <v>19</v>
      </c>
      <c r="E798" s="62" t="str">
        <f>VLOOKUP(D798,'pomocna tabulka'!$B$2:$D$12,3,0)</f>
        <v>Úrad vlády SR</v>
      </c>
      <c r="F798" s="41" t="str">
        <f>+IFERROR(VLOOKUP(VALUE(MID($B798,11,1)),'pomocna tabulka'!$F$2:$G$7,2,0),"")</f>
        <v>Priebežná platba</v>
      </c>
      <c r="G798" s="36" t="s">
        <v>1143</v>
      </c>
      <c r="H798" s="37">
        <v>15304.73</v>
      </c>
      <c r="I798" s="36" t="s">
        <v>1144</v>
      </c>
      <c r="J798" s="51">
        <v>2700.84</v>
      </c>
      <c r="K798" s="8"/>
      <c r="L798" s="63">
        <v>0</v>
      </c>
      <c r="M798" s="53">
        <f t="shared" si="50"/>
        <v>18005.57</v>
      </c>
      <c r="N798" s="32">
        <v>46112</v>
      </c>
      <c r="O798" s="36" t="s">
        <v>22</v>
      </c>
    </row>
    <row r="799" spans="2:15">
      <c r="B799" s="7" t="s">
        <v>1354</v>
      </c>
      <c r="C799" s="9" t="s">
        <v>1355</v>
      </c>
      <c r="D799" s="36" t="s">
        <v>27</v>
      </c>
      <c r="E799" s="62" t="str">
        <f>VLOOKUP(D799,'pomocna tabulka'!$B$2:$D$12,3,0)</f>
        <v>MIRRI SR</v>
      </c>
      <c r="F799" s="41" t="str">
        <f>+IFERROR(VLOOKUP(VALUE(MID($B799,11,1)),'pomocna tabulka'!$F$2:$G$7,2,0),"")</f>
        <v>Priebežná platba</v>
      </c>
      <c r="G799" s="36" t="s">
        <v>28</v>
      </c>
      <c r="H799" s="37">
        <v>10963.11</v>
      </c>
      <c r="I799" s="36" t="s">
        <v>29</v>
      </c>
      <c r="J799" s="51">
        <v>902.85</v>
      </c>
      <c r="K799" s="8"/>
      <c r="L799" s="63">
        <v>0</v>
      </c>
      <c r="M799" s="53">
        <f t="shared" si="50"/>
        <v>11865.960000000001</v>
      </c>
      <c r="N799" s="32">
        <v>46112</v>
      </c>
      <c r="O799" s="36" t="s">
        <v>22</v>
      </c>
    </row>
    <row r="800" spans="2:15">
      <c r="B800" s="7" t="s">
        <v>1356</v>
      </c>
      <c r="C800" s="9" t="s">
        <v>1357</v>
      </c>
      <c r="D800" s="36" t="s">
        <v>27</v>
      </c>
      <c r="E800" s="62" t="str">
        <f>VLOOKUP(D800,'pomocna tabulka'!$B$2:$D$12,3,0)</f>
        <v>MIRRI SR</v>
      </c>
      <c r="F800" s="41" t="str">
        <f>+IFERROR(VLOOKUP(VALUE(MID($B800,11,1)),'pomocna tabulka'!$F$2:$G$7,2,0),"")</f>
        <v>Priebežná platba</v>
      </c>
      <c r="G800" s="36" t="s">
        <v>28</v>
      </c>
      <c r="H800" s="37">
        <v>144412.56</v>
      </c>
      <c r="I800" s="36" t="s">
        <v>29</v>
      </c>
      <c r="J800" s="51">
        <v>11892.8</v>
      </c>
      <c r="K800" s="8"/>
      <c r="L800" s="63">
        <v>0</v>
      </c>
      <c r="M800" s="53">
        <f t="shared" si="50"/>
        <v>156305.35999999999</v>
      </c>
      <c r="N800" s="32">
        <v>46112</v>
      </c>
      <c r="O800" s="36" t="s">
        <v>22</v>
      </c>
    </row>
    <row r="801" spans="2:15">
      <c r="B801" s="7" t="s">
        <v>1358</v>
      </c>
      <c r="C801" s="9" t="s">
        <v>106</v>
      </c>
      <c r="D801" s="36" t="s">
        <v>19</v>
      </c>
      <c r="E801" s="62" t="str">
        <f>VLOOKUP(D801,'pomocna tabulka'!$B$2:$D$12,3,0)</f>
        <v>Úrad vlády SR</v>
      </c>
      <c r="F801" s="41" t="str">
        <f>+IFERROR(VLOOKUP(VALUE(MID($B801,11,1)),'pomocna tabulka'!$F$2:$G$7,2,0),"")</f>
        <v>Priebežná platba</v>
      </c>
      <c r="G801" s="36" t="s">
        <v>1143</v>
      </c>
      <c r="H801" s="37">
        <v>2451.66</v>
      </c>
      <c r="I801" s="36" t="s">
        <v>1144</v>
      </c>
      <c r="J801" s="51">
        <v>432.65</v>
      </c>
      <c r="K801" s="8"/>
      <c r="L801" s="63">
        <v>0</v>
      </c>
      <c r="M801" s="53">
        <f t="shared" si="50"/>
        <v>2884.31</v>
      </c>
      <c r="N801" s="32">
        <v>46113</v>
      </c>
      <c r="O801" s="36" t="s">
        <v>22</v>
      </c>
    </row>
    <row r="802" spans="2:15">
      <c r="B802" s="7" t="s">
        <v>1359</v>
      </c>
      <c r="C802" s="9" t="s">
        <v>1360</v>
      </c>
      <c r="D802" s="36" t="s">
        <v>19</v>
      </c>
      <c r="E802" s="62" t="str">
        <f>VLOOKUP(D802,'pomocna tabulka'!$B$2:$D$12,3,0)</f>
        <v>Úrad vlády SR</v>
      </c>
      <c r="F802" s="41" t="str">
        <f>+IFERROR(VLOOKUP(VALUE(MID($B802,11,1)),'pomocna tabulka'!$F$2:$G$7,2,0),"")</f>
        <v>Zálohová platba</v>
      </c>
      <c r="G802" s="36" t="s">
        <v>1143</v>
      </c>
      <c r="H802" s="37">
        <v>17000</v>
      </c>
      <c r="I802" s="36" t="s">
        <v>1144</v>
      </c>
      <c r="J802" s="51">
        <v>3000</v>
      </c>
      <c r="K802" s="8"/>
      <c r="L802" s="63">
        <v>0</v>
      </c>
      <c r="M802" s="53">
        <f t="shared" si="50"/>
        <v>20000</v>
      </c>
      <c r="N802" s="32">
        <v>46113</v>
      </c>
      <c r="O802" s="36" t="s">
        <v>22</v>
      </c>
    </row>
    <row r="803" spans="2:15">
      <c r="B803" s="7" t="s">
        <v>1361</v>
      </c>
      <c r="C803" s="9" t="s">
        <v>1362</v>
      </c>
      <c r="D803" s="36" t="s">
        <v>19</v>
      </c>
      <c r="E803" s="62" t="str">
        <f>VLOOKUP(D803,'pomocna tabulka'!$B$2:$D$12,3,0)</f>
        <v>Úrad vlády SR</v>
      </c>
      <c r="F803" s="41" t="str">
        <f>+IFERROR(VLOOKUP(VALUE(MID($B803,11,1)),'pomocna tabulka'!$F$2:$G$7,2,0),"")</f>
        <v>Zálohová platba</v>
      </c>
      <c r="G803" s="36" t="s">
        <v>1143</v>
      </c>
      <c r="H803" s="37">
        <v>32023.11</v>
      </c>
      <c r="I803" s="36" t="s">
        <v>1144</v>
      </c>
      <c r="J803" s="51">
        <v>5651.14</v>
      </c>
      <c r="K803" s="8"/>
      <c r="L803" s="63">
        <v>0</v>
      </c>
      <c r="M803" s="53">
        <f t="shared" si="50"/>
        <v>37674.25</v>
      </c>
      <c r="N803" s="32">
        <v>46113</v>
      </c>
      <c r="O803" s="36" t="s">
        <v>22</v>
      </c>
    </row>
    <row r="804" spans="2:15">
      <c r="B804" s="7" t="s">
        <v>1363</v>
      </c>
      <c r="C804" s="9" t="s">
        <v>1364</v>
      </c>
      <c r="D804" s="36" t="s">
        <v>19</v>
      </c>
      <c r="E804" s="62" t="str">
        <f>VLOOKUP(D804,'pomocna tabulka'!$B$2:$D$12,3,0)</f>
        <v>Úrad vlády SR</v>
      </c>
      <c r="F804" s="41" t="str">
        <f>+IFERROR(VLOOKUP(VALUE(MID($B804,11,1)),'pomocna tabulka'!$F$2:$G$7,2,0),"")</f>
        <v>Zálohová platba</v>
      </c>
      <c r="G804" s="36" t="s">
        <v>1143</v>
      </c>
      <c r="H804" s="37">
        <v>57800</v>
      </c>
      <c r="I804" s="36" t="s">
        <v>1144</v>
      </c>
      <c r="J804" s="51">
        <v>10200</v>
      </c>
      <c r="K804" s="8"/>
      <c r="L804" s="63">
        <v>0</v>
      </c>
      <c r="M804" s="53">
        <f t="shared" si="50"/>
        <v>68000</v>
      </c>
      <c r="N804" s="32">
        <v>46113</v>
      </c>
      <c r="O804" s="36" t="s">
        <v>22</v>
      </c>
    </row>
    <row r="805" spans="2:15">
      <c r="B805" s="7" t="s">
        <v>1365</v>
      </c>
      <c r="C805" s="9" t="s">
        <v>366</v>
      </c>
      <c r="D805" s="36" t="s">
        <v>19</v>
      </c>
      <c r="E805" s="62" t="str">
        <f>VLOOKUP(D805,'pomocna tabulka'!$B$2:$D$12,3,0)</f>
        <v>Úrad vlády SR</v>
      </c>
      <c r="F805" s="41" t="str">
        <f>+IFERROR(VLOOKUP(VALUE(MID($B805,11,1)),'pomocna tabulka'!$F$2:$G$7,2,0),"")</f>
        <v>Priebežná platba</v>
      </c>
      <c r="G805" s="36" t="s">
        <v>1143</v>
      </c>
      <c r="H805" s="37">
        <v>5498.17</v>
      </c>
      <c r="I805" s="36" t="s">
        <v>1144</v>
      </c>
      <c r="J805" s="51">
        <v>970.26</v>
      </c>
      <c r="K805" s="8"/>
      <c r="L805" s="63">
        <v>0</v>
      </c>
      <c r="M805" s="53">
        <f t="shared" si="50"/>
        <v>6468.43</v>
      </c>
      <c r="N805" s="32">
        <v>46113</v>
      </c>
      <c r="O805" s="36" t="s">
        <v>22</v>
      </c>
    </row>
    <row r="806" spans="2:15" ht="25.5">
      <c r="B806" s="7" t="s">
        <v>1366</v>
      </c>
      <c r="C806" s="9" t="s">
        <v>1367</v>
      </c>
      <c r="D806" s="36" t="s">
        <v>27</v>
      </c>
      <c r="E806" s="62" t="str">
        <f>VLOOKUP(D806,'pomocna tabulka'!$B$2:$D$12,3,0)</f>
        <v>MIRRI SR</v>
      </c>
      <c r="F806" s="41" t="str">
        <f>+IFERROR(VLOOKUP(VALUE(MID($B806,11,1)),'pomocna tabulka'!$F$2:$G$7,2,0),"")</f>
        <v>Predfinancovanie</v>
      </c>
      <c r="G806" s="36" t="s">
        <v>28</v>
      </c>
      <c r="H806" s="37">
        <v>34646.42</v>
      </c>
      <c r="I806" s="36" t="s">
        <v>29</v>
      </c>
      <c r="J806" s="51">
        <v>2853.23</v>
      </c>
      <c r="K806" s="8"/>
      <c r="L806" s="63">
        <v>0</v>
      </c>
      <c r="M806" s="53">
        <f t="shared" si="50"/>
        <v>37499.65</v>
      </c>
      <c r="N806" s="32">
        <v>46113</v>
      </c>
      <c r="O806" s="36" t="s">
        <v>22</v>
      </c>
    </row>
    <row r="807" spans="2:15">
      <c r="B807" s="7" t="s">
        <v>1368</v>
      </c>
      <c r="C807" s="9" t="s">
        <v>846</v>
      </c>
      <c r="D807" s="36" t="s">
        <v>27</v>
      </c>
      <c r="E807" s="62" t="str">
        <f>VLOOKUP(D807,'pomocna tabulka'!$B$2:$D$12,3,0)</f>
        <v>MIRRI SR</v>
      </c>
      <c r="F807" s="41" t="str">
        <f>+IFERROR(VLOOKUP(VALUE(MID($B807,11,1)),'pomocna tabulka'!$F$2:$G$7,2,0),"")</f>
        <v>Predfinancovanie</v>
      </c>
      <c r="G807" s="36" t="s">
        <v>28</v>
      </c>
      <c r="H807" s="37">
        <v>4175.3599999999997</v>
      </c>
      <c r="I807" s="36" t="s">
        <v>29</v>
      </c>
      <c r="J807" s="51">
        <v>343.84</v>
      </c>
      <c r="K807" s="8"/>
      <c r="L807" s="63">
        <v>0</v>
      </c>
      <c r="M807" s="53">
        <f t="shared" si="50"/>
        <v>4519.2</v>
      </c>
      <c r="N807" s="32">
        <v>46113</v>
      </c>
      <c r="O807" s="36" t="s">
        <v>22</v>
      </c>
    </row>
    <row r="808" spans="2:15">
      <c r="B808" s="7" t="s">
        <v>1369</v>
      </c>
      <c r="C808" s="9" t="s">
        <v>1370</v>
      </c>
      <c r="D808" s="36" t="s">
        <v>27</v>
      </c>
      <c r="E808" s="62" t="str">
        <f>VLOOKUP(D808,'pomocna tabulka'!$B$2:$D$12,3,0)</f>
        <v>MIRRI SR</v>
      </c>
      <c r="F808" s="41" t="str">
        <f>+IFERROR(VLOOKUP(VALUE(MID($B808,11,1)),'pomocna tabulka'!$F$2:$G$7,2,0),"")</f>
        <v>Predfinancovanie</v>
      </c>
      <c r="G808" s="36" t="s">
        <v>28</v>
      </c>
      <c r="H808" s="37">
        <v>188691.03</v>
      </c>
      <c r="I808" s="36" t="s">
        <v>29</v>
      </c>
      <c r="J808" s="51">
        <v>15539.26</v>
      </c>
      <c r="K808" s="8"/>
      <c r="L808" s="63">
        <v>0</v>
      </c>
      <c r="M808" s="53">
        <f t="shared" si="50"/>
        <v>204230.29</v>
      </c>
      <c r="N808" s="32">
        <v>46113</v>
      </c>
      <c r="O808" s="36" t="s">
        <v>22</v>
      </c>
    </row>
    <row r="809" spans="2:15" ht="25.5">
      <c r="B809" s="7" t="s">
        <v>1371</v>
      </c>
      <c r="C809" s="9" t="s">
        <v>1372</v>
      </c>
      <c r="D809" s="36" t="s">
        <v>27</v>
      </c>
      <c r="E809" s="62" t="str">
        <f>VLOOKUP(D809,'pomocna tabulka'!$B$2:$D$12,3,0)</f>
        <v>MIRRI SR</v>
      </c>
      <c r="F809" s="41" t="str">
        <f>+IFERROR(VLOOKUP(VALUE(MID($B809,11,1)),'pomocna tabulka'!$F$2:$G$7,2,0),"")</f>
        <v>Zálohová platba</v>
      </c>
      <c r="G809" s="36" t="s">
        <v>28</v>
      </c>
      <c r="H809" s="37">
        <v>189270.68</v>
      </c>
      <c r="I809" s="36" t="s">
        <v>29</v>
      </c>
      <c r="J809" s="51">
        <v>15587</v>
      </c>
      <c r="K809" s="8"/>
      <c r="L809" s="63">
        <v>0</v>
      </c>
      <c r="M809" s="53">
        <f t="shared" si="50"/>
        <v>204857.68</v>
      </c>
      <c r="N809" s="32">
        <v>46113</v>
      </c>
      <c r="O809" s="36" t="s">
        <v>22</v>
      </c>
    </row>
    <row r="810" spans="2:15">
      <c r="B810" s="7" t="s">
        <v>1373</v>
      </c>
      <c r="C810" s="9" t="s">
        <v>1374</v>
      </c>
      <c r="D810" s="36" t="s">
        <v>19</v>
      </c>
      <c r="E810" s="62" t="str">
        <f>VLOOKUP(D810,'pomocna tabulka'!$B$2:$D$12,3,0)</f>
        <v>Úrad vlády SR</v>
      </c>
      <c r="F810" s="41" t="str">
        <f>+IFERROR(VLOOKUP(VALUE(MID($B810,11,1)),'pomocna tabulka'!$F$2:$G$7,2,0),"")</f>
        <v>Priebežná platba</v>
      </c>
      <c r="G810" s="36" t="s">
        <v>1143</v>
      </c>
      <c r="H810" s="37">
        <v>2693.49</v>
      </c>
      <c r="I810" s="36" t="s">
        <v>1144</v>
      </c>
      <c r="J810" s="51">
        <v>475.32</v>
      </c>
      <c r="K810" s="8"/>
      <c r="L810" s="63">
        <v>0</v>
      </c>
      <c r="M810" s="53">
        <f t="shared" si="50"/>
        <v>3168.81</v>
      </c>
      <c r="N810" s="32">
        <v>46113</v>
      </c>
      <c r="O810" s="36" t="s">
        <v>22</v>
      </c>
    </row>
    <row r="811" spans="2:15">
      <c r="B811" s="7" t="s">
        <v>1375</v>
      </c>
      <c r="C811" s="9" t="s">
        <v>1376</v>
      </c>
      <c r="D811" s="36" t="s">
        <v>19</v>
      </c>
      <c r="E811" s="62" t="str">
        <f>VLOOKUP(D811,'pomocna tabulka'!$B$2:$D$12,3,0)</f>
        <v>Úrad vlády SR</v>
      </c>
      <c r="F811" s="41" t="str">
        <f>+IFERROR(VLOOKUP(VALUE(MID($B811,11,1)),'pomocna tabulka'!$F$2:$G$7,2,0),"")</f>
        <v>Priebežná platba</v>
      </c>
      <c r="G811" s="36" t="s">
        <v>1143</v>
      </c>
      <c r="H811" s="37">
        <v>16494.57</v>
      </c>
      <c r="I811" s="36" t="s">
        <v>1144</v>
      </c>
      <c r="J811" s="51">
        <v>2910.81</v>
      </c>
      <c r="K811" s="8"/>
      <c r="L811" s="63">
        <v>0</v>
      </c>
      <c r="M811" s="53">
        <f t="shared" si="50"/>
        <v>19405.38</v>
      </c>
      <c r="N811" s="32">
        <v>46113</v>
      </c>
      <c r="O811" s="36" t="s">
        <v>22</v>
      </c>
    </row>
    <row r="812" spans="2:15">
      <c r="B812" s="7" t="s">
        <v>1377</v>
      </c>
      <c r="C812" s="9" t="s">
        <v>1378</v>
      </c>
      <c r="D812" s="36" t="s">
        <v>19</v>
      </c>
      <c r="E812" s="62" t="str">
        <f>VLOOKUP(D812,'pomocna tabulka'!$B$2:$D$12,3,0)</f>
        <v>Úrad vlády SR</v>
      </c>
      <c r="F812" s="41" t="str">
        <f>+IFERROR(VLOOKUP(VALUE(MID($B812,11,1)),'pomocna tabulka'!$F$2:$G$7,2,0),"")</f>
        <v>Priebežná platba</v>
      </c>
      <c r="G812" s="36" t="s">
        <v>1143</v>
      </c>
      <c r="H812" s="37">
        <v>10201.36</v>
      </c>
      <c r="I812" s="36" t="s">
        <v>1144</v>
      </c>
      <c r="J812" s="51">
        <v>1800.24</v>
      </c>
      <c r="K812" s="8"/>
      <c r="L812" s="63">
        <v>0</v>
      </c>
      <c r="M812" s="53">
        <f t="shared" si="50"/>
        <v>12001.6</v>
      </c>
      <c r="N812" s="32">
        <v>46113</v>
      </c>
      <c r="O812" s="36" t="s">
        <v>22</v>
      </c>
    </row>
    <row r="813" spans="2:15">
      <c r="B813" s="7" t="s">
        <v>1379</v>
      </c>
      <c r="C813" s="9" t="s">
        <v>957</v>
      </c>
      <c r="D813" s="36" t="s">
        <v>27</v>
      </c>
      <c r="E813" s="62" t="str">
        <f>VLOOKUP(D813,'pomocna tabulka'!$B$2:$D$12,3,0)</f>
        <v>MIRRI SR</v>
      </c>
      <c r="F813" s="41" t="str">
        <f>+IFERROR(VLOOKUP(VALUE(MID($B813,11,1)),'pomocna tabulka'!$F$2:$G$7,2,0),"")</f>
        <v>Predfinancovanie</v>
      </c>
      <c r="G813" s="36" t="s">
        <v>42</v>
      </c>
      <c r="H813" s="37">
        <v>65219.34</v>
      </c>
      <c r="I813" s="36" t="s">
        <v>43</v>
      </c>
      <c r="J813" s="51">
        <v>5371</v>
      </c>
      <c r="K813" s="8"/>
      <c r="L813" s="63">
        <v>0</v>
      </c>
      <c r="M813" s="53">
        <f t="shared" si="50"/>
        <v>70590.34</v>
      </c>
      <c r="N813" s="32">
        <v>46113</v>
      </c>
      <c r="O813" s="36" t="s">
        <v>22</v>
      </c>
    </row>
    <row r="814" spans="2:15">
      <c r="B814" s="7" t="s">
        <v>1380</v>
      </c>
      <c r="C814" s="9" t="s">
        <v>1381</v>
      </c>
      <c r="D814" s="36" t="s">
        <v>27</v>
      </c>
      <c r="E814" s="62" t="str">
        <f>VLOOKUP(D814,'pomocna tabulka'!$B$2:$D$12,3,0)</f>
        <v>MIRRI SR</v>
      </c>
      <c r="F814" s="41" t="str">
        <f>+IFERROR(VLOOKUP(VALUE(MID($B814,11,1)),'pomocna tabulka'!$F$2:$G$7,2,0),"")</f>
        <v>Priebežná platba</v>
      </c>
      <c r="G814" s="36" t="s">
        <v>28</v>
      </c>
      <c r="H814" s="37">
        <v>90387.81</v>
      </c>
      <c r="I814" s="36" t="s">
        <v>29</v>
      </c>
      <c r="J814" s="51">
        <v>7443.7</v>
      </c>
      <c r="K814" s="8"/>
      <c r="L814" s="63">
        <v>0</v>
      </c>
      <c r="M814" s="53">
        <f t="shared" si="50"/>
        <v>97831.51</v>
      </c>
      <c r="N814" s="32">
        <v>46113</v>
      </c>
      <c r="O814" s="36" t="s">
        <v>22</v>
      </c>
    </row>
    <row r="815" spans="2:15">
      <c r="B815" s="7" t="s">
        <v>1382</v>
      </c>
      <c r="C815" s="9" t="s">
        <v>625</v>
      </c>
      <c r="D815" s="36" t="s">
        <v>19</v>
      </c>
      <c r="E815" s="62" t="str">
        <f>VLOOKUP(D815,'pomocna tabulka'!$B$2:$D$12,3,0)</f>
        <v>Úrad vlády SR</v>
      </c>
      <c r="F815" s="41" t="str">
        <f>+IFERROR(VLOOKUP(VALUE(MID($B815,11,1)),'pomocna tabulka'!$F$2:$G$7,2,0),"")</f>
        <v>Priebežná platba</v>
      </c>
      <c r="G815" s="36" t="s">
        <v>1143</v>
      </c>
      <c r="H815" s="50">
        <v>5498.17</v>
      </c>
      <c r="I815" s="36" t="s">
        <v>1144</v>
      </c>
      <c r="J815" s="51">
        <v>970.27</v>
      </c>
      <c r="K815" s="8"/>
      <c r="L815" s="63">
        <v>0</v>
      </c>
      <c r="M815" s="53">
        <f t="shared" si="50"/>
        <v>6468.4400000000005</v>
      </c>
      <c r="N815" s="32">
        <v>46113</v>
      </c>
      <c r="O815" s="36" t="s">
        <v>1383</v>
      </c>
    </row>
    <row r="816" spans="2:15" ht="25.5">
      <c r="B816" s="7" t="s">
        <v>1384</v>
      </c>
      <c r="C816" s="9" t="s">
        <v>1385</v>
      </c>
      <c r="D816" s="36" t="s">
        <v>27</v>
      </c>
      <c r="E816" s="62" t="str">
        <f>VLOOKUP(D816,'pomocna tabulka'!$B$2:$D$12,3,0)</f>
        <v>MIRRI SR</v>
      </c>
      <c r="F816" s="41" t="str">
        <f>+IFERROR(VLOOKUP(VALUE(MID($B816,11,1)),'pomocna tabulka'!$F$2:$G$7,2,0),"")</f>
        <v>Zálohová platba</v>
      </c>
      <c r="G816" s="36" t="s">
        <v>28</v>
      </c>
      <c r="H816" s="37">
        <v>534452.76</v>
      </c>
      <c r="I816" s="36" t="s">
        <v>29</v>
      </c>
      <c r="J816" s="51">
        <v>141787.24</v>
      </c>
      <c r="K816" s="8"/>
      <c r="L816" s="63">
        <v>0</v>
      </c>
      <c r="M816" s="53">
        <f t="shared" si="50"/>
        <v>676240</v>
      </c>
      <c r="N816" s="32">
        <v>46113</v>
      </c>
      <c r="O816" s="49" t="s">
        <v>49</v>
      </c>
    </row>
    <row r="817" spans="2:15">
      <c r="B817" s="7" t="s">
        <v>1386</v>
      </c>
      <c r="C817" s="9" t="s">
        <v>1387</v>
      </c>
      <c r="D817" s="36" t="s">
        <v>66</v>
      </c>
      <c r="E817" s="62" t="str">
        <f>VLOOKUP(D817,'pomocna tabulka'!$B$2:$D$12,3,0)</f>
        <v xml:space="preserve">Slovenská inovačná a energetická agentúra </v>
      </c>
      <c r="F817" s="41" t="str">
        <f>+IFERROR(VLOOKUP(VALUE(MID($B817,11,1)),'pomocna tabulka'!$F$2:$G$7,2,0),"")</f>
        <v>Priebežná platba</v>
      </c>
      <c r="G817" s="36" t="s">
        <v>67</v>
      </c>
      <c r="H817" s="37">
        <v>19975</v>
      </c>
      <c r="I817" s="36" t="s">
        <v>68</v>
      </c>
      <c r="J817" s="51">
        <v>3525</v>
      </c>
      <c r="K817" s="8"/>
      <c r="L817" s="63">
        <v>0</v>
      </c>
      <c r="M817" s="53">
        <f t="shared" ref="M817:M848" si="51">H817+J817+L817</f>
        <v>23500</v>
      </c>
      <c r="N817" s="32">
        <v>46114</v>
      </c>
      <c r="O817" s="36" t="s">
        <v>22</v>
      </c>
    </row>
    <row r="818" spans="2:15">
      <c r="B818" s="7" t="s">
        <v>1388</v>
      </c>
      <c r="C818" s="9" t="s">
        <v>1053</v>
      </c>
      <c r="D818" s="36" t="s">
        <v>19</v>
      </c>
      <c r="E818" s="62" t="str">
        <f>VLOOKUP(D818,'pomocna tabulka'!$B$2:$D$12,3,0)</f>
        <v>Úrad vlády SR</v>
      </c>
      <c r="F818" s="41" t="str">
        <f>+IFERROR(VLOOKUP(VALUE(MID($B818,11,1)),'pomocna tabulka'!$F$2:$G$7,2,0),"")</f>
        <v>Priebežná platba</v>
      </c>
      <c r="G818" s="36" t="s">
        <v>1143</v>
      </c>
      <c r="H818" s="37">
        <v>31151.06</v>
      </c>
      <c r="I818" s="36" t="s">
        <v>1144</v>
      </c>
      <c r="J818" s="51">
        <v>5497.24</v>
      </c>
      <c r="K818" s="8"/>
      <c r="L818" s="63">
        <v>0</v>
      </c>
      <c r="M818" s="53">
        <f t="shared" si="51"/>
        <v>36648.300000000003</v>
      </c>
      <c r="N818" s="32">
        <v>46114</v>
      </c>
      <c r="O818" s="36" t="s">
        <v>1383</v>
      </c>
    </row>
    <row r="819" spans="2:15">
      <c r="B819" s="7" t="s">
        <v>1389</v>
      </c>
      <c r="C819" s="9" t="s">
        <v>1390</v>
      </c>
      <c r="D819" s="36" t="s">
        <v>19</v>
      </c>
      <c r="E819" s="62" t="str">
        <f>VLOOKUP(D819,'pomocna tabulka'!$B$2:$D$12,3,0)</f>
        <v>Úrad vlády SR</v>
      </c>
      <c r="F819" s="41" t="str">
        <f>+IFERROR(VLOOKUP(VALUE(MID($B819,11,1)),'pomocna tabulka'!$F$2:$G$7,2,0),"")</f>
        <v>Zálohová platba</v>
      </c>
      <c r="G819" s="36" t="s">
        <v>1143</v>
      </c>
      <c r="H819" s="37">
        <v>10814.35</v>
      </c>
      <c r="I819" s="36" t="s">
        <v>1144</v>
      </c>
      <c r="J819" s="51">
        <v>1908.41</v>
      </c>
      <c r="K819" s="8"/>
      <c r="L819" s="63">
        <v>0</v>
      </c>
      <c r="M819" s="53">
        <f t="shared" si="51"/>
        <v>12722.76</v>
      </c>
      <c r="N819" s="32">
        <v>46113</v>
      </c>
      <c r="O819" s="36" t="s">
        <v>22</v>
      </c>
    </row>
    <row r="820" spans="2:15">
      <c r="B820" s="7" t="s">
        <v>1391</v>
      </c>
      <c r="C820" s="9" t="s">
        <v>527</v>
      </c>
      <c r="D820" s="36" t="s">
        <v>19</v>
      </c>
      <c r="E820" s="62" t="str">
        <f>VLOOKUP(D820,'pomocna tabulka'!$B$2:$D$12,3,0)</f>
        <v>Úrad vlády SR</v>
      </c>
      <c r="F820" s="41" t="str">
        <f>+IFERROR(VLOOKUP(VALUE(MID($B820,11,1)),'pomocna tabulka'!$F$2:$G$7,2,0),"")</f>
        <v>Priebežná platba</v>
      </c>
      <c r="G820" s="36" t="s">
        <v>1143</v>
      </c>
      <c r="H820" s="37">
        <v>8136.02</v>
      </c>
      <c r="I820" s="36" t="s">
        <v>1144</v>
      </c>
      <c r="J820" s="51">
        <v>1435.77</v>
      </c>
      <c r="K820" s="8"/>
      <c r="L820" s="63">
        <v>0</v>
      </c>
      <c r="M820" s="53">
        <f>H820+J820+L820</f>
        <v>9571.7900000000009</v>
      </c>
      <c r="N820" s="32">
        <v>46113</v>
      </c>
      <c r="O820" s="36" t="s">
        <v>22</v>
      </c>
    </row>
    <row r="821" spans="2:15">
      <c r="B821" s="7" t="s">
        <v>1392</v>
      </c>
      <c r="C821" s="9" t="s">
        <v>120</v>
      </c>
      <c r="D821" s="36" t="s">
        <v>19</v>
      </c>
      <c r="E821" s="62" t="str">
        <f>VLOOKUP(D821,'pomocna tabulka'!$B$2:$D$12,3,0)</f>
        <v>Úrad vlády SR</v>
      </c>
      <c r="F821" s="41" t="str">
        <f>+IFERROR(VLOOKUP(VALUE(MID($B821,11,1)),'pomocna tabulka'!$F$2:$G$7,2,0),"")</f>
        <v>Priebežná platba</v>
      </c>
      <c r="G821" s="36" t="s">
        <v>1143</v>
      </c>
      <c r="H821" s="37">
        <v>5098.8900000000003</v>
      </c>
      <c r="I821" s="36" t="s">
        <v>1144</v>
      </c>
      <c r="J821" s="51">
        <v>899.8</v>
      </c>
      <c r="K821" s="8"/>
      <c r="L821" s="63">
        <v>0</v>
      </c>
      <c r="M821" s="53">
        <f t="shared" si="51"/>
        <v>5998.6900000000005</v>
      </c>
      <c r="N821" s="32">
        <v>46114</v>
      </c>
      <c r="O821" s="36" t="s">
        <v>22</v>
      </c>
    </row>
    <row r="822" spans="2:15">
      <c r="B822" s="7" t="s">
        <v>1393</v>
      </c>
      <c r="C822" s="9" t="s">
        <v>452</v>
      </c>
      <c r="D822" s="36" t="s">
        <v>19</v>
      </c>
      <c r="E822" s="62" t="str">
        <f>VLOOKUP(D822,'pomocna tabulka'!$B$2:$D$12,3,0)</f>
        <v>Úrad vlády SR</v>
      </c>
      <c r="F822" s="41" t="str">
        <f>+IFERROR(VLOOKUP(VALUE(MID($B822,11,1)),'pomocna tabulka'!$F$2:$G$7,2,0),"")</f>
        <v>Priebežná platba</v>
      </c>
      <c r="G822" s="36" t="s">
        <v>1143</v>
      </c>
      <c r="H822" s="37">
        <v>5462.79</v>
      </c>
      <c r="I822" s="36" t="s">
        <v>1144</v>
      </c>
      <c r="J822" s="51">
        <v>964.02</v>
      </c>
      <c r="K822" s="8"/>
      <c r="L822" s="63">
        <v>0</v>
      </c>
      <c r="M822" s="53">
        <f t="shared" ref="M822" si="52">H822+J822+L822</f>
        <v>6426.8099999999995</v>
      </c>
      <c r="N822" s="32">
        <v>46114</v>
      </c>
      <c r="O822" s="36" t="s">
        <v>22</v>
      </c>
    </row>
    <row r="823" spans="2:15">
      <c r="B823" s="7" t="s">
        <v>1394</v>
      </c>
      <c r="C823" s="9" t="s">
        <v>882</v>
      </c>
      <c r="D823" s="36" t="s">
        <v>19</v>
      </c>
      <c r="E823" s="62" t="str">
        <f>VLOOKUP(D823,'pomocna tabulka'!$B$2:$D$12,3,0)</f>
        <v>Úrad vlády SR</v>
      </c>
      <c r="F823" s="41" t="str">
        <f>+IFERROR(VLOOKUP(VALUE(MID($B823,11,1)),'pomocna tabulka'!$F$2:$G$7,2,0),"")</f>
        <v>Zálohová platba</v>
      </c>
      <c r="G823" s="36" t="s">
        <v>1143</v>
      </c>
      <c r="H823" s="37">
        <v>27625</v>
      </c>
      <c r="I823" s="36" t="s">
        <v>1144</v>
      </c>
      <c r="J823" s="51">
        <v>4875</v>
      </c>
      <c r="K823" s="8"/>
      <c r="L823" s="63">
        <v>0</v>
      </c>
      <c r="M823" s="53">
        <f t="shared" si="51"/>
        <v>32500</v>
      </c>
      <c r="N823" s="32">
        <v>46114</v>
      </c>
      <c r="O823" s="36" t="s">
        <v>22</v>
      </c>
    </row>
    <row r="824" spans="2:15">
      <c r="B824" s="7" t="s">
        <v>1395</v>
      </c>
      <c r="C824" s="9" t="s">
        <v>1396</v>
      </c>
      <c r="D824" s="36" t="s">
        <v>66</v>
      </c>
      <c r="E824" s="62" t="str">
        <f>VLOOKUP(D824,'pomocna tabulka'!$B$2:$D$12,3,0)</f>
        <v xml:space="preserve">Slovenská inovačná a energetická agentúra </v>
      </c>
      <c r="F824" s="41" t="str">
        <f>+IFERROR(VLOOKUP(VALUE(MID($B824,11,1)),'pomocna tabulka'!$F$2:$G$7,2,0),"")</f>
        <v>Predfinancovanie</v>
      </c>
      <c r="G824" s="36" t="s">
        <v>67</v>
      </c>
      <c r="H824" s="37">
        <v>174987.76</v>
      </c>
      <c r="I824" s="36" t="s">
        <v>68</v>
      </c>
      <c r="J824" s="51">
        <v>30880.19</v>
      </c>
      <c r="K824" s="8"/>
      <c r="L824" s="63">
        <v>0</v>
      </c>
      <c r="M824" s="60">
        <f t="shared" si="51"/>
        <v>205867.95</v>
      </c>
      <c r="N824" s="66">
        <v>46114</v>
      </c>
      <c r="O824" s="12" t="s">
        <v>22</v>
      </c>
    </row>
    <row r="825" spans="2:15" ht="25.5">
      <c r="B825" s="7" t="s">
        <v>1397</v>
      </c>
      <c r="C825" s="9" t="s">
        <v>539</v>
      </c>
      <c r="D825" s="36" t="s">
        <v>66</v>
      </c>
      <c r="E825" s="62" t="str">
        <f>VLOOKUP(D825,'pomocna tabulka'!$B$2:$D$12,3,0)</f>
        <v xml:space="preserve">Slovenská inovačná a energetická agentúra </v>
      </c>
      <c r="F825" s="41" t="str">
        <f>+IFERROR(VLOOKUP(VALUE(MID($B825,11,1)),'pomocna tabulka'!$F$2:$G$7,2,0),"")</f>
        <v>Predfinancovanie</v>
      </c>
      <c r="G825" s="36" t="s">
        <v>67</v>
      </c>
      <c r="H825" s="37">
        <v>6376.73</v>
      </c>
      <c r="I825" s="36" t="s">
        <v>68</v>
      </c>
      <c r="J825" s="51">
        <v>9565.1</v>
      </c>
      <c r="K825" s="8"/>
      <c r="L825" s="92">
        <v>0</v>
      </c>
      <c r="M825" s="53">
        <f t="shared" si="51"/>
        <v>15941.83</v>
      </c>
      <c r="N825" s="32">
        <v>46114</v>
      </c>
      <c r="O825" s="36" t="s">
        <v>22</v>
      </c>
    </row>
    <row r="826" spans="2:15">
      <c r="B826" s="7" t="s">
        <v>1398</v>
      </c>
      <c r="C826" s="9" t="s">
        <v>1399</v>
      </c>
      <c r="D826" s="36" t="s">
        <v>27</v>
      </c>
      <c r="E826" s="62" t="str">
        <f>VLOOKUP(D826,'pomocna tabulka'!$B$2:$D$12,3,0)</f>
        <v>MIRRI SR</v>
      </c>
      <c r="F826" s="41" t="str">
        <f>+IFERROR(VLOOKUP(VALUE(MID($B826,11,1)),'pomocna tabulka'!$F$2:$G$7,2,0),"")</f>
        <v>Priebežná platba</v>
      </c>
      <c r="G826" s="36" t="s">
        <v>67</v>
      </c>
      <c r="H826" s="37">
        <v>15609.08</v>
      </c>
      <c r="I826" s="36" t="s">
        <v>68</v>
      </c>
      <c r="J826" s="51">
        <v>3421.8</v>
      </c>
      <c r="K826" s="36" t="s">
        <v>48</v>
      </c>
      <c r="L826" s="92">
        <v>1504.44</v>
      </c>
      <c r="M826" s="53">
        <f t="shared" si="51"/>
        <v>20535.32</v>
      </c>
      <c r="N826" s="66">
        <v>46114</v>
      </c>
      <c r="O826" s="36" t="s">
        <v>22</v>
      </c>
    </row>
    <row r="827" spans="2:15">
      <c r="B827" s="7" t="s">
        <v>1400</v>
      </c>
      <c r="C827" s="9" t="s">
        <v>1401</v>
      </c>
      <c r="D827" s="36" t="s">
        <v>27</v>
      </c>
      <c r="E827" s="62" t="str">
        <f>VLOOKUP(D827,'pomocna tabulka'!$B$2:$D$12,3,0)</f>
        <v>MIRRI SR</v>
      </c>
      <c r="F827" s="41" t="str">
        <f>+IFERROR(VLOOKUP(VALUE(MID($B827,11,1)),'pomocna tabulka'!$F$2:$G$7,2,0),"")</f>
        <v>Zálohová platba</v>
      </c>
      <c r="G827" s="36" t="s">
        <v>28</v>
      </c>
      <c r="H827" s="37">
        <v>143417.60000000001</v>
      </c>
      <c r="I827" s="36" t="s">
        <v>29</v>
      </c>
      <c r="J827" s="51">
        <v>11810.86</v>
      </c>
      <c r="K827" s="8"/>
      <c r="L827" s="63">
        <v>0</v>
      </c>
      <c r="M827" s="52">
        <f t="shared" si="51"/>
        <v>155228.46000000002</v>
      </c>
      <c r="N827" s="66">
        <v>46114</v>
      </c>
      <c r="O827" s="36" t="s">
        <v>22</v>
      </c>
    </row>
    <row r="828" spans="2:15">
      <c r="B828" s="7" t="s">
        <v>1402</v>
      </c>
      <c r="C828" s="9" t="s">
        <v>926</v>
      </c>
      <c r="D828" s="36" t="s">
        <v>19</v>
      </c>
      <c r="E828" s="62" t="str">
        <f>VLOOKUP(D828,'pomocna tabulka'!$B$2:$D$12,3,0)</f>
        <v>Úrad vlády SR</v>
      </c>
      <c r="F828" s="41" t="str">
        <f>+IFERROR(VLOOKUP(VALUE(MID($B828,11,1)),'pomocna tabulka'!$F$2:$G$7,2,0),"")</f>
        <v>Priebežná platba</v>
      </c>
      <c r="G828" s="36" t="s">
        <v>1143</v>
      </c>
      <c r="H828" s="37">
        <v>10960.95</v>
      </c>
      <c r="I828" s="36" t="s">
        <v>1144</v>
      </c>
      <c r="J828" s="51">
        <v>1934.29</v>
      </c>
      <c r="K828" s="8"/>
      <c r="L828" s="63">
        <v>0</v>
      </c>
      <c r="M828" s="53">
        <f t="shared" si="51"/>
        <v>12895.240000000002</v>
      </c>
      <c r="N828" s="66">
        <v>46114</v>
      </c>
      <c r="O828" s="36" t="s">
        <v>22</v>
      </c>
    </row>
    <row r="829" spans="2:15">
      <c r="B829" s="7" t="s">
        <v>1403</v>
      </c>
      <c r="C829" s="9" t="s">
        <v>1257</v>
      </c>
      <c r="D829" s="36" t="s">
        <v>27</v>
      </c>
      <c r="E829" s="62" t="str">
        <f>VLOOKUP(D829,'pomocna tabulka'!$B$2:$D$12,3,0)</f>
        <v>MIRRI SR</v>
      </c>
      <c r="F829" s="41" t="str">
        <f>+IFERROR(VLOOKUP(VALUE(MID($B829,11,1)),'pomocna tabulka'!$F$2:$G$7,2,0),"")</f>
        <v>Predfinancovanie</v>
      </c>
      <c r="G829" s="36" t="s">
        <v>28</v>
      </c>
      <c r="H829" s="37">
        <v>56754.25</v>
      </c>
      <c r="I829" s="36" t="s">
        <v>29</v>
      </c>
      <c r="J829" s="51">
        <v>4673.88</v>
      </c>
      <c r="K829" s="8"/>
      <c r="L829" s="63">
        <v>0</v>
      </c>
      <c r="M829" s="53">
        <f t="shared" si="51"/>
        <v>61428.13</v>
      </c>
      <c r="N829" s="32">
        <v>46114</v>
      </c>
      <c r="O829" s="36" t="s">
        <v>22</v>
      </c>
    </row>
    <row r="830" spans="2:15">
      <c r="B830" s="7" t="s">
        <v>1404</v>
      </c>
      <c r="C830" s="9" t="s">
        <v>280</v>
      </c>
      <c r="D830" s="36" t="s">
        <v>19</v>
      </c>
      <c r="E830" s="62" t="str">
        <f>VLOOKUP(D830,'pomocna tabulka'!$B$2:$D$12,3,0)</f>
        <v>Úrad vlády SR</v>
      </c>
      <c r="F830" s="41" t="str">
        <f>+IFERROR(VLOOKUP(VALUE(MID($B830,11,1)),'pomocna tabulka'!$F$2:$G$7,2,0),"")</f>
        <v>Priebežná platba</v>
      </c>
      <c r="G830" s="36" t="s">
        <v>1143</v>
      </c>
      <c r="H830" s="37">
        <v>18839.71</v>
      </c>
      <c r="I830" s="36" t="s">
        <v>1144</v>
      </c>
      <c r="J830" s="51">
        <v>3324.66</v>
      </c>
      <c r="K830" s="8"/>
      <c r="L830" s="63">
        <v>0</v>
      </c>
      <c r="M830" s="53">
        <f t="shared" si="51"/>
        <v>22164.37</v>
      </c>
      <c r="N830" s="66">
        <v>46114</v>
      </c>
      <c r="O830" s="36" t="s">
        <v>22</v>
      </c>
    </row>
    <row r="831" spans="2:15">
      <c r="B831" s="7" t="s">
        <v>1405</v>
      </c>
      <c r="C831" s="9" t="s">
        <v>1406</v>
      </c>
      <c r="D831" s="36" t="s">
        <v>19</v>
      </c>
      <c r="E831" s="62" t="str">
        <f>VLOOKUP(D831,'pomocna tabulka'!$B$2:$D$12,3,0)</f>
        <v>Úrad vlády SR</v>
      </c>
      <c r="F831" s="41" t="str">
        <f>+IFERROR(VLOOKUP(VALUE(MID($B831,11,1)),'pomocna tabulka'!$F$2:$G$7,2,0),"")</f>
        <v>Zálohová platba</v>
      </c>
      <c r="G831" s="36" t="s">
        <v>28</v>
      </c>
      <c r="H831" s="37">
        <v>43557.599999999999</v>
      </c>
      <c r="I831" s="36" t="s">
        <v>29</v>
      </c>
      <c r="J831" s="51">
        <v>7686.63</v>
      </c>
      <c r="K831" s="8"/>
      <c r="L831" s="63">
        <v>0</v>
      </c>
      <c r="M831" s="53">
        <f t="shared" si="51"/>
        <v>51244.229999999996</v>
      </c>
      <c r="N831" s="32">
        <v>46114</v>
      </c>
      <c r="O831" s="36" t="s">
        <v>22</v>
      </c>
    </row>
    <row r="832" spans="2:15">
      <c r="B832" s="7" t="s">
        <v>1407</v>
      </c>
      <c r="C832" s="9" t="s">
        <v>1408</v>
      </c>
      <c r="D832" s="36" t="s">
        <v>19</v>
      </c>
      <c r="E832" s="62" t="str">
        <f>VLOOKUP(D832,'pomocna tabulka'!$B$2:$D$12,3,0)</f>
        <v>Úrad vlády SR</v>
      </c>
      <c r="F832" s="41" t="str">
        <f>+IFERROR(VLOOKUP(VALUE(MID($B832,11,1)),'pomocna tabulka'!$F$2:$G$7,2,0),"")</f>
        <v>Predfinancovanie</v>
      </c>
      <c r="G832" s="36" t="s">
        <v>28</v>
      </c>
      <c r="H832" s="37">
        <v>28376.400000000001</v>
      </c>
      <c r="I832" s="36" t="s">
        <v>29</v>
      </c>
      <c r="J832" s="51">
        <v>5007.6000000000004</v>
      </c>
      <c r="K832" s="8"/>
      <c r="L832" s="63">
        <v>0</v>
      </c>
      <c r="M832" s="53">
        <f t="shared" si="51"/>
        <v>33384</v>
      </c>
      <c r="N832" s="32">
        <v>46114</v>
      </c>
      <c r="O832" s="36" t="s">
        <v>22</v>
      </c>
    </row>
    <row r="833" spans="2:15">
      <c r="B833" s="7" t="s">
        <v>1409</v>
      </c>
      <c r="C833" s="9" t="s">
        <v>149</v>
      </c>
      <c r="D833" s="36" t="s">
        <v>27</v>
      </c>
      <c r="E833" s="62" t="str">
        <f>VLOOKUP(D833,'pomocna tabulka'!$B$2:$D$12,3,0)</f>
        <v>MIRRI SR</v>
      </c>
      <c r="F833" s="41" t="str">
        <f>+IFERROR(VLOOKUP(VALUE(MID($B833,11,1)),'pomocna tabulka'!$F$2:$G$7,2,0),"")</f>
        <v>Priebežná platba</v>
      </c>
      <c r="G833" s="36" t="s">
        <v>28</v>
      </c>
      <c r="H833" s="37">
        <v>50033.64</v>
      </c>
      <c r="I833" s="36" t="s">
        <v>29</v>
      </c>
      <c r="J833" s="51">
        <v>16692.18</v>
      </c>
      <c r="K833" s="8" t="s">
        <v>48</v>
      </c>
      <c r="L833" s="63">
        <v>4822.3500000000004</v>
      </c>
      <c r="M833" s="53">
        <f t="shared" si="51"/>
        <v>71548.170000000013</v>
      </c>
      <c r="N833" s="32">
        <v>46114</v>
      </c>
      <c r="O833" s="49" t="s">
        <v>49</v>
      </c>
    </row>
    <row r="834" spans="2:15">
      <c r="B834" s="7" t="s">
        <v>1410</v>
      </c>
      <c r="C834" s="9" t="s">
        <v>1411</v>
      </c>
      <c r="D834" s="36" t="s">
        <v>66</v>
      </c>
      <c r="E834" s="62" t="str">
        <f>VLOOKUP(D834,'pomocna tabulka'!$B$2:$D$12,3,0)</f>
        <v xml:space="preserve">Slovenská inovačná a energetická agentúra </v>
      </c>
      <c r="F834" s="41" t="str">
        <f>+IFERROR(VLOOKUP(VALUE(MID($B834,11,1)),'pomocna tabulka'!$F$2:$G$7,2,0),"")</f>
        <v>Priebežná platba</v>
      </c>
      <c r="G834" s="36" t="s">
        <v>67</v>
      </c>
      <c r="H834" s="37">
        <v>8150.65</v>
      </c>
      <c r="I834" s="36" t="s">
        <v>68</v>
      </c>
      <c r="J834" s="51">
        <v>1438.35</v>
      </c>
      <c r="K834" s="8"/>
      <c r="L834" s="63">
        <v>0</v>
      </c>
      <c r="M834" s="53">
        <f t="shared" si="51"/>
        <v>9589</v>
      </c>
      <c r="N834" s="32">
        <v>46114</v>
      </c>
      <c r="O834" s="36" t="s">
        <v>22</v>
      </c>
    </row>
    <row r="835" spans="2:15">
      <c r="B835" s="7" t="s">
        <v>1412</v>
      </c>
      <c r="C835" s="9" t="s">
        <v>1413</v>
      </c>
      <c r="D835" s="36" t="s">
        <v>19</v>
      </c>
      <c r="E835" s="62" t="str">
        <f>VLOOKUP(D835,'pomocna tabulka'!$B$2:$D$12,3,0)</f>
        <v>Úrad vlády SR</v>
      </c>
      <c r="F835" s="41" t="str">
        <f>+IFERROR(VLOOKUP(VALUE(MID($B835,11,1)),'pomocna tabulka'!$F$2:$G$7,2,0),"")</f>
        <v>Zálohová platba</v>
      </c>
      <c r="G835" s="36" t="s">
        <v>1143</v>
      </c>
      <c r="H835" s="37">
        <v>19618</v>
      </c>
      <c r="I835" s="36" t="s">
        <v>1144</v>
      </c>
      <c r="J835" s="51">
        <v>3462</v>
      </c>
      <c r="K835" s="8"/>
      <c r="L835" s="63">
        <v>0</v>
      </c>
      <c r="M835" s="53">
        <f t="shared" si="51"/>
        <v>23080</v>
      </c>
      <c r="N835" s="32">
        <v>46114</v>
      </c>
      <c r="O835" s="36" t="s">
        <v>22</v>
      </c>
    </row>
    <row r="836" spans="2:15">
      <c r="B836" s="7" t="s">
        <v>1414</v>
      </c>
      <c r="C836" s="9" t="s">
        <v>1415</v>
      </c>
      <c r="D836" s="36" t="s">
        <v>27</v>
      </c>
      <c r="E836" s="62" t="str">
        <f>VLOOKUP(D836,'pomocna tabulka'!$B$2:$D$12,3,0)</f>
        <v>MIRRI SR</v>
      </c>
      <c r="F836" s="41" t="str">
        <f>+IFERROR(VLOOKUP(VALUE(MID($B836,11,1)),'pomocna tabulka'!$F$2:$G$7,2,0),"")</f>
        <v>Predfinancovanie</v>
      </c>
      <c r="G836" s="36" t="s">
        <v>28</v>
      </c>
      <c r="H836" s="37">
        <v>47853.53</v>
      </c>
      <c r="I836" s="36" t="s">
        <v>29</v>
      </c>
      <c r="J836" s="51">
        <v>3940.88</v>
      </c>
      <c r="K836" s="8"/>
      <c r="L836" s="63">
        <v>0</v>
      </c>
      <c r="M836" s="53">
        <f t="shared" si="51"/>
        <v>51794.409999999996</v>
      </c>
      <c r="N836" s="32">
        <v>46114</v>
      </c>
      <c r="O836" s="36" t="s">
        <v>22</v>
      </c>
    </row>
    <row r="837" spans="2:15">
      <c r="B837" s="7" t="s">
        <v>1416</v>
      </c>
      <c r="C837" s="9" t="s">
        <v>521</v>
      </c>
      <c r="D837" s="36" t="s">
        <v>27</v>
      </c>
      <c r="E837" s="62" t="str">
        <f>VLOOKUP(D837,'pomocna tabulka'!$B$2:$D$12,3,0)</f>
        <v>MIRRI SR</v>
      </c>
      <c r="F837" s="41" t="str">
        <f>+IFERROR(VLOOKUP(VALUE(MID($B837,11,1)),'pomocna tabulka'!$F$2:$G$7,2,0),"")</f>
        <v>Priebežná platba</v>
      </c>
      <c r="G837" s="36" t="s">
        <v>20</v>
      </c>
      <c r="H837" s="37">
        <v>1806823.19</v>
      </c>
      <c r="I837" s="36" t="s">
        <v>21</v>
      </c>
      <c r="J837" s="51">
        <v>602848.77</v>
      </c>
      <c r="K837" s="36" t="s">
        <v>52</v>
      </c>
      <c r="L837" s="63">
        <v>51940.01</v>
      </c>
      <c r="M837" s="53">
        <f t="shared" si="51"/>
        <v>2461611.9699999997</v>
      </c>
      <c r="N837" s="32">
        <v>46114</v>
      </c>
      <c r="O837" s="49" t="s">
        <v>49</v>
      </c>
    </row>
    <row r="838" spans="2:15">
      <c r="B838" s="7" t="s">
        <v>1417</v>
      </c>
      <c r="C838" s="9" t="s">
        <v>1418</v>
      </c>
      <c r="D838" s="36" t="s">
        <v>27</v>
      </c>
      <c r="E838" s="62" t="str">
        <f>VLOOKUP(D838,'pomocna tabulka'!$B$2:$D$12,3,0)</f>
        <v>MIRRI SR</v>
      </c>
      <c r="F838" s="41" t="str">
        <f>+IFERROR(VLOOKUP(VALUE(MID($B838,11,1)),'pomocna tabulka'!$F$2:$G$7,2,0),"")</f>
        <v>Priebežná platba</v>
      </c>
      <c r="G838" s="36" t="s">
        <v>28</v>
      </c>
      <c r="H838" s="37">
        <v>213530.41</v>
      </c>
      <c r="I838" s="36" t="s">
        <v>29</v>
      </c>
      <c r="J838" s="51">
        <v>17584.86</v>
      </c>
      <c r="K838" s="8"/>
      <c r="L838" s="63">
        <v>0</v>
      </c>
      <c r="M838" s="53">
        <f t="shared" si="51"/>
        <v>231115.27000000002</v>
      </c>
      <c r="N838" s="32">
        <v>46114</v>
      </c>
      <c r="O838" s="36" t="s">
        <v>22</v>
      </c>
    </row>
    <row r="839" spans="2:15">
      <c r="B839" s="7" t="s">
        <v>1419</v>
      </c>
      <c r="C839" s="9" t="s">
        <v>618</v>
      </c>
      <c r="D839" s="36" t="s">
        <v>27</v>
      </c>
      <c r="E839" s="62" t="str">
        <f>VLOOKUP(D839,'pomocna tabulka'!$B$2:$D$12,3,0)</f>
        <v>MIRRI SR</v>
      </c>
      <c r="F839" s="41" t="str">
        <f>+IFERROR(VLOOKUP(VALUE(MID($B839,11,1)),'pomocna tabulka'!$F$2:$G$7,2,0),"")</f>
        <v>Zálohová platba</v>
      </c>
      <c r="G839" s="36" t="s">
        <v>28</v>
      </c>
      <c r="H839" s="37">
        <v>254323.27</v>
      </c>
      <c r="I839" s="36" t="s">
        <v>29</v>
      </c>
      <c r="J839" s="51">
        <v>20944.27</v>
      </c>
      <c r="K839" s="8"/>
      <c r="L839" s="63">
        <v>0</v>
      </c>
      <c r="M839" s="53">
        <f t="shared" si="51"/>
        <v>275267.53999999998</v>
      </c>
      <c r="N839" s="32">
        <v>46114</v>
      </c>
      <c r="O839" s="36" t="s">
        <v>22</v>
      </c>
    </row>
    <row r="840" spans="2:15">
      <c r="B840" s="7" t="s">
        <v>1420</v>
      </c>
      <c r="C840" s="9" t="s">
        <v>1421</v>
      </c>
      <c r="D840" s="36" t="s">
        <v>19</v>
      </c>
      <c r="E840" s="62" t="str">
        <f>VLOOKUP(D840,'pomocna tabulka'!$B$2:$D$12,3,0)</f>
        <v>Úrad vlády SR</v>
      </c>
      <c r="F840" s="41" t="str">
        <f>+IFERROR(VLOOKUP(VALUE(MID($B840,11,1)),'pomocna tabulka'!$F$2:$G$7,2,0),"")</f>
        <v>Priebežná platba</v>
      </c>
      <c r="G840" s="36" t="s">
        <v>1143</v>
      </c>
      <c r="H840" s="37">
        <v>40560.480000000003</v>
      </c>
      <c r="I840" s="36" t="s">
        <v>1144</v>
      </c>
      <c r="J840" s="51">
        <v>7157.73</v>
      </c>
      <c r="K840" s="8"/>
      <c r="L840" s="63">
        <v>0</v>
      </c>
      <c r="M840" s="53">
        <f t="shared" si="51"/>
        <v>47718.210000000006</v>
      </c>
      <c r="N840" s="32">
        <v>46114</v>
      </c>
      <c r="O840" s="36" t="s">
        <v>22</v>
      </c>
    </row>
    <row r="841" spans="2:15">
      <c r="B841" s="7" t="s">
        <v>1422</v>
      </c>
      <c r="C841" s="9" t="s">
        <v>657</v>
      </c>
      <c r="D841" s="36" t="s">
        <v>66</v>
      </c>
      <c r="E841" s="62" t="str">
        <f>VLOOKUP(D841,'pomocna tabulka'!$B$2:$D$12,3,0)</f>
        <v xml:space="preserve">Slovenská inovačná a energetická agentúra </v>
      </c>
      <c r="F841" s="41" t="str">
        <f>+IFERROR(VLOOKUP(VALUE(MID($B841,11,1)),'pomocna tabulka'!$F$2:$G$7,2,0),"")</f>
        <v>Predfinancovanie</v>
      </c>
      <c r="G841" s="36" t="s">
        <v>67</v>
      </c>
      <c r="H841" s="37">
        <v>142371.37</v>
      </c>
      <c r="I841" s="36" t="s">
        <v>68</v>
      </c>
      <c r="J841" s="51">
        <v>25124.36</v>
      </c>
      <c r="K841" s="8"/>
      <c r="L841" s="63">
        <v>0</v>
      </c>
      <c r="M841" s="53">
        <f t="shared" si="51"/>
        <v>167495.72999999998</v>
      </c>
      <c r="N841" s="32">
        <v>46114</v>
      </c>
      <c r="O841" s="36" t="s">
        <v>22</v>
      </c>
    </row>
    <row r="842" spans="2:15">
      <c r="B842" s="7" t="s">
        <v>1423</v>
      </c>
      <c r="C842" s="9" t="s">
        <v>82</v>
      </c>
      <c r="D842" s="36" t="s">
        <v>19</v>
      </c>
      <c r="E842" s="62" t="str">
        <f>VLOOKUP(D842,'pomocna tabulka'!$B$2:$D$12,3,0)</f>
        <v>Úrad vlády SR</v>
      </c>
      <c r="F842" s="41" t="str">
        <f>+IFERROR(VLOOKUP(VALUE(MID($B842,11,1)),'pomocna tabulka'!$F$2:$G$7,2,0),"")</f>
        <v>Priebežná platba</v>
      </c>
      <c r="G842" s="36" t="s">
        <v>1143</v>
      </c>
      <c r="H842" s="37">
        <v>8131.04</v>
      </c>
      <c r="I842" s="36" t="s">
        <v>1144</v>
      </c>
      <c r="J842" s="51">
        <v>1434.89</v>
      </c>
      <c r="K842" s="8"/>
      <c r="L842" s="63">
        <v>0</v>
      </c>
      <c r="M842" s="53">
        <f t="shared" si="51"/>
        <v>9565.93</v>
      </c>
      <c r="N842" s="32">
        <v>46114</v>
      </c>
      <c r="O842" s="36" t="s">
        <v>22</v>
      </c>
    </row>
    <row r="843" spans="2:15" ht="25.5">
      <c r="B843" s="7" t="s">
        <v>1424</v>
      </c>
      <c r="C843" s="9" t="s">
        <v>1425</v>
      </c>
      <c r="D843" s="36" t="s">
        <v>27</v>
      </c>
      <c r="E843" s="62" t="str">
        <f>VLOOKUP(D843,'pomocna tabulka'!$B$2:$D$12,3,0)</f>
        <v>MIRRI SR</v>
      </c>
      <c r="F843" s="41" t="str">
        <f>+IFERROR(VLOOKUP(VALUE(MID($B843,11,1)),'pomocna tabulka'!$F$2:$G$7,2,0),"")</f>
        <v>Predfinancovanie</v>
      </c>
      <c r="G843" s="36" t="s">
        <v>28</v>
      </c>
      <c r="H843" s="37">
        <v>45176.06</v>
      </c>
      <c r="I843" s="36" t="s">
        <v>29</v>
      </c>
      <c r="J843" s="51">
        <v>3720.37</v>
      </c>
      <c r="K843" s="8"/>
      <c r="L843" s="63">
        <v>0</v>
      </c>
      <c r="M843" s="53">
        <f t="shared" si="51"/>
        <v>48896.43</v>
      </c>
      <c r="N843" s="32">
        <v>46119</v>
      </c>
      <c r="O843" s="36" t="s">
        <v>22</v>
      </c>
    </row>
    <row r="844" spans="2:15">
      <c r="B844" s="7" t="s">
        <v>1426</v>
      </c>
      <c r="C844" s="9" t="s">
        <v>614</v>
      </c>
      <c r="D844" s="36" t="s">
        <v>27</v>
      </c>
      <c r="E844" s="62" t="str">
        <f>VLOOKUP(D844,'pomocna tabulka'!$B$2:$D$12,3,0)</f>
        <v>MIRRI SR</v>
      </c>
      <c r="F844" s="41" t="str">
        <f>+IFERROR(VLOOKUP(VALUE(MID($B844,11,1)),'pomocna tabulka'!$F$2:$G$7,2,0),"")</f>
        <v>Predfinancovanie</v>
      </c>
      <c r="G844" s="36" t="s">
        <v>28</v>
      </c>
      <c r="H844" s="37">
        <v>8900.64</v>
      </c>
      <c r="I844" s="36" t="s">
        <v>29</v>
      </c>
      <c r="J844" s="51">
        <v>733</v>
      </c>
      <c r="K844" s="8"/>
      <c r="L844" s="63">
        <v>0</v>
      </c>
      <c r="M844" s="53">
        <f t="shared" si="51"/>
        <v>9633.64</v>
      </c>
      <c r="N844" s="32">
        <v>46119</v>
      </c>
      <c r="O844" s="36" t="s">
        <v>22</v>
      </c>
    </row>
    <row r="845" spans="2:15">
      <c r="B845" s="7" t="s">
        <v>1427</v>
      </c>
      <c r="C845" s="9" t="s">
        <v>120</v>
      </c>
      <c r="D845" s="36" t="s">
        <v>19</v>
      </c>
      <c r="E845" s="62" t="str">
        <f>VLOOKUP(D845,'pomocna tabulka'!$B$2:$D$12,3,0)</f>
        <v>Úrad vlády SR</v>
      </c>
      <c r="F845" s="41" t="str">
        <f>+IFERROR(VLOOKUP(VALUE(MID($B845,11,1)),'pomocna tabulka'!$F$2:$G$7,2,0),"")</f>
        <v>Priebežná platba</v>
      </c>
      <c r="G845" s="36" t="s">
        <v>1143</v>
      </c>
      <c r="H845" s="37">
        <v>4817.72</v>
      </c>
      <c r="I845" s="36" t="s">
        <v>1144</v>
      </c>
      <c r="J845" s="51">
        <v>850.18</v>
      </c>
      <c r="K845" s="8"/>
      <c r="L845" s="63">
        <v>0</v>
      </c>
      <c r="M845" s="53">
        <f t="shared" si="51"/>
        <v>5667.9000000000005</v>
      </c>
      <c r="N845" s="32">
        <v>46119</v>
      </c>
      <c r="O845" s="36" t="s">
        <v>22</v>
      </c>
    </row>
    <row r="846" spans="2:15">
      <c r="B846" s="7" t="s">
        <v>1428</v>
      </c>
      <c r="C846" s="9" t="s">
        <v>254</v>
      </c>
      <c r="D846" s="36" t="s">
        <v>27</v>
      </c>
      <c r="E846" s="62" t="str">
        <f>VLOOKUP(D846,'pomocna tabulka'!$B$2:$D$12,3,0)</f>
        <v>MIRRI SR</v>
      </c>
      <c r="F846" s="41" t="str">
        <f>+IFERROR(VLOOKUP(VALUE(MID($B846,11,1)),'pomocna tabulka'!$F$2:$G$7,2,0),"")</f>
        <v>Predfinancovanie</v>
      </c>
      <c r="G846" s="36" t="s">
        <v>28</v>
      </c>
      <c r="H846" s="37">
        <v>262465.96999999997</v>
      </c>
      <c r="I846" s="36" t="s">
        <v>29</v>
      </c>
      <c r="J846" s="51">
        <v>21614.84</v>
      </c>
      <c r="K846" s="8"/>
      <c r="L846" s="63">
        <v>0</v>
      </c>
      <c r="M846" s="53">
        <f t="shared" si="51"/>
        <v>284080.81</v>
      </c>
      <c r="N846" s="32">
        <v>46119</v>
      </c>
      <c r="O846" s="36" t="s">
        <v>22</v>
      </c>
    </row>
    <row r="847" spans="2:15">
      <c r="B847" s="7" t="s">
        <v>1429</v>
      </c>
      <c r="C847" s="9" t="s">
        <v>269</v>
      </c>
      <c r="D847" s="36" t="s">
        <v>19</v>
      </c>
      <c r="E847" s="62" t="str">
        <f>VLOOKUP(D847,'pomocna tabulka'!$B$2:$D$12,3,0)</f>
        <v>Úrad vlády SR</v>
      </c>
      <c r="F847" s="41" t="str">
        <f>+IFERROR(VLOOKUP(VALUE(MID($B847,11,1)),'pomocna tabulka'!$F$2:$G$7,2,0),"")</f>
        <v>Priebežná platba</v>
      </c>
      <c r="G847" s="36" t="s">
        <v>1143</v>
      </c>
      <c r="H847" s="37">
        <v>15797.3</v>
      </c>
      <c r="I847" s="36" t="s">
        <v>1144</v>
      </c>
      <c r="J847" s="51">
        <v>2787.76</v>
      </c>
      <c r="K847" s="8"/>
      <c r="L847" s="63">
        <v>0</v>
      </c>
      <c r="M847" s="53">
        <f t="shared" si="51"/>
        <v>18585.059999999998</v>
      </c>
      <c r="N847" s="32">
        <v>46119</v>
      </c>
      <c r="O847" s="36" t="s">
        <v>22</v>
      </c>
    </row>
    <row r="848" spans="2:15">
      <c r="B848" s="7" t="s">
        <v>1430</v>
      </c>
      <c r="C848" s="9" t="s">
        <v>1431</v>
      </c>
      <c r="D848" s="36" t="s">
        <v>27</v>
      </c>
      <c r="E848" s="62" t="str">
        <f>VLOOKUP(D848,'pomocna tabulka'!$B$2:$D$12,3,0)</f>
        <v>MIRRI SR</v>
      </c>
      <c r="F848" s="41" t="str">
        <f>+IFERROR(VLOOKUP(VALUE(MID($B848,11,1)),'pomocna tabulka'!$F$2:$G$7,2,0),"")</f>
        <v>Predfinancovanie</v>
      </c>
      <c r="G848" s="36" t="s">
        <v>28</v>
      </c>
      <c r="H848" s="37">
        <v>365621.68</v>
      </c>
      <c r="I848" s="36" t="s">
        <v>29</v>
      </c>
      <c r="J848" s="51">
        <v>30110.01</v>
      </c>
      <c r="K848" s="8"/>
      <c r="L848" s="63">
        <v>0</v>
      </c>
      <c r="M848" s="53">
        <f t="shared" si="51"/>
        <v>395731.69</v>
      </c>
      <c r="N848" s="32">
        <v>46119</v>
      </c>
      <c r="O848" s="36" t="s">
        <v>22</v>
      </c>
    </row>
    <row r="849" spans="2:15">
      <c r="B849" s="7" t="s">
        <v>1432</v>
      </c>
      <c r="C849" s="9" t="s">
        <v>1257</v>
      </c>
      <c r="D849" s="36" t="s">
        <v>27</v>
      </c>
      <c r="E849" s="62" t="str">
        <f>VLOOKUP(D849,'pomocna tabulka'!$B$2:$D$12,3,0)</f>
        <v>MIRRI SR</v>
      </c>
      <c r="F849" s="41" t="str">
        <f>+IFERROR(VLOOKUP(VALUE(MID($B849,11,1)),'pomocna tabulka'!$F$2:$G$7,2,0),"")</f>
        <v>Priebežná platba</v>
      </c>
      <c r="G849" s="36" t="s">
        <v>28</v>
      </c>
      <c r="H849" s="37">
        <v>12723.79</v>
      </c>
      <c r="I849" s="36" t="s">
        <v>29</v>
      </c>
      <c r="J849" s="51">
        <v>1047.8499999999999</v>
      </c>
      <c r="K849" s="8"/>
      <c r="L849" s="63">
        <v>0</v>
      </c>
      <c r="M849" s="53">
        <f t="shared" ref="M849:M889" si="53">H849+J849+L849</f>
        <v>13771.640000000001</v>
      </c>
      <c r="N849" s="32">
        <v>46119</v>
      </c>
      <c r="O849" s="36" t="s">
        <v>22</v>
      </c>
    </row>
    <row r="850" spans="2:15">
      <c r="B850" s="10" t="s">
        <v>1433</v>
      </c>
      <c r="C850" s="17" t="s">
        <v>922</v>
      </c>
      <c r="D850" s="12" t="s">
        <v>19</v>
      </c>
      <c r="E850" s="64" t="str">
        <f>VLOOKUP(D850,'pomocna tabulka'!$B$2:$D$12,3,0)</f>
        <v>Úrad vlády SR</v>
      </c>
      <c r="F850" s="58" t="str">
        <f>+IFERROR(VLOOKUP(VALUE(MID($B850,11,1)),'pomocna tabulka'!$F$2:$G$7,2,0),"")</f>
        <v>Priebežná platba</v>
      </c>
      <c r="G850" s="12" t="s">
        <v>28</v>
      </c>
      <c r="H850" s="34">
        <v>6317.98</v>
      </c>
      <c r="I850" s="12" t="s">
        <v>29</v>
      </c>
      <c r="J850" s="65">
        <v>1114.94</v>
      </c>
      <c r="K850" s="13"/>
      <c r="L850" s="45">
        <v>0</v>
      </c>
      <c r="M850" s="60">
        <f t="shared" si="53"/>
        <v>7432.92</v>
      </c>
      <c r="N850" s="32">
        <v>46119</v>
      </c>
      <c r="O850" s="12" t="s">
        <v>22</v>
      </c>
    </row>
    <row r="851" spans="2:15">
      <c r="B851" s="10" t="s">
        <v>1434</v>
      </c>
      <c r="C851" s="17" t="s">
        <v>1435</v>
      </c>
      <c r="D851" s="12" t="s">
        <v>19</v>
      </c>
      <c r="E851" s="62" t="str">
        <f>VLOOKUP(D851,'pomocna tabulka'!$B$2:$D$12,3,0)</f>
        <v>Úrad vlády SR</v>
      </c>
      <c r="F851" s="58" t="str">
        <f>+IFERROR(VLOOKUP(VALUE(MID($B851,11,1)),'pomocna tabulka'!$F$2:$G$7,2,0),"")</f>
        <v>Priebežná platba</v>
      </c>
      <c r="G851" s="36" t="s">
        <v>1143</v>
      </c>
      <c r="H851" s="34">
        <v>15289.98</v>
      </c>
      <c r="I851" s="36" t="s">
        <v>1144</v>
      </c>
      <c r="J851" s="65">
        <v>2698.23</v>
      </c>
      <c r="K851" s="8"/>
      <c r="L851" s="45">
        <v>0</v>
      </c>
      <c r="M851" s="60">
        <f t="shared" si="53"/>
        <v>17988.21</v>
      </c>
      <c r="N851" s="32">
        <v>46119</v>
      </c>
      <c r="O851" s="12" t="s">
        <v>22</v>
      </c>
    </row>
    <row r="852" spans="2:15">
      <c r="B852" s="10" t="s">
        <v>1436</v>
      </c>
      <c r="C852" s="17" t="s">
        <v>1437</v>
      </c>
      <c r="D852" s="12" t="s">
        <v>19</v>
      </c>
      <c r="E852" s="62" t="str">
        <f>VLOOKUP(D852,'pomocna tabulka'!$B$2:$D$12,3,0)</f>
        <v>Úrad vlády SR</v>
      </c>
      <c r="F852" s="58" t="str">
        <f>+IFERROR(VLOOKUP(VALUE(MID($B852,11,1)),'pomocna tabulka'!$F$2:$G$7,2,0),"")</f>
        <v>Predfinancovanie</v>
      </c>
      <c r="G852" s="12" t="s">
        <v>28</v>
      </c>
      <c r="H852" s="34">
        <v>17898.96</v>
      </c>
      <c r="I852" s="12" t="s">
        <v>29</v>
      </c>
      <c r="J852" s="65">
        <v>3158.64</v>
      </c>
      <c r="K852" s="8"/>
      <c r="L852" s="45">
        <v>0</v>
      </c>
      <c r="M852" s="60">
        <f t="shared" si="53"/>
        <v>21057.599999999999</v>
      </c>
      <c r="N852" s="32">
        <v>46119</v>
      </c>
      <c r="O852" s="12" t="s">
        <v>22</v>
      </c>
    </row>
    <row r="853" spans="2:15">
      <c r="B853" s="10" t="s">
        <v>1438</v>
      </c>
      <c r="C853" s="17" t="s">
        <v>217</v>
      </c>
      <c r="D853" s="36" t="s">
        <v>27</v>
      </c>
      <c r="E853" s="62" t="str">
        <f>VLOOKUP(D853,'pomocna tabulka'!$B$2:$D$12,3,0)</f>
        <v>MIRRI SR</v>
      </c>
      <c r="F853" s="58" t="str">
        <f>+IFERROR(VLOOKUP(VALUE(MID($B853,11,1)),'pomocna tabulka'!$F$2:$G$7,2,0),"")</f>
        <v>Priebežná platba</v>
      </c>
      <c r="G853" s="12" t="s">
        <v>28</v>
      </c>
      <c r="H853" s="34">
        <v>612522.18000000005</v>
      </c>
      <c r="I853" s="12" t="s">
        <v>29</v>
      </c>
      <c r="J853" s="65">
        <v>204349.24</v>
      </c>
      <c r="K853" s="8" t="s">
        <v>48</v>
      </c>
      <c r="L853" s="45">
        <v>59036.17</v>
      </c>
      <c r="M853" s="60">
        <f t="shared" si="53"/>
        <v>875907.59000000008</v>
      </c>
      <c r="N853" s="32">
        <v>46119</v>
      </c>
      <c r="O853" s="49" t="s">
        <v>49</v>
      </c>
    </row>
    <row r="854" spans="2:15">
      <c r="B854" s="7" t="s">
        <v>1439</v>
      </c>
      <c r="C854" s="9" t="s">
        <v>1440</v>
      </c>
      <c r="D854" s="36" t="s">
        <v>66</v>
      </c>
      <c r="E854" s="62" t="str">
        <f>VLOOKUP(D854,'pomocna tabulka'!$B$2:$D$12,3,0)</f>
        <v xml:space="preserve">Slovenská inovačná a energetická agentúra </v>
      </c>
      <c r="F854" s="58" t="str">
        <f>+IFERROR(VLOOKUP(VALUE(MID($B854,11,1)),'pomocna tabulka'!$F$2:$G$7,2,0),"")</f>
        <v>Priebežná platba</v>
      </c>
      <c r="G854" s="36" t="s">
        <v>67</v>
      </c>
      <c r="H854" s="34">
        <v>9222.5</v>
      </c>
      <c r="I854" s="36" t="s">
        <v>68</v>
      </c>
      <c r="J854" s="65">
        <v>1627.5</v>
      </c>
      <c r="K854" s="8"/>
      <c r="L854" s="38">
        <v>0</v>
      </c>
      <c r="M854" s="60">
        <f t="shared" si="53"/>
        <v>10850</v>
      </c>
      <c r="N854" s="32">
        <v>46120</v>
      </c>
      <c r="O854" s="12" t="s">
        <v>22</v>
      </c>
    </row>
    <row r="855" spans="2:15">
      <c r="B855" s="7" t="s">
        <v>1441</v>
      </c>
      <c r="C855" s="9" t="s">
        <v>1442</v>
      </c>
      <c r="D855" s="12" t="s">
        <v>19</v>
      </c>
      <c r="E855" s="62" t="str">
        <f>VLOOKUP(D855,'pomocna tabulka'!$B$2:$D$12,3,0)</f>
        <v>Úrad vlády SR</v>
      </c>
      <c r="F855" s="58" t="str">
        <f>+IFERROR(VLOOKUP(VALUE(MID($B855,11,1)),'pomocna tabulka'!$F$2:$G$7,2,0),"")</f>
        <v>Zálohová platba</v>
      </c>
      <c r="G855" s="36" t="s">
        <v>1143</v>
      </c>
      <c r="H855" s="34">
        <v>46750</v>
      </c>
      <c r="I855" s="36" t="s">
        <v>1144</v>
      </c>
      <c r="J855" s="65">
        <v>8250</v>
      </c>
      <c r="K855" s="8"/>
      <c r="L855" s="38">
        <v>0</v>
      </c>
      <c r="M855" s="60">
        <f t="shared" si="53"/>
        <v>55000</v>
      </c>
      <c r="N855" s="32">
        <v>46120</v>
      </c>
      <c r="O855" s="12" t="s">
        <v>22</v>
      </c>
    </row>
    <row r="856" spans="2:15">
      <c r="B856" s="7" t="s">
        <v>1443</v>
      </c>
      <c r="C856" s="9" t="s">
        <v>1444</v>
      </c>
      <c r="D856" s="12" t="s">
        <v>19</v>
      </c>
      <c r="E856" s="62" t="str">
        <f>VLOOKUP(D856,'pomocna tabulka'!$B$2:$D$12,3,0)</f>
        <v>Úrad vlády SR</v>
      </c>
      <c r="F856" s="58" t="str">
        <f>+IFERROR(VLOOKUP(VALUE(MID($B856,11,1)),'pomocna tabulka'!$F$2:$G$7,2,0),"")</f>
        <v>Priebežná platba</v>
      </c>
      <c r="G856" s="36" t="s">
        <v>1143</v>
      </c>
      <c r="H856" s="34">
        <v>10542.15</v>
      </c>
      <c r="I856" s="36" t="s">
        <v>1144</v>
      </c>
      <c r="J856" s="65">
        <v>1860.38</v>
      </c>
      <c r="K856" s="8"/>
      <c r="L856" s="38">
        <v>0</v>
      </c>
      <c r="M856" s="60">
        <f t="shared" si="53"/>
        <v>12402.529999999999</v>
      </c>
      <c r="N856" s="32">
        <v>46120</v>
      </c>
      <c r="O856" s="12" t="s">
        <v>22</v>
      </c>
    </row>
    <row r="857" spans="2:15">
      <c r="B857" s="7" t="s">
        <v>1445</v>
      </c>
      <c r="C857" s="9" t="s">
        <v>1446</v>
      </c>
      <c r="D857" s="36" t="s">
        <v>27</v>
      </c>
      <c r="E857" s="62" t="str">
        <f>VLOOKUP(D857,'pomocna tabulka'!$B$2:$D$12,3,0)</f>
        <v>MIRRI SR</v>
      </c>
      <c r="F857" s="58" t="str">
        <f>+IFERROR(VLOOKUP(VALUE(MID($B857,11,1)),'pomocna tabulka'!$F$2:$G$7,2,0),"")</f>
        <v>Priebežná platba</v>
      </c>
      <c r="G857" s="36" t="s">
        <v>28</v>
      </c>
      <c r="H857" s="34">
        <v>47789.51</v>
      </c>
      <c r="I857" s="36" t="s">
        <v>29</v>
      </c>
      <c r="J857" s="65">
        <v>3935.6</v>
      </c>
      <c r="K857" s="8"/>
      <c r="L857" s="38">
        <v>0</v>
      </c>
      <c r="M857" s="60">
        <f t="shared" si="53"/>
        <v>51725.11</v>
      </c>
      <c r="N857" s="32">
        <v>46120</v>
      </c>
      <c r="O857" s="12" t="s">
        <v>22</v>
      </c>
    </row>
    <row r="858" spans="2:15">
      <c r="B858" s="7" t="s">
        <v>1447</v>
      </c>
      <c r="C858" s="9" t="s">
        <v>448</v>
      </c>
      <c r="D858" s="36" t="s">
        <v>27</v>
      </c>
      <c r="E858" s="62" t="str">
        <f>VLOOKUP(D858,'pomocna tabulka'!$B$2:$D$12,3,0)</f>
        <v>MIRRI SR</v>
      </c>
      <c r="F858" s="58" t="str">
        <f>+IFERROR(VLOOKUP(VALUE(MID($B858,11,1)),'pomocna tabulka'!$F$2:$G$7,2,0),"")</f>
        <v>Predfinancovanie</v>
      </c>
      <c r="G858" s="36" t="s">
        <v>28</v>
      </c>
      <c r="H858" s="34">
        <v>9875.5300000000007</v>
      </c>
      <c r="I858" s="36" t="s">
        <v>29</v>
      </c>
      <c r="J858" s="65">
        <v>813.27</v>
      </c>
      <c r="K858" s="8"/>
      <c r="L858" s="38">
        <v>0</v>
      </c>
      <c r="M858" s="60">
        <f t="shared" si="53"/>
        <v>10688.800000000001</v>
      </c>
      <c r="N858" s="32">
        <v>46120</v>
      </c>
      <c r="O858" s="12" t="s">
        <v>22</v>
      </c>
    </row>
    <row r="859" spans="2:15">
      <c r="B859" s="7" t="s">
        <v>1448</v>
      </c>
      <c r="C859" s="9" t="s">
        <v>1449</v>
      </c>
      <c r="D859" s="36" t="s">
        <v>19</v>
      </c>
      <c r="E859" s="62" t="str">
        <f>VLOOKUP(D859,'pomocna tabulka'!$B$2:$D$12,3,0)</f>
        <v>Úrad vlády SR</v>
      </c>
      <c r="F859" s="58" t="str">
        <f>+IFERROR(VLOOKUP(VALUE(MID($B859,11,1)),'pomocna tabulka'!$F$2:$G$7,2,0),"")</f>
        <v>Priebežná platba</v>
      </c>
      <c r="G859" s="36" t="s">
        <v>1143</v>
      </c>
      <c r="H859" s="34">
        <v>19201.25</v>
      </c>
      <c r="I859" s="36" t="s">
        <v>1144</v>
      </c>
      <c r="J859" s="65">
        <v>3388.45</v>
      </c>
      <c r="K859" s="8"/>
      <c r="L859" s="38">
        <v>0</v>
      </c>
      <c r="M859" s="60">
        <f t="shared" si="53"/>
        <v>22589.7</v>
      </c>
      <c r="N859" s="32">
        <v>46120</v>
      </c>
      <c r="O859" s="36" t="s">
        <v>22</v>
      </c>
    </row>
    <row r="860" spans="2:15">
      <c r="B860" s="7" t="s">
        <v>1450</v>
      </c>
      <c r="C860" s="9" t="s">
        <v>143</v>
      </c>
      <c r="D860" s="36" t="s">
        <v>19</v>
      </c>
      <c r="E860" s="62" t="str">
        <f>VLOOKUP(D860,'pomocna tabulka'!$B$2:$D$12,3,0)</f>
        <v>Úrad vlády SR</v>
      </c>
      <c r="F860" s="58" t="str">
        <f>+IFERROR(VLOOKUP(VALUE(MID($B860,11,1)),'pomocna tabulka'!$F$2:$G$7,2,0),"")</f>
        <v>Priebežná platba</v>
      </c>
      <c r="G860" s="36" t="s">
        <v>1143</v>
      </c>
      <c r="H860" s="34">
        <v>16494.64</v>
      </c>
      <c r="I860" s="36" t="s">
        <v>1144</v>
      </c>
      <c r="J860" s="65">
        <v>2910.82</v>
      </c>
      <c r="K860" s="8"/>
      <c r="L860" s="38">
        <v>0</v>
      </c>
      <c r="M860" s="60">
        <f t="shared" si="53"/>
        <v>19405.46</v>
      </c>
      <c r="N860" s="32">
        <v>46120</v>
      </c>
      <c r="O860" s="12" t="s">
        <v>22</v>
      </c>
    </row>
    <row r="861" spans="2:15">
      <c r="B861" s="7" t="s">
        <v>1451</v>
      </c>
      <c r="C861" s="9" t="s">
        <v>1452</v>
      </c>
      <c r="D861" s="36" t="s">
        <v>19</v>
      </c>
      <c r="E861" s="62" t="str">
        <f>VLOOKUP(D861,'pomocna tabulka'!$B$2:$D$12,3,0)</f>
        <v>Úrad vlády SR</v>
      </c>
      <c r="F861" s="58" t="str">
        <f>+IFERROR(VLOOKUP(VALUE(MID($B861,11,1)),'pomocna tabulka'!$F$2:$G$7,2,0),"")</f>
        <v>Priebežná platba</v>
      </c>
      <c r="G861" s="36" t="s">
        <v>1143</v>
      </c>
      <c r="H861" s="34">
        <v>22957.1</v>
      </c>
      <c r="I861" s="36" t="s">
        <v>1144</v>
      </c>
      <c r="J861" s="65">
        <v>4051.25</v>
      </c>
      <c r="K861" s="8"/>
      <c r="L861" s="38">
        <v>0</v>
      </c>
      <c r="M861" s="60">
        <f t="shared" si="53"/>
        <v>27008.35</v>
      </c>
      <c r="N861" s="32">
        <v>46120</v>
      </c>
      <c r="O861" s="36" t="s">
        <v>22</v>
      </c>
    </row>
    <row r="862" spans="2:15">
      <c r="B862" s="7" t="s">
        <v>1453</v>
      </c>
      <c r="C862" s="9" t="s">
        <v>1454</v>
      </c>
      <c r="D862" s="36" t="s">
        <v>19</v>
      </c>
      <c r="E862" s="62" t="str">
        <f>VLOOKUP(D862,'pomocna tabulka'!$B$2:$D$12,3,0)</f>
        <v>Úrad vlády SR</v>
      </c>
      <c r="F862" s="58" t="str">
        <f>+IFERROR(VLOOKUP(VALUE(MID($B862,11,1)),'pomocna tabulka'!$F$2:$G$7,2,0),"")</f>
        <v>Zálohová platba</v>
      </c>
      <c r="G862" s="36" t="s">
        <v>1143</v>
      </c>
      <c r="H862" s="34">
        <v>19550</v>
      </c>
      <c r="I862" s="36" t="s">
        <v>1144</v>
      </c>
      <c r="J862" s="65">
        <v>3450</v>
      </c>
      <c r="K862" s="8"/>
      <c r="L862" s="38">
        <v>0</v>
      </c>
      <c r="M862" s="60">
        <f t="shared" si="53"/>
        <v>23000</v>
      </c>
      <c r="N862" s="32">
        <v>46121</v>
      </c>
      <c r="O862" s="36" t="s">
        <v>22</v>
      </c>
    </row>
    <row r="863" spans="2:15">
      <c r="B863" s="7" t="s">
        <v>1455</v>
      </c>
      <c r="C863" s="9" t="s">
        <v>1456</v>
      </c>
      <c r="D863" s="36" t="s">
        <v>66</v>
      </c>
      <c r="E863" s="62" t="str">
        <f>VLOOKUP(D863,'pomocna tabulka'!$B$2:$D$12,3,0)</f>
        <v xml:space="preserve">Slovenská inovačná a energetická agentúra </v>
      </c>
      <c r="F863" s="41" t="str">
        <f>+IFERROR(VLOOKUP(VALUE(MID($B863,11,1)),'pomocna tabulka'!$F$2:$G$7,2,0),"")</f>
        <v>Predfinancovanie</v>
      </c>
      <c r="G863" s="36" t="s">
        <v>67</v>
      </c>
      <c r="H863" s="37">
        <v>48272.33</v>
      </c>
      <c r="I863" s="36" t="s">
        <v>68</v>
      </c>
      <c r="J863" s="51">
        <v>8518.65</v>
      </c>
      <c r="K863" s="8"/>
      <c r="L863" s="63">
        <v>0</v>
      </c>
      <c r="M863" s="53">
        <f t="shared" si="53"/>
        <v>56790.98</v>
      </c>
      <c r="N863" s="32">
        <v>46121</v>
      </c>
      <c r="O863" s="36" t="s">
        <v>22</v>
      </c>
    </row>
    <row r="864" spans="2:15">
      <c r="B864" s="7" t="s">
        <v>1457</v>
      </c>
      <c r="C864" s="9" t="s">
        <v>1458</v>
      </c>
      <c r="D864" s="36" t="s">
        <v>19</v>
      </c>
      <c r="E864" s="62" t="str">
        <f>VLOOKUP(D864,'pomocna tabulka'!$B$2:$D$12,3,0)</f>
        <v>Úrad vlády SR</v>
      </c>
      <c r="F864" s="58" t="str">
        <f>+IFERROR(VLOOKUP(VALUE(MID($B864,11,1)),'pomocna tabulka'!$F$2:$G$7,2,0),"")</f>
        <v>Zálohová platba</v>
      </c>
      <c r="G864" s="36" t="s">
        <v>1143</v>
      </c>
      <c r="H864" s="34">
        <v>7193.54</v>
      </c>
      <c r="I864" s="36" t="s">
        <v>1144</v>
      </c>
      <c r="J864" s="65">
        <v>1269.45</v>
      </c>
      <c r="K864" s="8"/>
      <c r="L864" s="38">
        <v>0</v>
      </c>
      <c r="M864" s="60">
        <f t="shared" si="53"/>
        <v>8462.99</v>
      </c>
      <c r="N864" s="32">
        <v>46121</v>
      </c>
      <c r="O864" s="36" t="s">
        <v>22</v>
      </c>
    </row>
    <row r="865" spans="2:15">
      <c r="B865" s="7" t="s">
        <v>1459</v>
      </c>
      <c r="C865" s="9" t="s">
        <v>1460</v>
      </c>
      <c r="D865" s="36" t="s">
        <v>27</v>
      </c>
      <c r="E865" s="62" t="str">
        <f>VLOOKUP(D865,'pomocna tabulka'!$B$2:$D$12,3,0)</f>
        <v>MIRRI SR</v>
      </c>
      <c r="F865" s="58" t="str">
        <f>+IFERROR(VLOOKUP(VALUE(MID($B865,11,1)),'pomocna tabulka'!$F$2:$G$7,2,0),"")</f>
        <v>Priebežná platba</v>
      </c>
      <c r="G865" s="36" t="s">
        <v>28</v>
      </c>
      <c r="H865" s="34">
        <v>12039.85</v>
      </c>
      <c r="I865" s="36" t="s">
        <v>29</v>
      </c>
      <c r="J865" s="65">
        <v>991.52</v>
      </c>
      <c r="K865" s="8"/>
      <c r="L865" s="38">
        <v>0</v>
      </c>
      <c r="M865" s="60">
        <f t="shared" si="53"/>
        <v>13031.37</v>
      </c>
      <c r="N865" s="32">
        <v>46121</v>
      </c>
      <c r="O865" s="36" t="s">
        <v>22</v>
      </c>
    </row>
    <row r="866" spans="2:15" ht="25.5">
      <c r="B866" s="7" t="s">
        <v>1461</v>
      </c>
      <c r="C866" s="9" t="s">
        <v>47</v>
      </c>
      <c r="D866" s="36" t="s">
        <v>27</v>
      </c>
      <c r="E866" s="62" t="str">
        <f>VLOOKUP(D866,'pomocna tabulka'!$B$2:$D$12,3,0)</f>
        <v>MIRRI SR</v>
      </c>
      <c r="F866" s="58" t="str">
        <f>+IFERROR(VLOOKUP(VALUE(MID($B866,11,1)),'pomocna tabulka'!$F$2:$G$7,2,0),"")</f>
        <v>Priebežná platba</v>
      </c>
      <c r="G866" s="36" t="s">
        <v>28</v>
      </c>
      <c r="H866" s="34">
        <v>55787.3</v>
      </c>
      <c r="I866" s="36" t="s">
        <v>29</v>
      </c>
      <c r="J866" s="65">
        <v>12229.63</v>
      </c>
      <c r="K866" s="8" t="s">
        <v>48</v>
      </c>
      <c r="L866" s="38">
        <v>5376.9</v>
      </c>
      <c r="M866" s="60">
        <f t="shared" si="53"/>
        <v>73393.83</v>
      </c>
      <c r="N866" s="32">
        <v>46120</v>
      </c>
      <c r="O866" s="49" t="s">
        <v>49</v>
      </c>
    </row>
    <row r="867" spans="2:15">
      <c r="B867" s="7" t="s">
        <v>1462</v>
      </c>
      <c r="C867" s="9" t="s">
        <v>163</v>
      </c>
      <c r="D867" s="36" t="s">
        <v>27</v>
      </c>
      <c r="E867" s="62" t="str">
        <f>VLOOKUP(D867,'pomocna tabulka'!$B$2:$D$12,3,0)</f>
        <v>MIRRI SR</v>
      </c>
      <c r="F867" s="58" t="str">
        <f>+IFERROR(VLOOKUP(VALUE(MID($B867,11,1)),'pomocna tabulka'!$F$2:$G$7,2,0),"")</f>
        <v>Predfinancovanie</v>
      </c>
      <c r="G867" s="36" t="s">
        <v>28</v>
      </c>
      <c r="H867" s="34">
        <v>101240.99</v>
      </c>
      <c r="I867" s="36" t="s">
        <v>29</v>
      </c>
      <c r="J867" s="65">
        <v>8337.5</v>
      </c>
      <c r="K867" s="8"/>
      <c r="L867" s="38">
        <v>0</v>
      </c>
      <c r="M867" s="60">
        <f t="shared" si="53"/>
        <v>109578.49</v>
      </c>
      <c r="N867" s="32">
        <v>46121</v>
      </c>
      <c r="O867" s="36" t="s">
        <v>22</v>
      </c>
    </row>
    <row r="868" spans="2:15">
      <c r="B868" s="7" t="s">
        <v>1463</v>
      </c>
      <c r="C868" s="9" t="s">
        <v>205</v>
      </c>
      <c r="D868" s="36" t="s">
        <v>19</v>
      </c>
      <c r="E868" s="62" t="str">
        <f>VLOOKUP(D868,'pomocna tabulka'!$B$2:$D$12,3,0)</f>
        <v>Úrad vlády SR</v>
      </c>
      <c r="F868" s="58" t="str">
        <f>+IFERROR(VLOOKUP(VALUE(MID($B868,11,1)),'pomocna tabulka'!$F$2:$G$7,2,0),"")</f>
        <v>Priebežná platba</v>
      </c>
      <c r="G868" s="36" t="s">
        <v>1143</v>
      </c>
      <c r="H868" s="34">
        <v>10184.83</v>
      </c>
      <c r="I868" s="36" t="s">
        <v>1144</v>
      </c>
      <c r="J868" s="65">
        <v>1797.32</v>
      </c>
      <c r="K868" s="8"/>
      <c r="L868" s="38">
        <v>0</v>
      </c>
      <c r="M868" s="60">
        <f t="shared" si="53"/>
        <v>11982.15</v>
      </c>
      <c r="N868" s="32">
        <v>46121</v>
      </c>
      <c r="O868" s="36" t="s">
        <v>22</v>
      </c>
    </row>
    <row r="869" spans="2:15">
      <c r="B869" s="7" t="s">
        <v>1464</v>
      </c>
      <c r="C869" s="9" t="s">
        <v>165</v>
      </c>
      <c r="D869" s="36" t="s">
        <v>19</v>
      </c>
      <c r="E869" s="62" t="str">
        <f>VLOOKUP(D869,'pomocna tabulka'!$B$2:$D$12,3,0)</f>
        <v>Úrad vlády SR</v>
      </c>
      <c r="F869" s="58" t="str">
        <f>+IFERROR(VLOOKUP(VALUE(MID($B869,11,1)),'pomocna tabulka'!$F$2:$G$7,2,0),"")</f>
        <v>Priebežná platba</v>
      </c>
      <c r="G869" s="36" t="s">
        <v>1143</v>
      </c>
      <c r="H869" s="34">
        <v>5498.19</v>
      </c>
      <c r="I869" s="36" t="s">
        <v>1144</v>
      </c>
      <c r="J869" s="65">
        <v>970.27</v>
      </c>
      <c r="K869" s="8"/>
      <c r="L869" s="38">
        <v>0</v>
      </c>
      <c r="M869" s="60">
        <f t="shared" si="53"/>
        <v>6468.4599999999991</v>
      </c>
      <c r="N869" s="32">
        <v>46121</v>
      </c>
      <c r="O869" s="36" t="s">
        <v>22</v>
      </c>
    </row>
    <row r="870" spans="2:15">
      <c r="B870" s="7" t="s">
        <v>1465</v>
      </c>
      <c r="C870" s="9" t="s">
        <v>364</v>
      </c>
      <c r="D870" s="36" t="s">
        <v>19</v>
      </c>
      <c r="E870" s="62" t="str">
        <f>VLOOKUP(D870,'pomocna tabulka'!$B$2:$D$12,3,0)</f>
        <v>Úrad vlády SR</v>
      </c>
      <c r="F870" s="58" t="str">
        <f>+IFERROR(VLOOKUP(VALUE(MID($B870,11,1)),'pomocna tabulka'!$F$2:$G$7,2,0),"")</f>
        <v>Priebežná platba</v>
      </c>
      <c r="G870" s="36" t="s">
        <v>1143</v>
      </c>
      <c r="H870" s="34">
        <v>12526.54</v>
      </c>
      <c r="I870" s="36" t="s">
        <v>1144</v>
      </c>
      <c r="J870" s="65">
        <v>2210.5700000000002</v>
      </c>
      <c r="K870" s="8"/>
      <c r="L870" s="38">
        <v>0</v>
      </c>
      <c r="M870" s="60">
        <f t="shared" si="53"/>
        <v>14737.11</v>
      </c>
      <c r="N870" s="32">
        <v>46121</v>
      </c>
      <c r="O870" s="36" t="s">
        <v>22</v>
      </c>
    </row>
    <row r="871" spans="2:15">
      <c r="B871" s="7" t="s">
        <v>1466</v>
      </c>
      <c r="C871" s="9" t="s">
        <v>151</v>
      </c>
      <c r="D871" s="36" t="s">
        <v>27</v>
      </c>
      <c r="E871" s="62" t="str">
        <f>VLOOKUP(D871,'pomocna tabulka'!$B$2:$D$12,3,0)</f>
        <v>MIRRI SR</v>
      </c>
      <c r="F871" s="58" t="str">
        <f>+IFERROR(VLOOKUP(VALUE(MID($B871,11,1)),'pomocna tabulka'!$F$2:$G$7,2,0),"")</f>
        <v>Priebežná platba</v>
      </c>
      <c r="G871" s="36" t="s">
        <v>67</v>
      </c>
      <c r="H871" s="34">
        <v>2093.0700000000002</v>
      </c>
      <c r="I871" s="36" t="s">
        <v>68</v>
      </c>
      <c r="J871" s="65">
        <v>458.84</v>
      </c>
      <c r="K871" s="8" t="s">
        <v>48</v>
      </c>
      <c r="L871" s="38">
        <v>201.73</v>
      </c>
      <c r="M871" s="60">
        <f t="shared" si="53"/>
        <v>2753.6400000000003</v>
      </c>
      <c r="N871" s="32">
        <v>46121</v>
      </c>
      <c r="O871" s="36" t="s">
        <v>22</v>
      </c>
    </row>
    <row r="872" spans="2:15">
      <c r="B872" s="7" t="s">
        <v>1467</v>
      </c>
      <c r="C872" s="9" t="s">
        <v>645</v>
      </c>
      <c r="D872" s="36" t="s">
        <v>27</v>
      </c>
      <c r="E872" s="62" t="str">
        <f>VLOOKUP(D872,'pomocna tabulka'!$B$2:$D$12,3,0)</f>
        <v>MIRRI SR</v>
      </c>
      <c r="F872" s="58" t="str">
        <f>+IFERROR(VLOOKUP(VALUE(MID($B872,11,1)),'pomocna tabulka'!$F$2:$G$7,2,0),"")</f>
        <v>Priebežná platba</v>
      </c>
      <c r="G872" s="36" t="s">
        <v>28</v>
      </c>
      <c r="H872" s="34">
        <v>126002.27</v>
      </c>
      <c r="I872" s="36" t="s">
        <v>29</v>
      </c>
      <c r="J872" s="65">
        <v>10376.66</v>
      </c>
      <c r="K872" s="8"/>
      <c r="L872" s="38">
        <v>0</v>
      </c>
      <c r="M872" s="60">
        <f t="shared" si="53"/>
        <v>136378.93</v>
      </c>
      <c r="N872" s="32">
        <v>46121</v>
      </c>
      <c r="O872" s="36" t="s">
        <v>22</v>
      </c>
    </row>
    <row r="873" spans="2:15">
      <c r="B873" s="7" t="s">
        <v>1468</v>
      </c>
      <c r="C873" s="9" t="s">
        <v>1469</v>
      </c>
      <c r="D873" s="36" t="s">
        <v>19</v>
      </c>
      <c r="E873" s="62" t="str">
        <f>VLOOKUP(D873,'pomocna tabulka'!$B$2:$D$12,3,0)</f>
        <v>Úrad vlády SR</v>
      </c>
      <c r="F873" s="58" t="str">
        <f>+IFERROR(VLOOKUP(VALUE(MID($B873,11,1)),'pomocna tabulka'!$F$2:$G$7,2,0),"")</f>
        <v>Predfinancovanie</v>
      </c>
      <c r="G873" s="36" t="s">
        <v>28</v>
      </c>
      <c r="H873" s="34">
        <v>33560.550000000003</v>
      </c>
      <c r="I873" s="36" t="s">
        <v>29</v>
      </c>
      <c r="J873" s="65">
        <v>5922.45</v>
      </c>
      <c r="K873" s="8"/>
      <c r="L873" s="38">
        <v>0</v>
      </c>
      <c r="M873" s="60">
        <f t="shared" si="53"/>
        <v>39483</v>
      </c>
      <c r="N873" s="32">
        <v>46121</v>
      </c>
      <c r="O873" s="36" t="s">
        <v>22</v>
      </c>
    </row>
    <row r="874" spans="2:15">
      <c r="B874" s="7" t="s">
        <v>1470</v>
      </c>
      <c r="C874" s="9" t="s">
        <v>1471</v>
      </c>
      <c r="D874" s="36" t="s">
        <v>19</v>
      </c>
      <c r="E874" s="62" t="str">
        <f>VLOOKUP(D874,'pomocna tabulka'!$B$2:$D$12,3,0)</f>
        <v>Úrad vlády SR</v>
      </c>
      <c r="F874" s="58" t="str">
        <f>+IFERROR(VLOOKUP(VALUE(MID($B874,11,1)),'pomocna tabulka'!$F$2:$G$7,2,0),"")</f>
        <v>Zálohová platba</v>
      </c>
      <c r="G874" s="36" t="s">
        <v>1143</v>
      </c>
      <c r="H874" s="34">
        <v>98300.81</v>
      </c>
      <c r="I874" s="36" t="s">
        <v>1144</v>
      </c>
      <c r="J874" s="65">
        <v>17347.2</v>
      </c>
      <c r="K874" s="8"/>
      <c r="L874" s="38">
        <v>0</v>
      </c>
      <c r="M874" s="60">
        <f t="shared" si="53"/>
        <v>115648.01</v>
      </c>
      <c r="N874" s="32">
        <v>46121</v>
      </c>
      <c r="O874" s="36" t="s">
        <v>22</v>
      </c>
    </row>
    <row r="875" spans="2:15">
      <c r="B875" s="7" t="s">
        <v>1472</v>
      </c>
      <c r="C875" s="9" t="s">
        <v>635</v>
      </c>
      <c r="D875" s="36" t="s">
        <v>27</v>
      </c>
      <c r="E875" s="62" t="str">
        <f>VLOOKUP(D875,'pomocna tabulka'!$B$2:$D$12,3,0)</f>
        <v>MIRRI SR</v>
      </c>
      <c r="F875" s="58" t="str">
        <f>+IFERROR(VLOOKUP(VALUE(MID($B875,11,1)),'pomocna tabulka'!$F$2:$G$7,2,0),"")</f>
        <v>Zálohová platba</v>
      </c>
      <c r="G875" s="36" t="s">
        <v>42</v>
      </c>
      <c r="H875" s="34">
        <v>369565.22</v>
      </c>
      <c r="I875" s="36" t="s">
        <v>43</v>
      </c>
      <c r="J875" s="65">
        <v>30434.78</v>
      </c>
      <c r="K875" s="8"/>
      <c r="L875" s="38">
        <v>0</v>
      </c>
      <c r="M875" s="60">
        <f t="shared" si="53"/>
        <v>400000</v>
      </c>
      <c r="N875" s="32">
        <v>46122</v>
      </c>
      <c r="O875" s="36" t="s">
        <v>22</v>
      </c>
    </row>
    <row r="876" spans="2:15">
      <c r="B876" s="7" t="s">
        <v>1473</v>
      </c>
      <c r="C876" s="9" t="s">
        <v>635</v>
      </c>
      <c r="D876" s="36" t="s">
        <v>27</v>
      </c>
      <c r="E876" s="62" t="str">
        <f>VLOOKUP(D876,'pomocna tabulka'!$B$2:$D$12,3,0)</f>
        <v>MIRRI SR</v>
      </c>
      <c r="F876" s="58" t="str">
        <f>+IFERROR(VLOOKUP(VALUE(MID($B876,11,1)),'pomocna tabulka'!$F$2:$G$7,2,0),"")</f>
        <v>Zálohová platba</v>
      </c>
      <c r="G876" s="36" t="s">
        <v>42</v>
      </c>
      <c r="H876" s="34">
        <v>92391.3</v>
      </c>
      <c r="I876" s="36" t="s">
        <v>43</v>
      </c>
      <c r="J876" s="65">
        <v>7608.7</v>
      </c>
      <c r="K876" s="8"/>
      <c r="L876" s="38">
        <v>0</v>
      </c>
      <c r="M876" s="60">
        <f t="shared" ref="M876" si="54">H876+J876+L876</f>
        <v>100000</v>
      </c>
      <c r="N876" s="32">
        <v>46122</v>
      </c>
      <c r="O876" s="36" t="s">
        <v>22</v>
      </c>
    </row>
    <row r="877" spans="2:15">
      <c r="B877" s="7" t="s">
        <v>1474</v>
      </c>
      <c r="C877" s="9" t="s">
        <v>1475</v>
      </c>
      <c r="D877" s="36" t="s">
        <v>457</v>
      </c>
      <c r="E877" s="62" t="str">
        <f>VLOOKUP(D877,'pomocna tabulka'!$B$2:$D$12,3,0)</f>
        <v>Ministerstvo zdravotníctva SR</v>
      </c>
      <c r="F877" s="58" t="str">
        <f>+IFERROR(VLOOKUP(VALUE(MID($B877,11,1)),'pomocna tabulka'!$F$2:$G$7,2,0),"")</f>
        <v>Zálohová platba</v>
      </c>
      <c r="G877" s="36" t="s">
        <v>28</v>
      </c>
      <c r="H877" s="34">
        <v>250000</v>
      </c>
      <c r="I877" s="36" t="s">
        <v>1476</v>
      </c>
      <c r="J877" s="65">
        <v>0</v>
      </c>
      <c r="K877" s="8"/>
      <c r="L877" s="38">
        <v>0</v>
      </c>
      <c r="M877" s="60">
        <f t="shared" si="53"/>
        <v>250000</v>
      </c>
      <c r="N877" s="32">
        <v>46122</v>
      </c>
      <c r="O877" s="36" t="s">
        <v>22</v>
      </c>
    </row>
    <row r="878" spans="2:15">
      <c r="B878" s="7" t="s">
        <v>1477</v>
      </c>
      <c r="C878" s="9" t="s">
        <v>647</v>
      </c>
      <c r="D878" s="36" t="s">
        <v>19</v>
      </c>
      <c r="E878" s="62" t="str">
        <f>VLOOKUP(D878,'pomocna tabulka'!$B$2:$D$12,3,0)</f>
        <v>Úrad vlády SR</v>
      </c>
      <c r="F878" s="58" t="str">
        <f>+IFERROR(VLOOKUP(VALUE(MID($B878,11,1)),'pomocna tabulka'!$F$2:$G$7,2,0),"")</f>
        <v>Priebežná platba</v>
      </c>
      <c r="G878" s="36" t="s">
        <v>1143</v>
      </c>
      <c r="H878" s="34">
        <v>5498.16</v>
      </c>
      <c r="I878" s="36" t="s">
        <v>1144</v>
      </c>
      <c r="J878" s="65">
        <v>970.26</v>
      </c>
      <c r="K878" s="8"/>
      <c r="L878" s="38">
        <v>0</v>
      </c>
      <c r="M878" s="60">
        <f t="shared" si="53"/>
        <v>6468.42</v>
      </c>
      <c r="N878" s="32">
        <v>46122</v>
      </c>
      <c r="O878" s="36" t="s">
        <v>22</v>
      </c>
    </row>
    <row r="879" spans="2:15">
      <c r="B879" s="7" t="s">
        <v>1478</v>
      </c>
      <c r="C879" s="9" t="s">
        <v>932</v>
      </c>
      <c r="D879" s="36" t="s">
        <v>19</v>
      </c>
      <c r="E879" s="62" t="str">
        <f>VLOOKUP(D879,'pomocna tabulka'!$B$2:$D$12,3,0)</f>
        <v>Úrad vlády SR</v>
      </c>
      <c r="F879" s="58" t="str">
        <f>+IFERROR(VLOOKUP(VALUE(MID($B879,11,1)),'pomocna tabulka'!$F$2:$G$7,2,0),"")</f>
        <v>Priebežná platba</v>
      </c>
      <c r="G879" s="36" t="s">
        <v>1143</v>
      </c>
      <c r="H879" s="34">
        <v>15150.08</v>
      </c>
      <c r="I879" s="36" t="s">
        <v>1144</v>
      </c>
      <c r="J879" s="65">
        <v>2673.54</v>
      </c>
      <c r="K879" s="8"/>
      <c r="L879" s="38">
        <v>0</v>
      </c>
      <c r="M879" s="60">
        <f t="shared" si="53"/>
        <v>17823.62</v>
      </c>
      <c r="N879" s="32">
        <v>46122</v>
      </c>
      <c r="O879" s="36" t="s">
        <v>22</v>
      </c>
    </row>
    <row r="880" spans="2:15">
      <c r="B880" s="7" t="s">
        <v>1479</v>
      </c>
      <c r="C880" s="9" t="s">
        <v>1276</v>
      </c>
      <c r="D880" s="36" t="s">
        <v>19</v>
      </c>
      <c r="E880" s="62" t="str">
        <f>VLOOKUP(D880,'pomocna tabulka'!$B$2:$D$12,3,0)</f>
        <v>Úrad vlády SR</v>
      </c>
      <c r="F880" s="58" t="str">
        <f>+IFERROR(VLOOKUP(VALUE(MID($B880,11,1)),'pomocna tabulka'!$F$2:$G$7,2,0),"")</f>
        <v>Priebežná platba</v>
      </c>
      <c r="G880" s="36" t="s">
        <v>28</v>
      </c>
      <c r="H880" s="34">
        <v>9974.2099999999991</v>
      </c>
      <c r="I880" s="36" t="s">
        <v>29</v>
      </c>
      <c r="J880" s="65">
        <v>1760.15</v>
      </c>
      <c r="K880" s="8"/>
      <c r="L880" s="38">
        <v>0</v>
      </c>
      <c r="M880" s="60">
        <f t="shared" si="53"/>
        <v>11734.359999999999</v>
      </c>
      <c r="N880" s="32">
        <v>46122</v>
      </c>
      <c r="O880" s="36" t="s">
        <v>22</v>
      </c>
    </row>
    <row r="881" spans="2:15">
      <c r="B881" s="7" t="s">
        <v>1480</v>
      </c>
      <c r="C881" s="9" t="s">
        <v>496</v>
      </c>
      <c r="D881" s="36" t="s">
        <v>19</v>
      </c>
      <c r="E881" s="62" t="str">
        <f>VLOOKUP(D881,'pomocna tabulka'!$B$2:$D$12,3,0)</f>
        <v>Úrad vlády SR</v>
      </c>
      <c r="F881" s="58" t="str">
        <f>+IFERROR(VLOOKUP(VALUE(MID($B881,11,1)),'pomocna tabulka'!$F$2:$G$7,2,0),"")</f>
        <v>Predfinancovanie</v>
      </c>
      <c r="G881" s="36" t="s">
        <v>28</v>
      </c>
      <c r="H881" s="34">
        <v>123245.35</v>
      </c>
      <c r="I881" s="36" t="s">
        <v>29</v>
      </c>
      <c r="J881" s="65">
        <v>21749.18</v>
      </c>
      <c r="K881" s="8"/>
      <c r="L881" s="38">
        <v>0</v>
      </c>
      <c r="M881" s="60">
        <f t="shared" si="53"/>
        <v>144994.53</v>
      </c>
      <c r="N881" s="32">
        <v>46122</v>
      </c>
      <c r="O881" s="36" t="s">
        <v>22</v>
      </c>
    </row>
    <row r="882" spans="2:15">
      <c r="B882" s="7" t="s">
        <v>1481</v>
      </c>
      <c r="C882" s="9" t="s">
        <v>1482</v>
      </c>
      <c r="D882" s="36" t="s">
        <v>27</v>
      </c>
      <c r="E882" s="62" t="str">
        <f>VLOOKUP(D882,'pomocna tabulka'!$B$2:$D$12,3,0)</f>
        <v>MIRRI SR</v>
      </c>
      <c r="F882" s="58" t="str">
        <f>+IFERROR(VLOOKUP(VALUE(MID($B882,11,1)),'pomocna tabulka'!$F$2:$G$7,2,0),"")</f>
        <v>Predfinancovanie</v>
      </c>
      <c r="G882" s="36" t="s">
        <v>42</v>
      </c>
      <c r="H882" s="34">
        <v>2661.2</v>
      </c>
      <c r="I882" s="36" t="s">
        <v>43</v>
      </c>
      <c r="J882" s="65">
        <v>219.15</v>
      </c>
      <c r="K882" s="8"/>
      <c r="L882" s="38">
        <v>0</v>
      </c>
      <c r="M882" s="60">
        <f t="shared" si="53"/>
        <v>2880.35</v>
      </c>
      <c r="N882" s="32">
        <v>46122</v>
      </c>
      <c r="O882" s="36" t="s">
        <v>22</v>
      </c>
    </row>
    <row r="883" spans="2:15">
      <c r="B883" s="7" t="s">
        <v>1483</v>
      </c>
      <c r="C883" s="9" t="s">
        <v>176</v>
      </c>
      <c r="D883" s="36" t="s">
        <v>19</v>
      </c>
      <c r="E883" s="62" t="str">
        <f>VLOOKUP(D883,'pomocna tabulka'!$B$2:$D$12,3,0)</f>
        <v>Úrad vlády SR</v>
      </c>
      <c r="F883" s="58" t="str">
        <f>+IFERROR(VLOOKUP(VALUE(MID($B883,11,1)),'pomocna tabulka'!$F$2:$G$7,2,0),"")</f>
        <v>Priebežná platba</v>
      </c>
      <c r="G883" s="36" t="s">
        <v>1143</v>
      </c>
      <c r="H883" s="34">
        <v>5498.2</v>
      </c>
      <c r="I883" s="36" t="s">
        <v>1144</v>
      </c>
      <c r="J883" s="65">
        <v>970.27</v>
      </c>
      <c r="K883" s="8"/>
      <c r="L883" s="38">
        <v>0</v>
      </c>
      <c r="M883" s="60">
        <f t="shared" si="53"/>
        <v>6468.4699999999993</v>
      </c>
      <c r="N883" s="32">
        <v>46125</v>
      </c>
      <c r="O883" s="36" t="s">
        <v>22</v>
      </c>
    </row>
    <row r="884" spans="2:15">
      <c r="B884" s="7" t="s">
        <v>1484</v>
      </c>
      <c r="C884" s="9" t="s">
        <v>1485</v>
      </c>
      <c r="D884" s="36" t="s">
        <v>19</v>
      </c>
      <c r="E884" s="62" t="str">
        <f>VLOOKUP(D884,'pomocna tabulka'!$B$2:$D$12,3,0)</f>
        <v>Úrad vlády SR</v>
      </c>
      <c r="F884" s="58" t="str">
        <f>+IFERROR(VLOOKUP(VALUE(MID($B884,11,1)),'pomocna tabulka'!$F$2:$G$7,2,0),"")</f>
        <v>Zálohová platba</v>
      </c>
      <c r="G884" s="36" t="s">
        <v>28</v>
      </c>
      <c r="H884" s="34">
        <v>45475</v>
      </c>
      <c r="I884" s="36" t="s">
        <v>29</v>
      </c>
      <c r="J884" s="65">
        <v>8025</v>
      </c>
      <c r="K884" s="8"/>
      <c r="L884" s="38">
        <v>0</v>
      </c>
      <c r="M884" s="60">
        <f t="shared" si="53"/>
        <v>53500</v>
      </c>
      <c r="N884" s="32">
        <v>46125</v>
      </c>
      <c r="O884" s="36" t="s">
        <v>22</v>
      </c>
    </row>
    <row r="885" spans="2:15" ht="25.5">
      <c r="B885" s="7" t="s">
        <v>1486</v>
      </c>
      <c r="C885" s="9" t="s">
        <v>1487</v>
      </c>
      <c r="D885" s="36" t="s">
        <v>27</v>
      </c>
      <c r="E885" s="62" t="str">
        <f>VLOOKUP(D885,'pomocna tabulka'!$B$2:$D$12,3,0)</f>
        <v>MIRRI SR</v>
      </c>
      <c r="F885" s="58" t="str">
        <f>+IFERROR(VLOOKUP(VALUE(MID($B885,11,1)),'pomocna tabulka'!$F$2:$G$7,2,0),"")</f>
        <v>Zálohová platba</v>
      </c>
      <c r="G885" s="36" t="s">
        <v>42</v>
      </c>
      <c r="H885" s="34">
        <v>133043.48000000001</v>
      </c>
      <c r="I885" s="36" t="s">
        <v>43</v>
      </c>
      <c r="J885" s="65">
        <v>10956.52</v>
      </c>
      <c r="K885" s="8"/>
      <c r="L885" s="38">
        <v>0</v>
      </c>
      <c r="M885" s="60">
        <f t="shared" si="53"/>
        <v>144000</v>
      </c>
      <c r="N885" s="32">
        <v>46122</v>
      </c>
      <c r="O885" s="36" t="s">
        <v>22</v>
      </c>
    </row>
    <row r="886" spans="2:15">
      <c r="B886" s="7" t="s">
        <v>1488</v>
      </c>
      <c r="C886" s="9" t="s">
        <v>1489</v>
      </c>
      <c r="D886" s="36" t="s">
        <v>19</v>
      </c>
      <c r="E886" s="62" t="str">
        <f>VLOOKUP(D886,'pomocna tabulka'!$B$2:$D$12,3,0)</f>
        <v>Úrad vlády SR</v>
      </c>
      <c r="F886" s="58" t="str">
        <f>+IFERROR(VLOOKUP(VALUE(MID($B886,11,1)),'pomocna tabulka'!$F$2:$G$7,2,0),"")</f>
        <v>Priebežná platba</v>
      </c>
      <c r="G886" s="36" t="s">
        <v>1143</v>
      </c>
      <c r="H886" s="34">
        <v>40994.51</v>
      </c>
      <c r="I886" s="36" t="s">
        <v>1144</v>
      </c>
      <c r="J886" s="65">
        <v>7234.32</v>
      </c>
      <c r="K886" s="8"/>
      <c r="L886" s="38">
        <v>0</v>
      </c>
      <c r="M886" s="60">
        <f t="shared" si="53"/>
        <v>48228.83</v>
      </c>
      <c r="N886" s="32">
        <v>46122</v>
      </c>
      <c r="O886" s="36" t="s">
        <v>22</v>
      </c>
    </row>
    <row r="887" spans="2:15">
      <c r="B887" s="7" t="s">
        <v>1490</v>
      </c>
      <c r="C887" s="9" t="s">
        <v>215</v>
      </c>
      <c r="D887" s="36" t="s">
        <v>27</v>
      </c>
      <c r="E887" s="62" t="str">
        <f>VLOOKUP(D887,'pomocna tabulka'!$B$2:$D$12,3,0)</f>
        <v>MIRRI SR</v>
      </c>
      <c r="F887" s="58" t="str">
        <f>+IFERROR(VLOOKUP(VALUE(MID($B887,11,1)),'pomocna tabulka'!$F$2:$G$7,2,0),"")</f>
        <v>Priebežná platba</v>
      </c>
      <c r="G887" s="36" t="s">
        <v>28</v>
      </c>
      <c r="H887" s="34">
        <v>135366.03</v>
      </c>
      <c r="I887" s="36" t="s">
        <v>29</v>
      </c>
      <c r="J887" s="65">
        <v>11147.79</v>
      </c>
      <c r="K887" s="8"/>
      <c r="L887" s="38">
        <v>0</v>
      </c>
      <c r="M887" s="60">
        <f t="shared" si="53"/>
        <v>146513.82</v>
      </c>
      <c r="N887" s="32">
        <v>46125</v>
      </c>
      <c r="O887" s="36" t="s">
        <v>22</v>
      </c>
    </row>
    <row r="888" spans="2:15">
      <c r="B888" s="7" t="s">
        <v>1491</v>
      </c>
      <c r="C888" s="9" t="s">
        <v>304</v>
      </c>
      <c r="D888" s="36" t="s">
        <v>19</v>
      </c>
      <c r="E888" s="62" t="str">
        <f>VLOOKUP(D888,'pomocna tabulka'!$B$2:$D$12,3,0)</f>
        <v>Úrad vlády SR</v>
      </c>
      <c r="F888" s="58" t="str">
        <f>+IFERROR(VLOOKUP(VALUE(MID($B888,11,1)),'pomocna tabulka'!$F$2:$G$7,2,0),"")</f>
        <v>Priebežná platba</v>
      </c>
      <c r="G888" s="36" t="s">
        <v>1143</v>
      </c>
      <c r="H888" s="34">
        <v>5498.21</v>
      </c>
      <c r="I888" s="36" t="s">
        <v>1144</v>
      </c>
      <c r="J888" s="65">
        <v>970.27</v>
      </c>
      <c r="K888" s="8"/>
      <c r="L888" s="38">
        <v>0</v>
      </c>
      <c r="M888" s="60">
        <f t="shared" si="53"/>
        <v>6468.48</v>
      </c>
      <c r="N888" s="32">
        <v>46125</v>
      </c>
      <c r="O888" s="36" t="s">
        <v>22</v>
      </c>
    </row>
    <row r="889" spans="2:15">
      <c r="B889" s="7" t="s">
        <v>1492</v>
      </c>
      <c r="C889" s="9" t="s">
        <v>362</v>
      </c>
      <c r="D889" s="36" t="s">
        <v>19</v>
      </c>
      <c r="E889" s="62" t="str">
        <f>VLOOKUP(D889,'pomocna tabulka'!$B$2:$D$12,3,0)</f>
        <v>Úrad vlády SR</v>
      </c>
      <c r="F889" s="58" t="str">
        <f>+IFERROR(VLOOKUP(VALUE(MID($B889,11,1)),'pomocna tabulka'!$F$2:$G$7,2,0),"")</f>
        <v>Priebežná platba</v>
      </c>
      <c r="G889" s="36" t="s">
        <v>1143</v>
      </c>
      <c r="H889" s="34">
        <v>10996.34</v>
      </c>
      <c r="I889" s="36" t="s">
        <v>1144</v>
      </c>
      <c r="J889" s="65">
        <v>1940.53</v>
      </c>
      <c r="K889" s="8"/>
      <c r="L889" s="38">
        <v>0</v>
      </c>
      <c r="M889" s="60">
        <f t="shared" si="53"/>
        <v>12936.87</v>
      </c>
      <c r="N889" s="32">
        <v>46122</v>
      </c>
      <c r="O889" s="36" t="s">
        <v>22</v>
      </c>
    </row>
    <row r="890" spans="2:15">
      <c r="B890" s="7" t="s">
        <v>1493</v>
      </c>
      <c r="C890" s="9" t="s">
        <v>146</v>
      </c>
      <c r="D890" s="36" t="s">
        <v>19</v>
      </c>
      <c r="E890" s="62" t="str">
        <f>VLOOKUP(D890,'pomocna tabulka'!$B$2:$D$12,3,0)</f>
        <v>Úrad vlády SR</v>
      </c>
      <c r="F890" s="58" t="str">
        <f>+IFERROR(VLOOKUP(VALUE(MID($B890,11,1)),'pomocna tabulka'!$F$2:$G$7,2,0),"")</f>
        <v>Zálohová platba</v>
      </c>
      <c r="G890" s="36" t="s">
        <v>1143</v>
      </c>
      <c r="H890" s="34">
        <v>670388</v>
      </c>
      <c r="I890" s="36" t="s">
        <v>1144</v>
      </c>
      <c r="J890" s="65">
        <v>129612</v>
      </c>
      <c r="K890" s="8"/>
      <c r="L890" s="38">
        <v>0</v>
      </c>
      <c r="M890" s="60">
        <f t="shared" ref="M890:M921" si="55">H890+J890+L890</f>
        <v>800000</v>
      </c>
      <c r="N890" s="32">
        <v>46122</v>
      </c>
      <c r="O890" s="49" t="s">
        <v>49</v>
      </c>
    </row>
    <row r="891" spans="2:15">
      <c r="B891" s="9" t="s">
        <v>1494</v>
      </c>
      <c r="C891" s="9" t="s">
        <v>375</v>
      </c>
      <c r="D891" s="36" t="s">
        <v>27</v>
      </c>
      <c r="E891" s="62" t="str">
        <f>VLOOKUP(D891,'pomocna tabulka'!$B$2:$D$12,3,0)</f>
        <v>MIRRI SR</v>
      </c>
      <c r="F891" s="58" t="str">
        <f>+IFERROR(VLOOKUP(VALUE(MID($B891,11,1)),'pomocna tabulka'!$F$2:$G$7,2,0),"")</f>
        <v>Priebežná platba</v>
      </c>
      <c r="G891" s="36" t="s">
        <v>28</v>
      </c>
      <c r="H891" s="105">
        <v>77006.679999999993</v>
      </c>
      <c r="I891" s="36" t="s">
        <v>29</v>
      </c>
      <c r="J891" s="65">
        <v>13589.41</v>
      </c>
      <c r="K891" s="8"/>
      <c r="L891" s="38">
        <v>0</v>
      </c>
      <c r="M891" s="60">
        <f t="shared" si="55"/>
        <v>90596.09</v>
      </c>
      <c r="N891" s="32">
        <v>46125</v>
      </c>
      <c r="O891" s="36" t="s">
        <v>22</v>
      </c>
    </row>
    <row r="892" spans="2:15">
      <c r="B892" s="7" t="s">
        <v>1495</v>
      </c>
      <c r="C892" s="9" t="s">
        <v>639</v>
      </c>
      <c r="D892" s="36" t="s">
        <v>27</v>
      </c>
      <c r="E892" s="62" t="str">
        <f>VLOOKUP(D892,'pomocna tabulka'!$B$2:$D$12,3,0)</f>
        <v>MIRRI SR</v>
      </c>
      <c r="F892" s="58" t="str">
        <f>+IFERROR(VLOOKUP(VALUE(MID($B892,11,1)),'pomocna tabulka'!$F$2:$G$7,2,0),"")</f>
        <v>Priebežná platba</v>
      </c>
      <c r="G892" s="36" t="s">
        <v>28</v>
      </c>
      <c r="H892" s="34">
        <v>127455.17</v>
      </c>
      <c r="I892" s="36" t="s">
        <v>29</v>
      </c>
      <c r="J892" s="65">
        <v>10496.3</v>
      </c>
      <c r="K892" s="8"/>
      <c r="L892" s="38">
        <v>0</v>
      </c>
      <c r="M892" s="60">
        <f t="shared" si="55"/>
        <v>137951.47</v>
      </c>
      <c r="N892" s="32">
        <v>46125</v>
      </c>
      <c r="O892" s="36" t="s">
        <v>22</v>
      </c>
    </row>
    <row r="893" spans="2:15">
      <c r="B893" s="7" t="s">
        <v>1496</v>
      </c>
      <c r="C893" s="9" t="s">
        <v>1497</v>
      </c>
      <c r="D893" s="36" t="s">
        <v>27</v>
      </c>
      <c r="E893" s="62" t="str">
        <f>VLOOKUP(D893,'pomocna tabulka'!$B$2:$D$12,3,0)</f>
        <v>MIRRI SR</v>
      </c>
      <c r="F893" s="58" t="str">
        <f>+IFERROR(VLOOKUP(VALUE(MID($B893,11,1)),'pomocna tabulka'!$F$2:$G$7,2,0),"")</f>
        <v>Zálohová platba</v>
      </c>
      <c r="G893" s="36" t="s">
        <v>28</v>
      </c>
      <c r="H893" s="34">
        <v>510000</v>
      </c>
      <c r="I893" s="36" t="s">
        <v>29</v>
      </c>
      <c r="J893" s="65">
        <v>90000</v>
      </c>
      <c r="K893" s="8"/>
      <c r="L893" s="38">
        <v>0</v>
      </c>
      <c r="M893" s="60">
        <f t="shared" si="55"/>
        <v>600000</v>
      </c>
      <c r="N893" s="32">
        <v>46126</v>
      </c>
      <c r="O893" s="36" t="s">
        <v>22</v>
      </c>
    </row>
    <row r="894" spans="2:15">
      <c r="B894" s="7" t="s">
        <v>1498</v>
      </c>
      <c r="C894" s="9" t="s">
        <v>1499</v>
      </c>
      <c r="D894" s="36" t="s">
        <v>19</v>
      </c>
      <c r="E894" s="62" t="str">
        <f>VLOOKUP(D894,'pomocna tabulka'!$B$2:$D$12,3,0)</f>
        <v>Úrad vlády SR</v>
      </c>
      <c r="F894" s="58" t="str">
        <f>+IFERROR(VLOOKUP(VALUE(MID($B894,11,1)),'pomocna tabulka'!$F$2:$G$7,2,0),"")</f>
        <v>Priebežná platba</v>
      </c>
      <c r="G894" s="36" t="s">
        <v>1143</v>
      </c>
      <c r="H894" s="34">
        <v>30145.03</v>
      </c>
      <c r="I894" s="36" t="s">
        <v>1144</v>
      </c>
      <c r="J894" s="65">
        <v>5319.71</v>
      </c>
      <c r="K894" s="8"/>
      <c r="L894" s="38">
        <v>0</v>
      </c>
      <c r="M894" s="60">
        <f t="shared" si="55"/>
        <v>35464.74</v>
      </c>
      <c r="N894" s="32">
        <v>46125</v>
      </c>
      <c r="O894" s="36" t="s">
        <v>22</v>
      </c>
    </row>
    <row r="895" spans="2:15">
      <c r="B895" s="7" t="s">
        <v>1500</v>
      </c>
      <c r="C895" s="9" t="s">
        <v>1501</v>
      </c>
      <c r="D895" s="36" t="s">
        <v>27</v>
      </c>
      <c r="E895" s="62" t="str">
        <f>VLOOKUP(D895,'pomocna tabulka'!$B$2:$D$12,3,0)</f>
        <v>MIRRI SR</v>
      </c>
      <c r="F895" s="58" t="str">
        <f>+IFERROR(VLOOKUP(VALUE(MID($B895,11,1)),'pomocna tabulka'!$F$2:$G$7,2,0),"")</f>
        <v>Predfinancovanie</v>
      </c>
      <c r="G895" s="36" t="s">
        <v>28</v>
      </c>
      <c r="H895" s="34">
        <v>336335.85</v>
      </c>
      <c r="I895" s="36" t="s">
        <v>29</v>
      </c>
      <c r="J895" s="65">
        <v>27698.240000000002</v>
      </c>
      <c r="K895" s="8"/>
      <c r="L895" s="38">
        <v>0</v>
      </c>
      <c r="M895" s="60">
        <f t="shared" si="55"/>
        <v>364034.08999999997</v>
      </c>
      <c r="N895" s="32">
        <v>46125</v>
      </c>
      <c r="O895" s="36" t="s">
        <v>22</v>
      </c>
    </row>
    <row r="896" spans="2:15">
      <c r="B896" s="7" t="s">
        <v>1502</v>
      </c>
      <c r="C896" s="9" t="s">
        <v>1503</v>
      </c>
      <c r="D896" s="36" t="s">
        <v>27</v>
      </c>
      <c r="E896" s="62" t="str">
        <f>VLOOKUP(D896,'pomocna tabulka'!$B$2:$D$12,3,0)</f>
        <v>MIRRI SR</v>
      </c>
      <c r="F896" s="58" t="str">
        <f>+IFERROR(VLOOKUP(VALUE(MID($B896,11,1)),'pomocna tabulka'!$F$2:$G$7,2,0),"")</f>
        <v>Priebežná platba</v>
      </c>
      <c r="G896" s="36" t="s">
        <v>28</v>
      </c>
      <c r="H896" s="34">
        <v>189357.66</v>
      </c>
      <c r="I896" s="36" t="s">
        <v>29</v>
      </c>
      <c r="J896" s="65">
        <v>15594.16</v>
      </c>
      <c r="K896" s="8"/>
      <c r="L896" s="38">
        <v>0</v>
      </c>
      <c r="M896" s="60">
        <f t="shared" si="55"/>
        <v>204951.82</v>
      </c>
      <c r="N896" s="32">
        <v>46125</v>
      </c>
      <c r="O896" s="36" t="s">
        <v>22</v>
      </c>
    </row>
    <row r="897" spans="2:15">
      <c r="B897" s="7" t="s">
        <v>1504</v>
      </c>
      <c r="C897" s="9" t="s">
        <v>600</v>
      </c>
      <c r="D897" s="36" t="s">
        <v>27</v>
      </c>
      <c r="E897" s="62" t="str">
        <f>VLOOKUP(D897,'pomocna tabulka'!$B$2:$D$12,3,0)</f>
        <v>MIRRI SR</v>
      </c>
      <c r="F897" s="58" t="str">
        <f>+IFERROR(VLOOKUP(VALUE(MID($B897,11,1)),'pomocna tabulka'!$F$2:$G$7,2,0),"")</f>
        <v>Predfinancovanie</v>
      </c>
      <c r="G897" s="36" t="s">
        <v>28</v>
      </c>
      <c r="H897" s="34">
        <v>287719.59000000003</v>
      </c>
      <c r="I897" s="36" t="s">
        <v>29</v>
      </c>
      <c r="J897" s="65">
        <v>23694.560000000001</v>
      </c>
      <c r="K897" s="8"/>
      <c r="L897" s="38">
        <v>0</v>
      </c>
      <c r="M897" s="60">
        <f t="shared" si="55"/>
        <v>311414.15000000002</v>
      </c>
      <c r="N897" s="32">
        <v>46126</v>
      </c>
      <c r="O897" s="36" t="s">
        <v>22</v>
      </c>
    </row>
    <row r="898" spans="2:15">
      <c r="B898" s="7" t="s">
        <v>1505</v>
      </c>
      <c r="C898" s="9" t="s">
        <v>1506</v>
      </c>
      <c r="D898" s="36" t="s">
        <v>66</v>
      </c>
      <c r="E898" s="62" t="str">
        <f>VLOOKUP(D898,'pomocna tabulka'!$B$2:$D$12,3,0)</f>
        <v xml:space="preserve">Slovenská inovačná a energetická agentúra </v>
      </c>
      <c r="F898" s="58" t="str">
        <f>+IFERROR(VLOOKUP(VALUE(MID($B898,11,1)),'pomocna tabulka'!$F$2:$G$7,2,0),"")</f>
        <v>Predfinancovanie</v>
      </c>
      <c r="G898" s="36" t="s">
        <v>67</v>
      </c>
      <c r="H898" s="37">
        <v>156831.16</v>
      </c>
      <c r="I898" s="36" t="s">
        <v>68</v>
      </c>
      <c r="J898" s="65">
        <v>27676.09</v>
      </c>
      <c r="K898" s="8"/>
      <c r="L898" s="38">
        <v>0</v>
      </c>
      <c r="M898" s="60">
        <f t="shared" si="55"/>
        <v>184507.25</v>
      </c>
      <c r="N898" s="32">
        <v>46126</v>
      </c>
      <c r="O898" s="36" t="s">
        <v>22</v>
      </c>
    </row>
    <row r="899" spans="2:15">
      <c r="B899" s="7" t="s">
        <v>1507</v>
      </c>
      <c r="C899" s="9" t="s">
        <v>842</v>
      </c>
      <c r="D899" s="36" t="s">
        <v>19</v>
      </c>
      <c r="E899" s="62" t="str">
        <f>VLOOKUP(D899,'pomocna tabulka'!$B$2:$D$12,3,0)</f>
        <v>Úrad vlády SR</v>
      </c>
      <c r="F899" s="58" t="str">
        <f>+IFERROR(VLOOKUP(VALUE(MID($B899,11,1)),'pomocna tabulka'!$F$2:$G$7,2,0),"")</f>
        <v>Zálohová platba</v>
      </c>
      <c r="G899" s="36" t="s">
        <v>1143</v>
      </c>
      <c r="H899" s="34">
        <v>8876.5</v>
      </c>
      <c r="I899" s="36" t="s">
        <v>1144</v>
      </c>
      <c r="J899" s="65">
        <v>1566.44</v>
      </c>
      <c r="K899" s="8"/>
      <c r="L899" s="38">
        <v>0</v>
      </c>
      <c r="M899" s="60">
        <f t="shared" si="55"/>
        <v>10442.94</v>
      </c>
      <c r="N899" s="32">
        <v>46126</v>
      </c>
      <c r="O899" s="36" t="s">
        <v>22</v>
      </c>
    </row>
    <row r="900" spans="2:15">
      <c r="B900" s="7" t="s">
        <v>1508</v>
      </c>
      <c r="C900" s="9" t="s">
        <v>151</v>
      </c>
      <c r="D900" s="36" t="s">
        <v>27</v>
      </c>
      <c r="E900" s="62" t="str">
        <f>VLOOKUP(D900,'pomocna tabulka'!$B$2:$D$12,3,0)</f>
        <v>MIRRI SR</v>
      </c>
      <c r="F900" s="58" t="str">
        <f>+IFERROR(VLOOKUP(VALUE(MID($B900,11,1)),'pomocna tabulka'!$F$2:$G$7,2,0),"")</f>
        <v>Priebežná platba</v>
      </c>
      <c r="G900" s="36" t="s">
        <v>42</v>
      </c>
      <c r="H900" s="34">
        <v>19532.759999999998</v>
      </c>
      <c r="I900" s="36" t="s">
        <v>43</v>
      </c>
      <c r="J900" s="65">
        <v>1608.58</v>
      </c>
      <c r="K900" s="8"/>
      <c r="L900" s="38">
        <v>0</v>
      </c>
      <c r="M900" s="60">
        <f t="shared" si="55"/>
        <v>21141.339999999997</v>
      </c>
      <c r="N900" s="32">
        <v>46126</v>
      </c>
      <c r="O900" s="36" t="s">
        <v>22</v>
      </c>
    </row>
    <row r="901" spans="2:15">
      <c r="B901" s="7" t="s">
        <v>1509</v>
      </c>
      <c r="C901" s="9" t="s">
        <v>311</v>
      </c>
      <c r="D901" s="36" t="s">
        <v>66</v>
      </c>
      <c r="E901" s="62" t="str">
        <f>VLOOKUP(D901,'pomocna tabulka'!$B$2:$D$12,3,0)</f>
        <v xml:space="preserve">Slovenská inovačná a energetická agentúra </v>
      </c>
      <c r="F901" s="58" t="str">
        <f>+IFERROR(VLOOKUP(VALUE(MID($B901,11,1)),'pomocna tabulka'!$F$2:$G$7,2,0),"")</f>
        <v>Predfinancovanie</v>
      </c>
      <c r="G901" s="36" t="s">
        <v>67</v>
      </c>
      <c r="H901" s="34">
        <v>163880.98000000001</v>
      </c>
      <c r="I901" s="36" t="s">
        <v>68</v>
      </c>
      <c r="J901" s="65">
        <v>28920.17</v>
      </c>
      <c r="K901" s="8"/>
      <c r="L901" s="38">
        <v>0</v>
      </c>
      <c r="M901" s="60">
        <f t="shared" si="55"/>
        <v>192801.15000000002</v>
      </c>
      <c r="N901" s="32">
        <v>46126</v>
      </c>
      <c r="O901" s="36" t="s">
        <v>22</v>
      </c>
    </row>
    <row r="902" spans="2:15">
      <c r="B902" s="7" t="s">
        <v>1510</v>
      </c>
      <c r="C902" s="9" t="s">
        <v>1511</v>
      </c>
      <c r="D902" s="36" t="s">
        <v>19</v>
      </c>
      <c r="E902" s="62" t="str">
        <f>VLOOKUP(D902,'pomocna tabulka'!$B$2:$D$12,3,0)</f>
        <v>Úrad vlády SR</v>
      </c>
      <c r="F902" s="58" t="str">
        <f>+IFERROR(VLOOKUP(VALUE(MID($B902,11,1)),'pomocna tabulka'!$F$2:$G$7,2,0),"")</f>
        <v>Zálohová platba</v>
      </c>
      <c r="G902" s="36" t="s">
        <v>1143</v>
      </c>
      <c r="H902" s="34">
        <v>13063.64</v>
      </c>
      <c r="I902" s="36" t="s">
        <v>1144</v>
      </c>
      <c r="J902" s="65">
        <v>2305.35</v>
      </c>
      <c r="K902" s="8"/>
      <c r="L902" s="38">
        <v>0</v>
      </c>
      <c r="M902" s="60">
        <f t="shared" si="55"/>
        <v>15368.99</v>
      </c>
      <c r="N902" s="32">
        <v>46126</v>
      </c>
      <c r="O902" s="36" t="s">
        <v>22</v>
      </c>
    </row>
    <row r="903" spans="2:15">
      <c r="B903" s="7" t="s">
        <v>1512</v>
      </c>
      <c r="C903" s="9" t="s">
        <v>84</v>
      </c>
      <c r="D903" s="36" t="s">
        <v>27</v>
      </c>
      <c r="E903" s="62" t="str">
        <f>VLOOKUP(D903,'pomocna tabulka'!$B$2:$D$12,3,0)</f>
        <v>MIRRI SR</v>
      </c>
      <c r="F903" s="58" t="str">
        <f>+IFERROR(VLOOKUP(VALUE(MID($B903,11,1)),'pomocna tabulka'!$F$2:$G$7,2,0),"")</f>
        <v>Zálohová platba</v>
      </c>
      <c r="G903" s="36" t="s">
        <v>28</v>
      </c>
      <c r="H903" s="34">
        <v>216800.5</v>
      </c>
      <c r="I903" s="36" t="s">
        <v>29</v>
      </c>
      <c r="J903" s="65">
        <v>17854.16</v>
      </c>
      <c r="K903" s="8"/>
      <c r="L903" s="38">
        <v>0</v>
      </c>
      <c r="M903" s="60">
        <f t="shared" si="55"/>
        <v>234654.66</v>
      </c>
      <c r="N903" s="32">
        <v>46126</v>
      </c>
      <c r="O903" s="36" t="s">
        <v>22</v>
      </c>
    </row>
    <row r="904" spans="2:15">
      <c r="B904" s="7" t="s">
        <v>1513</v>
      </c>
      <c r="C904" s="9" t="s">
        <v>812</v>
      </c>
      <c r="D904" s="36" t="s">
        <v>19</v>
      </c>
      <c r="E904" s="62" t="str">
        <f>VLOOKUP(D904,'pomocna tabulka'!$B$2:$D$12,3,0)</f>
        <v>Úrad vlády SR</v>
      </c>
      <c r="F904" s="58" t="str">
        <f>+IFERROR(VLOOKUP(VALUE(MID($B904,11,1)),'pomocna tabulka'!$F$2:$G$7,2,0),"")</f>
        <v>Zálohová platba</v>
      </c>
      <c r="G904" s="36" t="s">
        <v>28</v>
      </c>
      <c r="H904" s="34">
        <v>238000</v>
      </c>
      <c r="I904" s="36" t="s">
        <v>29</v>
      </c>
      <c r="J904" s="65">
        <v>42000</v>
      </c>
      <c r="K904" s="8"/>
      <c r="L904" s="38">
        <v>0</v>
      </c>
      <c r="M904" s="60">
        <f t="shared" si="55"/>
        <v>280000</v>
      </c>
      <c r="N904" s="32">
        <v>46126</v>
      </c>
      <c r="O904" s="36" t="s">
        <v>22</v>
      </c>
    </row>
    <row r="905" spans="2:15">
      <c r="B905" s="5" t="s">
        <v>1514</v>
      </c>
      <c r="C905" s="9" t="s">
        <v>1515</v>
      </c>
      <c r="D905" s="36" t="s">
        <v>27</v>
      </c>
      <c r="E905" s="62" t="str">
        <f>VLOOKUP(D905,'pomocna tabulka'!$B$2:$D$12,3,0)</f>
        <v>MIRRI SR</v>
      </c>
      <c r="F905" s="58" t="str">
        <f>+IFERROR(VLOOKUP(VALUE(MID($B905,11,1)),'pomocna tabulka'!$F$2:$G$7,2,0),"")</f>
        <v>Predfinancovanie</v>
      </c>
      <c r="G905" s="36" t="s">
        <v>28</v>
      </c>
      <c r="H905" s="34">
        <v>54826.67</v>
      </c>
      <c r="I905" s="36" t="s">
        <v>29</v>
      </c>
      <c r="J905" s="65">
        <v>4515.13</v>
      </c>
      <c r="K905" s="8"/>
      <c r="L905" s="38">
        <v>0</v>
      </c>
      <c r="M905" s="60">
        <f t="shared" si="55"/>
        <v>59341.799999999996</v>
      </c>
      <c r="N905" s="32">
        <v>46126</v>
      </c>
      <c r="O905" s="36" t="s">
        <v>22</v>
      </c>
    </row>
    <row r="906" spans="2:15">
      <c r="B906" s="7" t="s">
        <v>1516</v>
      </c>
      <c r="C906" s="9" t="s">
        <v>288</v>
      </c>
      <c r="D906" s="36" t="s">
        <v>19</v>
      </c>
      <c r="E906" s="62" t="str">
        <f>VLOOKUP(D906,'pomocna tabulka'!$B$2:$D$12,3,0)</f>
        <v>Úrad vlády SR</v>
      </c>
      <c r="F906" s="58" t="str">
        <f>+IFERROR(VLOOKUP(VALUE(MID($B906,11,1)),'pomocna tabulka'!$F$2:$G$7,2,0),"")</f>
        <v>Priebežná platba</v>
      </c>
      <c r="G906" s="36" t="s">
        <v>1143</v>
      </c>
      <c r="H906" s="34">
        <v>4068.04</v>
      </c>
      <c r="I906" s="36" t="s">
        <v>1144</v>
      </c>
      <c r="J906" s="65">
        <v>717.89</v>
      </c>
      <c r="K906" s="8"/>
      <c r="L906" s="38">
        <v>0</v>
      </c>
      <c r="M906" s="60">
        <f t="shared" si="55"/>
        <v>4785.93</v>
      </c>
      <c r="N906" s="32">
        <v>46126</v>
      </c>
      <c r="O906" s="36" t="s">
        <v>22</v>
      </c>
    </row>
    <row r="907" spans="2:15">
      <c r="B907" s="7" t="s">
        <v>1517</v>
      </c>
      <c r="C907" s="9" t="s">
        <v>1518</v>
      </c>
      <c r="D907" s="36" t="s">
        <v>66</v>
      </c>
      <c r="E907" s="62" t="str">
        <f>VLOOKUP(D907,'pomocna tabulka'!$B$2:$D$12,3,0)</f>
        <v xml:space="preserve">Slovenská inovačná a energetická agentúra </v>
      </c>
      <c r="F907" s="58" t="str">
        <f>+IFERROR(VLOOKUP(VALUE(MID($B907,11,1)),'pomocna tabulka'!$F$2:$G$7,2,0),"")</f>
        <v>Priebežná platba</v>
      </c>
      <c r="G907" s="36" t="s">
        <v>67</v>
      </c>
      <c r="H907" s="34">
        <v>180458.83</v>
      </c>
      <c r="I907" s="36" t="s">
        <v>68</v>
      </c>
      <c r="J907" s="65">
        <v>31845.67</v>
      </c>
      <c r="K907" s="8"/>
      <c r="L907" s="38">
        <v>0</v>
      </c>
      <c r="M907" s="60">
        <f t="shared" si="55"/>
        <v>212304.5</v>
      </c>
      <c r="N907" s="32">
        <v>46126</v>
      </c>
      <c r="O907" s="36" t="s">
        <v>22</v>
      </c>
    </row>
    <row r="908" spans="2:15">
      <c r="B908" s="7" t="s">
        <v>1519</v>
      </c>
      <c r="C908" s="9" t="s">
        <v>1520</v>
      </c>
      <c r="D908" s="36" t="s">
        <v>27</v>
      </c>
      <c r="E908" s="62" t="str">
        <f>VLOOKUP(D908,'pomocna tabulka'!$B$2:$D$12,3,0)</f>
        <v>MIRRI SR</v>
      </c>
      <c r="F908" s="58" t="str">
        <f>+IFERROR(VLOOKUP(VALUE(MID($B908,11,1)),'pomocna tabulka'!$F$2:$G$7,2,0),"")</f>
        <v>Priebežná platba</v>
      </c>
      <c r="G908" s="36" t="s">
        <v>28</v>
      </c>
      <c r="H908" s="105">
        <v>483.87</v>
      </c>
      <c r="I908" s="36" t="s">
        <v>29</v>
      </c>
      <c r="J908" s="65">
        <v>629.04</v>
      </c>
      <c r="K908" s="8"/>
      <c r="L908" s="38">
        <v>0</v>
      </c>
      <c r="M908" s="60">
        <f t="shared" si="55"/>
        <v>1112.9099999999999</v>
      </c>
      <c r="N908" s="32">
        <v>46126</v>
      </c>
      <c r="O908" s="36" t="s">
        <v>22</v>
      </c>
    </row>
    <row r="909" spans="2:15">
      <c r="B909" s="7" t="s">
        <v>1521</v>
      </c>
      <c r="C909" s="9" t="s">
        <v>922</v>
      </c>
      <c r="D909" s="36" t="s">
        <v>19</v>
      </c>
      <c r="E909" s="62" t="str">
        <f>VLOOKUP(D909,'pomocna tabulka'!$B$2:$D$12,3,0)</f>
        <v>Úrad vlády SR</v>
      </c>
      <c r="F909" s="58" t="str">
        <f>+IFERROR(VLOOKUP(VALUE(MID($B909,11,1)),'pomocna tabulka'!$F$2:$G$7,2,0),"")</f>
        <v>Priebežná platba</v>
      </c>
      <c r="G909" s="36" t="s">
        <v>1143</v>
      </c>
      <c r="H909" s="34">
        <v>5498.19</v>
      </c>
      <c r="I909" s="36" t="s">
        <v>1144</v>
      </c>
      <c r="J909" s="65">
        <v>970.27</v>
      </c>
      <c r="K909" s="8"/>
      <c r="L909" s="38">
        <v>0</v>
      </c>
      <c r="M909" s="60">
        <f t="shared" si="55"/>
        <v>6468.4599999999991</v>
      </c>
      <c r="N909" s="32">
        <v>46126</v>
      </c>
      <c r="O909" s="36" t="s">
        <v>22</v>
      </c>
    </row>
    <row r="910" spans="2:15">
      <c r="B910" s="7" t="s">
        <v>1522</v>
      </c>
      <c r="C910" s="9" t="s">
        <v>31</v>
      </c>
      <c r="D910" s="36" t="s">
        <v>19</v>
      </c>
      <c r="E910" s="62" t="str">
        <f>VLOOKUP(D910,'pomocna tabulka'!$B$2:$D$12,3,0)</f>
        <v>Úrad vlády SR</v>
      </c>
      <c r="F910" s="58" t="str">
        <f>+IFERROR(VLOOKUP(VALUE(MID($B910,11,1)),'pomocna tabulka'!$F$2:$G$7,2,0),"")</f>
        <v>Priebežná platba</v>
      </c>
      <c r="G910" s="36" t="s">
        <v>1143</v>
      </c>
      <c r="H910" s="34">
        <v>7160.67</v>
      </c>
      <c r="I910" s="36" t="s">
        <v>1144</v>
      </c>
      <c r="J910" s="65">
        <v>1263.6500000000001</v>
      </c>
      <c r="K910" s="8"/>
      <c r="L910" s="38">
        <v>0</v>
      </c>
      <c r="M910" s="60">
        <f t="shared" si="55"/>
        <v>8424.32</v>
      </c>
      <c r="N910" s="32">
        <v>46127</v>
      </c>
      <c r="O910" s="36" t="s">
        <v>22</v>
      </c>
    </row>
    <row r="911" spans="2:15">
      <c r="B911" s="7" t="s">
        <v>1523</v>
      </c>
      <c r="C911" s="9" t="s">
        <v>398</v>
      </c>
      <c r="D911" s="36" t="s">
        <v>19</v>
      </c>
      <c r="E911" s="62" t="str">
        <f>VLOOKUP(D911,'pomocna tabulka'!$B$2:$D$12,3,0)</f>
        <v>Úrad vlády SR</v>
      </c>
      <c r="F911" s="58" t="str">
        <f>+IFERROR(VLOOKUP(VALUE(MID($B911,11,1)),'pomocna tabulka'!$F$2:$G$7,2,0),"")</f>
        <v>Priebežná platba</v>
      </c>
      <c r="G911" s="36" t="s">
        <v>1143</v>
      </c>
      <c r="H911" s="34">
        <v>5498.17</v>
      </c>
      <c r="I911" s="36" t="s">
        <v>1144</v>
      </c>
      <c r="J911" s="65">
        <v>970.26</v>
      </c>
      <c r="K911" s="8"/>
      <c r="L911" s="38">
        <v>0</v>
      </c>
      <c r="M911" s="60">
        <f t="shared" si="55"/>
        <v>6468.43</v>
      </c>
      <c r="N911" s="32">
        <v>46127</v>
      </c>
      <c r="O911" s="36" t="s">
        <v>22</v>
      </c>
    </row>
    <row r="912" spans="2:15">
      <c r="B912" s="7" t="s">
        <v>1524</v>
      </c>
      <c r="C912" s="9" t="s">
        <v>370</v>
      </c>
      <c r="D912" s="36" t="s">
        <v>19</v>
      </c>
      <c r="E912" s="62" t="str">
        <f>VLOOKUP(D912,'pomocna tabulka'!$B$2:$D$12,3,0)</f>
        <v>Úrad vlády SR</v>
      </c>
      <c r="F912" s="58" t="str">
        <f>+IFERROR(VLOOKUP(VALUE(MID($B912,11,1)),'pomocna tabulka'!$F$2:$G$7,2,0),"")</f>
        <v>Priebežná platba</v>
      </c>
      <c r="G912" s="36" t="s">
        <v>1143</v>
      </c>
      <c r="H912" s="34">
        <v>10996.42</v>
      </c>
      <c r="I912" s="36" t="s">
        <v>1144</v>
      </c>
      <c r="J912" s="65">
        <v>1940.55</v>
      </c>
      <c r="K912" s="8"/>
      <c r="L912" s="38">
        <v>0</v>
      </c>
      <c r="M912" s="60">
        <f t="shared" si="55"/>
        <v>12936.97</v>
      </c>
      <c r="N912" s="32">
        <v>46126</v>
      </c>
      <c r="O912" s="36" t="s">
        <v>22</v>
      </c>
    </row>
    <row r="913" spans="2:15">
      <c r="B913" s="7" t="s">
        <v>1525</v>
      </c>
      <c r="C913" s="9" t="s">
        <v>1526</v>
      </c>
      <c r="D913" s="36" t="s">
        <v>19</v>
      </c>
      <c r="E913" s="62" t="str">
        <f>VLOOKUP(D913,'pomocna tabulka'!$B$2:$D$12,3,0)</f>
        <v>Úrad vlády SR</v>
      </c>
      <c r="F913" s="58" t="str">
        <f>+IFERROR(VLOOKUP(VALUE(MID($B913,11,1)),'pomocna tabulka'!$F$2:$G$7,2,0),"")</f>
        <v>Priebežná platba</v>
      </c>
      <c r="G913" s="36" t="s">
        <v>1143</v>
      </c>
      <c r="H913" s="34">
        <v>15899.75</v>
      </c>
      <c r="I913" s="36" t="s">
        <v>1144</v>
      </c>
      <c r="J913" s="65">
        <v>2805.84</v>
      </c>
      <c r="K913" s="8"/>
      <c r="L913" s="38">
        <v>0</v>
      </c>
      <c r="M913" s="60">
        <f t="shared" si="55"/>
        <v>18705.59</v>
      </c>
      <c r="N913" s="32">
        <v>46126</v>
      </c>
      <c r="O913" s="36" t="s">
        <v>22</v>
      </c>
    </row>
    <row r="914" spans="2:15">
      <c r="B914" s="7" t="s">
        <v>1527</v>
      </c>
      <c r="C914" s="9" t="s">
        <v>335</v>
      </c>
      <c r="D914" s="36" t="s">
        <v>19</v>
      </c>
      <c r="E914" s="62" t="str">
        <f>VLOOKUP(D914,'pomocna tabulka'!$B$2:$D$12,3,0)</f>
        <v>Úrad vlády SR</v>
      </c>
      <c r="F914" s="58" t="str">
        <f>+IFERROR(VLOOKUP(VALUE(MID($B914,11,1)),'pomocna tabulka'!$F$2:$G$7,2,0),"")</f>
        <v>Priebežná platba</v>
      </c>
      <c r="G914" s="36" t="s">
        <v>1143</v>
      </c>
      <c r="H914" s="34">
        <v>5462.8</v>
      </c>
      <c r="I914" s="36" t="s">
        <v>1144</v>
      </c>
      <c r="J914" s="65">
        <v>964.02</v>
      </c>
      <c r="K914" s="8"/>
      <c r="L914" s="38">
        <v>0</v>
      </c>
      <c r="M914" s="60">
        <f t="shared" si="55"/>
        <v>6426.82</v>
      </c>
      <c r="N914" s="32">
        <v>46126</v>
      </c>
      <c r="O914" s="36" t="s">
        <v>22</v>
      </c>
    </row>
    <row r="915" spans="2:15">
      <c r="B915" s="7" t="s">
        <v>1528</v>
      </c>
      <c r="C915" s="9" t="s">
        <v>1529</v>
      </c>
      <c r="D915" s="36" t="s">
        <v>27</v>
      </c>
      <c r="E915" s="62" t="str">
        <f>VLOOKUP(D915,'pomocna tabulka'!$B$2:$D$12,3,0)</f>
        <v>MIRRI SR</v>
      </c>
      <c r="F915" s="58" t="str">
        <f>+IFERROR(VLOOKUP(VALUE(MID($B915,11,1)),'pomocna tabulka'!$F$2:$G$7,2,0),"")</f>
        <v>Priebežná platba</v>
      </c>
      <c r="G915" s="36" t="s">
        <v>28</v>
      </c>
      <c r="H915" s="34">
        <v>7596.14</v>
      </c>
      <c r="I915" s="36" t="s">
        <v>29</v>
      </c>
      <c r="J915" s="65">
        <v>625.57000000000005</v>
      </c>
      <c r="K915" s="8"/>
      <c r="L915" s="38">
        <v>0</v>
      </c>
      <c r="M915" s="60">
        <f t="shared" si="55"/>
        <v>8221.7100000000009</v>
      </c>
      <c r="N915" s="32">
        <v>46127</v>
      </c>
      <c r="O915" s="36" t="s">
        <v>22</v>
      </c>
    </row>
    <row r="916" spans="2:15">
      <c r="B916" s="7" t="s">
        <v>1530</v>
      </c>
      <c r="C916" s="9" t="s">
        <v>1531</v>
      </c>
      <c r="D916" s="36" t="s">
        <v>27</v>
      </c>
      <c r="E916" s="62" t="str">
        <f>VLOOKUP(D916,'pomocna tabulka'!$B$2:$D$12,3,0)</f>
        <v>MIRRI SR</v>
      </c>
      <c r="F916" s="58" t="str">
        <f>+IFERROR(VLOOKUP(VALUE(MID($B916,11,1)),'pomocna tabulka'!$F$2:$G$7,2,0),"")</f>
        <v>Predfinancovanie</v>
      </c>
      <c r="G916" s="36" t="s">
        <v>28</v>
      </c>
      <c r="H916" s="34">
        <v>113525.61</v>
      </c>
      <c r="I916" s="36" t="s">
        <v>29</v>
      </c>
      <c r="J916" s="65">
        <v>9349.17</v>
      </c>
      <c r="K916" s="8"/>
      <c r="L916" s="38">
        <v>0</v>
      </c>
      <c r="M916" s="60">
        <f t="shared" si="55"/>
        <v>122874.78</v>
      </c>
      <c r="N916" s="32">
        <v>46127</v>
      </c>
      <c r="O916" s="36" t="s">
        <v>22</v>
      </c>
    </row>
    <row r="917" spans="2:15">
      <c r="B917" s="7" t="s">
        <v>1532</v>
      </c>
      <c r="C917" s="9" t="s">
        <v>1533</v>
      </c>
      <c r="D917" s="36" t="s">
        <v>19</v>
      </c>
      <c r="E917" s="62" t="str">
        <f>VLOOKUP(D917,'pomocna tabulka'!$B$2:$D$12,3,0)</f>
        <v>Úrad vlády SR</v>
      </c>
      <c r="F917" s="58" t="str">
        <f>+IFERROR(VLOOKUP(VALUE(MID($B917,11,1)),'pomocna tabulka'!$F$2:$G$7,2,0),"")</f>
        <v>Priebežná platba</v>
      </c>
      <c r="G917" s="36" t="s">
        <v>1143</v>
      </c>
      <c r="H917" s="34">
        <v>5200.74</v>
      </c>
      <c r="I917" s="36" t="s">
        <v>1144</v>
      </c>
      <c r="J917" s="65">
        <v>917.78</v>
      </c>
      <c r="K917" s="8"/>
      <c r="L917" s="38">
        <v>0</v>
      </c>
      <c r="M917" s="60">
        <f t="shared" si="55"/>
        <v>6118.5199999999995</v>
      </c>
      <c r="N917" s="32">
        <v>46127</v>
      </c>
      <c r="O917" s="36" t="s">
        <v>22</v>
      </c>
    </row>
    <row r="918" spans="2:15">
      <c r="B918" s="7" t="s">
        <v>1534</v>
      </c>
      <c r="C918" s="9" t="s">
        <v>1535</v>
      </c>
      <c r="D918" s="36" t="s">
        <v>19</v>
      </c>
      <c r="E918" s="62" t="str">
        <f>VLOOKUP(D918,'pomocna tabulka'!$B$2:$D$12,3,0)</f>
        <v>Úrad vlády SR</v>
      </c>
      <c r="F918" s="58" t="str">
        <f>+IFERROR(VLOOKUP(VALUE(MID($B918,11,1)),'pomocna tabulka'!$F$2:$G$7,2,0),"")</f>
        <v>Zálohová platba</v>
      </c>
      <c r="G918" s="36" t="s">
        <v>1143</v>
      </c>
      <c r="H918" s="105">
        <v>26071.8</v>
      </c>
      <c r="I918" s="36" t="s">
        <v>1144</v>
      </c>
      <c r="J918" s="65">
        <v>4600.8999999999996</v>
      </c>
      <c r="K918" s="8"/>
      <c r="L918" s="38">
        <v>0</v>
      </c>
      <c r="M918" s="60">
        <f t="shared" si="55"/>
        <v>30672.699999999997</v>
      </c>
      <c r="N918" s="32">
        <v>46127</v>
      </c>
      <c r="O918" s="36" t="s">
        <v>22</v>
      </c>
    </row>
    <row r="919" spans="2:15">
      <c r="B919" s="7" t="s">
        <v>1536</v>
      </c>
      <c r="C919" s="9" t="s">
        <v>1537</v>
      </c>
      <c r="D919" s="36" t="s">
        <v>19</v>
      </c>
      <c r="E919" s="62" t="str">
        <f>VLOOKUP(D919,'pomocna tabulka'!$B$2:$D$12,3,0)</f>
        <v>Úrad vlády SR</v>
      </c>
      <c r="F919" s="58" t="str">
        <f>+IFERROR(VLOOKUP(VALUE(MID($B919,11,1)),'pomocna tabulka'!$F$2:$G$7,2,0),"")</f>
        <v>Priebežná platba</v>
      </c>
      <c r="G919" s="36" t="s">
        <v>1143</v>
      </c>
      <c r="H919" s="34">
        <v>16383.4</v>
      </c>
      <c r="I919" s="36" t="s">
        <v>1144</v>
      </c>
      <c r="J919" s="65">
        <v>2891.19</v>
      </c>
      <c r="K919" s="8"/>
      <c r="L919" s="38">
        <v>0</v>
      </c>
      <c r="M919" s="60">
        <f t="shared" si="55"/>
        <v>19274.59</v>
      </c>
      <c r="N919" s="32">
        <v>46127</v>
      </c>
      <c r="O919" s="36" t="s">
        <v>22</v>
      </c>
    </row>
    <row r="920" spans="2:15">
      <c r="B920" s="7" t="s">
        <v>1538</v>
      </c>
      <c r="C920" s="9" t="s">
        <v>518</v>
      </c>
      <c r="D920" s="36" t="s">
        <v>27</v>
      </c>
      <c r="E920" s="62" t="str">
        <f>VLOOKUP(D920,'pomocna tabulka'!$B$2:$D$12,3,0)</f>
        <v>MIRRI SR</v>
      </c>
      <c r="F920" s="58" t="str">
        <f>+IFERROR(VLOOKUP(VALUE(MID($B920,11,1)),'pomocna tabulka'!$F$2:$G$7,2,0),"")</f>
        <v>Priebežná platba</v>
      </c>
      <c r="G920" s="36" t="s">
        <v>28</v>
      </c>
      <c r="H920" s="34">
        <v>162789.59</v>
      </c>
      <c r="I920" s="36" t="s">
        <v>29</v>
      </c>
      <c r="J920" s="65">
        <v>13406.2</v>
      </c>
      <c r="K920" s="8"/>
      <c r="L920" s="38">
        <v>0</v>
      </c>
      <c r="M920" s="60">
        <f t="shared" si="55"/>
        <v>176195.79</v>
      </c>
      <c r="N920" s="32">
        <v>46127</v>
      </c>
      <c r="O920" s="36" t="s">
        <v>22</v>
      </c>
    </row>
    <row r="921" spans="2:15">
      <c r="B921" s="7" t="s">
        <v>1539</v>
      </c>
      <c r="C921" s="9" t="s">
        <v>1540</v>
      </c>
      <c r="D921" s="36" t="s">
        <v>19</v>
      </c>
      <c r="E921" s="62" t="str">
        <f>VLOOKUP(D921,'pomocna tabulka'!$B$2:$D$12,3,0)</f>
        <v>Úrad vlády SR</v>
      </c>
      <c r="F921" s="58" t="str">
        <f>+IFERROR(VLOOKUP(VALUE(MID($B921,11,1)),'pomocna tabulka'!$F$2:$G$7,2,0),"")</f>
        <v>Priebežná platba</v>
      </c>
      <c r="G921" s="36" t="s">
        <v>1143</v>
      </c>
      <c r="H921" s="34">
        <v>30440.84</v>
      </c>
      <c r="I921" s="36" t="s">
        <v>1144</v>
      </c>
      <c r="J921" s="65">
        <v>5371.91</v>
      </c>
      <c r="K921" s="8"/>
      <c r="L921" s="38">
        <v>0</v>
      </c>
      <c r="M921" s="60">
        <f t="shared" si="55"/>
        <v>35812.75</v>
      </c>
      <c r="N921" s="32">
        <v>46127</v>
      </c>
      <c r="O921" s="36" t="s">
        <v>22</v>
      </c>
    </row>
    <row r="922" spans="2:15">
      <c r="B922" s="7" t="s">
        <v>1541</v>
      </c>
      <c r="C922" s="9" t="s">
        <v>1542</v>
      </c>
      <c r="D922" s="36" t="s">
        <v>19</v>
      </c>
      <c r="E922" s="62" t="str">
        <f>VLOOKUP(D922,'pomocna tabulka'!$B$2:$D$12,3,0)</f>
        <v>Úrad vlády SR</v>
      </c>
      <c r="F922" s="58" t="str">
        <f>+IFERROR(VLOOKUP(VALUE(MID($B922,11,1)),'pomocna tabulka'!$F$2:$G$7,2,0),"")</f>
        <v>Zálohová platba</v>
      </c>
      <c r="G922" s="36" t="s">
        <v>28</v>
      </c>
      <c r="H922" s="34">
        <v>506626.27</v>
      </c>
      <c r="I922" s="36" t="s">
        <v>29</v>
      </c>
      <c r="J922" s="65">
        <v>89404.63</v>
      </c>
      <c r="K922" s="8"/>
      <c r="L922" s="38">
        <v>0</v>
      </c>
      <c r="M922" s="60">
        <f t="shared" ref="M922" si="56">H922+J922+L922</f>
        <v>596030.9</v>
      </c>
      <c r="N922" s="32">
        <v>46127</v>
      </c>
      <c r="O922" s="36" t="s">
        <v>22</v>
      </c>
    </row>
    <row r="923" spans="2:15">
      <c r="B923" s="7" t="s">
        <v>1543</v>
      </c>
      <c r="C923" s="9" t="s">
        <v>1544</v>
      </c>
      <c r="D923" s="36" t="s">
        <v>19</v>
      </c>
      <c r="E923" s="62" t="str">
        <f>VLOOKUP(D923,'pomocna tabulka'!$B$2:$D$12,3,0)</f>
        <v>Úrad vlády SR</v>
      </c>
      <c r="F923" s="58" t="str">
        <f>+IFERROR(VLOOKUP(VALUE(MID($B923,11,1)),'pomocna tabulka'!$F$2:$G$7,2,0),"")</f>
        <v>Zálohová platba</v>
      </c>
      <c r="G923" s="36" t="s">
        <v>1143</v>
      </c>
      <c r="H923" s="34">
        <v>19550</v>
      </c>
      <c r="I923" s="36" t="s">
        <v>1144</v>
      </c>
      <c r="J923" s="65">
        <v>3450</v>
      </c>
      <c r="K923" s="8"/>
      <c r="L923" s="38">
        <v>0</v>
      </c>
      <c r="M923" s="60">
        <f t="shared" ref="M923:M929" si="57">H923+J923+L923</f>
        <v>23000</v>
      </c>
      <c r="N923" s="32">
        <v>46127</v>
      </c>
      <c r="O923" s="36" t="s">
        <v>22</v>
      </c>
    </row>
    <row r="924" spans="2:15">
      <c r="B924" s="7" t="s">
        <v>1545</v>
      </c>
      <c r="C924" s="9" t="s">
        <v>479</v>
      </c>
      <c r="D924" s="36" t="s">
        <v>19</v>
      </c>
      <c r="E924" s="62" t="str">
        <f>VLOOKUP(D924,'pomocna tabulka'!$B$2:$D$12,3,0)</f>
        <v>Úrad vlády SR</v>
      </c>
      <c r="F924" s="58" t="str">
        <f>+IFERROR(VLOOKUP(VALUE(MID($B924,11,1)),'pomocna tabulka'!$F$2:$G$7,2,0),"")</f>
        <v>Priebežná platba</v>
      </c>
      <c r="G924" s="36" t="s">
        <v>1143</v>
      </c>
      <c r="H924" s="34">
        <v>4998.51</v>
      </c>
      <c r="I924" s="36" t="s">
        <v>1144</v>
      </c>
      <c r="J924" s="65">
        <v>882.09</v>
      </c>
      <c r="K924" s="8"/>
      <c r="L924" s="38">
        <v>0</v>
      </c>
      <c r="M924" s="60">
        <f t="shared" si="57"/>
        <v>5880.6</v>
      </c>
      <c r="N924" s="32">
        <v>46127</v>
      </c>
      <c r="O924" s="36" t="s">
        <v>22</v>
      </c>
    </row>
    <row r="925" spans="2:15">
      <c r="B925" s="38" t="s">
        <v>1546</v>
      </c>
      <c r="C925" s="9" t="s">
        <v>282</v>
      </c>
      <c r="D925" s="36" t="s">
        <v>66</v>
      </c>
      <c r="E925" s="62" t="str">
        <f>VLOOKUP(D925,'pomocna tabulka'!$B$2:$D$12,3,0)</f>
        <v xml:space="preserve">Slovenská inovačná a energetická agentúra </v>
      </c>
      <c r="F925" s="58" t="str">
        <f>+IFERROR(VLOOKUP(VALUE(MID($B925,11,1)),'pomocna tabulka'!$F$2:$G$7,2,0),"")</f>
        <v>Predfinancovanie</v>
      </c>
      <c r="G925" s="36" t="s">
        <v>67</v>
      </c>
      <c r="H925" s="34">
        <v>135540.37</v>
      </c>
      <c r="I925" s="36" t="s">
        <v>68</v>
      </c>
      <c r="J925" s="65">
        <v>23918.89</v>
      </c>
      <c r="K925" s="8"/>
      <c r="L925" s="38">
        <v>0</v>
      </c>
      <c r="M925" s="60">
        <f t="shared" si="57"/>
        <v>159459.26</v>
      </c>
      <c r="N925" s="32">
        <v>46127</v>
      </c>
      <c r="O925" s="36" t="s">
        <v>22</v>
      </c>
    </row>
    <row r="926" spans="2:15">
      <c r="B926" s="7" t="s">
        <v>1547</v>
      </c>
      <c r="C926" s="9" t="s">
        <v>1548</v>
      </c>
      <c r="D926" s="36" t="s">
        <v>66</v>
      </c>
      <c r="E926" s="62" t="str">
        <f>VLOOKUP(D926,'pomocna tabulka'!$B$2:$D$12,3,0)</f>
        <v xml:space="preserve">Slovenská inovačná a energetická agentúra </v>
      </c>
      <c r="F926" s="58" t="str">
        <f>+IFERROR(VLOOKUP(VALUE(MID($B926,11,1)),'pomocna tabulka'!$F$2:$G$7,2,0),"")</f>
        <v>Priebežná platba</v>
      </c>
      <c r="G926" s="36" t="s">
        <v>67</v>
      </c>
      <c r="H926" s="34">
        <v>76948.87</v>
      </c>
      <c r="I926" s="36" t="s">
        <v>68</v>
      </c>
      <c r="J926" s="65">
        <v>115423.3</v>
      </c>
      <c r="K926" s="8"/>
      <c r="L926" s="38">
        <v>0</v>
      </c>
      <c r="M926" s="60">
        <f t="shared" si="57"/>
        <v>192372.16999999998</v>
      </c>
      <c r="N926" s="32">
        <v>46127</v>
      </c>
      <c r="O926" s="36" t="s">
        <v>22</v>
      </c>
    </row>
    <row r="927" spans="2:15">
      <c r="B927" s="7" t="s">
        <v>1549</v>
      </c>
      <c r="C927" s="9" t="s">
        <v>1550</v>
      </c>
      <c r="D927" s="36" t="s">
        <v>27</v>
      </c>
      <c r="E927" s="62" t="str">
        <f>VLOOKUP(D927,'pomocna tabulka'!$B$2:$D$12,3,0)</f>
        <v>MIRRI SR</v>
      </c>
      <c r="F927" s="58" t="str">
        <f>+IFERROR(VLOOKUP(VALUE(MID($B927,11,1)),'pomocna tabulka'!$F$2:$G$7,2,0),"")</f>
        <v>Zálohová platba</v>
      </c>
      <c r="G927" s="36" t="s">
        <v>28</v>
      </c>
      <c r="H927" s="34">
        <v>91944.09</v>
      </c>
      <c r="I927" s="36" t="s">
        <v>29</v>
      </c>
      <c r="J927" s="65">
        <v>7571.87</v>
      </c>
      <c r="K927" s="8"/>
      <c r="L927" s="38">
        <v>0</v>
      </c>
      <c r="M927" s="60">
        <f t="shared" si="57"/>
        <v>99515.959999999992</v>
      </c>
      <c r="N927" s="32">
        <v>46127</v>
      </c>
      <c r="O927" s="36" t="s">
        <v>22</v>
      </c>
    </row>
    <row r="928" spans="2:15">
      <c r="B928" s="7" t="s">
        <v>1551</v>
      </c>
      <c r="C928" s="9" t="s">
        <v>647</v>
      </c>
      <c r="D928" s="36" t="s">
        <v>19</v>
      </c>
      <c r="E928" s="62" t="str">
        <f>VLOOKUP(D928,'pomocna tabulka'!$B$2:$D$12,3,0)</f>
        <v>Úrad vlády SR</v>
      </c>
      <c r="F928" s="58" t="str">
        <f>+IFERROR(VLOOKUP(VALUE(MID($B928,11,1)),'pomocna tabulka'!$F$2:$G$7,2,0),"")</f>
        <v>Priebežná platba</v>
      </c>
      <c r="G928" s="36" t="s">
        <v>1143</v>
      </c>
      <c r="H928" s="34">
        <v>5498.16</v>
      </c>
      <c r="I928" s="36" t="s">
        <v>1144</v>
      </c>
      <c r="J928" s="65">
        <v>970.26</v>
      </c>
      <c r="K928" s="8"/>
      <c r="L928" s="38">
        <v>0</v>
      </c>
      <c r="M928" s="60">
        <f t="shared" si="57"/>
        <v>6468.42</v>
      </c>
      <c r="N928" s="32">
        <v>46128</v>
      </c>
      <c r="O928" s="36" t="s">
        <v>22</v>
      </c>
    </row>
    <row r="929" spans="2:15">
      <c r="B929" s="7" t="s">
        <v>1552</v>
      </c>
      <c r="C929" s="9" t="s">
        <v>1553</v>
      </c>
      <c r="D929" s="36" t="s">
        <v>19</v>
      </c>
      <c r="E929" s="62" t="str">
        <f>VLOOKUP(D929,'pomocna tabulka'!$B$2:$D$12,3,0)</f>
        <v>Úrad vlády SR</v>
      </c>
      <c r="F929" s="58" t="str">
        <f>+IFERROR(VLOOKUP(VALUE(MID($B929,11,1)),'pomocna tabulka'!$F$2:$G$7,2,0),"")</f>
        <v>Zálohová platba</v>
      </c>
      <c r="G929" s="36" t="s">
        <v>28</v>
      </c>
      <c r="H929" s="34">
        <v>84999.59</v>
      </c>
      <c r="I929" s="36" t="s">
        <v>29</v>
      </c>
      <c r="J929" s="65">
        <v>14999.93</v>
      </c>
      <c r="K929" s="8"/>
      <c r="L929" s="38">
        <v>0</v>
      </c>
      <c r="M929" s="60">
        <f t="shared" si="57"/>
        <v>99999.51999999999</v>
      </c>
      <c r="N929" s="32">
        <v>46128</v>
      </c>
      <c r="O929" s="36" t="s">
        <v>22</v>
      </c>
    </row>
    <row r="930" spans="2:15">
      <c r="B930" s="7" t="s">
        <v>1554</v>
      </c>
      <c r="C930" s="9" t="s">
        <v>304</v>
      </c>
      <c r="D930" s="36" t="s">
        <v>19</v>
      </c>
      <c r="E930" s="62" t="str">
        <f>VLOOKUP(D930,'pomocna tabulka'!$B$2:$D$12,3,0)</f>
        <v>Úrad vlády SR</v>
      </c>
      <c r="F930" s="58" t="str">
        <f>+IFERROR(VLOOKUP(VALUE(MID($B930,11,1)),'pomocna tabulka'!$F$2:$G$7,2,0),"")</f>
        <v>Priebežná platba</v>
      </c>
      <c r="G930" s="36" t="s">
        <v>1143</v>
      </c>
      <c r="H930" s="34">
        <v>5498.19</v>
      </c>
      <c r="I930" s="36" t="s">
        <v>1144</v>
      </c>
      <c r="J930" s="65">
        <v>970.27</v>
      </c>
      <c r="K930" s="8"/>
      <c r="L930" s="38">
        <v>0</v>
      </c>
      <c r="M930" s="60">
        <f t="shared" ref="M930:M938" si="58">H930+J930+L930</f>
        <v>6468.4599999999991</v>
      </c>
      <c r="N930" s="32">
        <v>46128</v>
      </c>
      <c r="O930" s="36" t="s">
        <v>22</v>
      </c>
    </row>
    <row r="931" spans="2:15">
      <c r="B931" s="7" t="s">
        <v>1555</v>
      </c>
      <c r="C931" s="9" t="s">
        <v>1556</v>
      </c>
      <c r="D931" s="36" t="s">
        <v>27</v>
      </c>
      <c r="E931" s="62" t="str">
        <f>VLOOKUP(D931,'pomocna tabulka'!$B$2:$D$12,3,0)</f>
        <v>MIRRI SR</v>
      </c>
      <c r="F931" s="58" t="str">
        <f>+IFERROR(VLOOKUP(VALUE(MID($B931,11,1)),'pomocna tabulka'!$F$2:$G$7,2,0),"")</f>
        <v>Priebežná platba</v>
      </c>
      <c r="G931" s="36" t="s">
        <v>28</v>
      </c>
      <c r="H931" s="34">
        <v>136612.12</v>
      </c>
      <c r="I931" s="36" t="s">
        <v>29</v>
      </c>
      <c r="J931" s="65">
        <v>11250.41</v>
      </c>
      <c r="K931" s="8"/>
      <c r="L931" s="38">
        <v>0</v>
      </c>
      <c r="M931" s="60">
        <f t="shared" si="58"/>
        <v>147862.53</v>
      </c>
      <c r="N931" s="32">
        <v>46128</v>
      </c>
      <c r="O931" s="36" t="s">
        <v>22</v>
      </c>
    </row>
    <row r="932" spans="2:15">
      <c r="B932" s="7" t="s">
        <v>1557</v>
      </c>
      <c r="C932" s="9" t="s">
        <v>250</v>
      </c>
      <c r="D932" s="36" t="s">
        <v>19</v>
      </c>
      <c r="E932" s="62" t="str">
        <f>VLOOKUP(D932,'pomocna tabulka'!$B$2:$D$12,3,0)</f>
        <v>Úrad vlády SR</v>
      </c>
      <c r="F932" s="58" t="str">
        <f>+IFERROR(VLOOKUP(VALUE(MID($B932,11,1)),'pomocna tabulka'!$F$2:$G$7,2,0),"")</f>
        <v>Zálohová platba</v>
      </c>
      <c r="G932" s="36" t="s">
        <v>28</v>
      </c>
      <c r="H932" s="34">
        <v>144572.99</v>
      </c>
      <c r="I932" s="36" t="s">
        <v>29</v>
      </c>
      <c r="J932" s="65">
        <v>25512.880000000001</v>
      </c>
      <c r="K932" s="8"/>
      <c r="L932" s="38">
        <v>0</v>
      </c>
      <c r="M932" s="60">
        <f t="shared" si="58"/>
        <v>170085.87</v>
      </c>
      <c r="N932" s="32">
        <v>46128</v>
      </c>
      <c r="O932" s="36" t="s">
        <v>22</v>
      </c>
    </row>
    <row r="933" spans="2:15">
      <c r="B933" s="10" t="s">
        <v>1558</v>
      </c>
      <c r="C933" s="17" t="s">
        <v>424</v>
      </c>
      <c r="D933" s="36" t="s">
        <v>66</v>
      </c>
      <c r="E933" s="64" t="str">
        <f>VLOOKUP(D933,'pomocna tabulka'!$B$2:$D$12,3,0)</f>
        <v xml:space="preserve">Slovenská inovačná a energetická agentúra </v>
      </c>
      <c r="F933" s="58" t="str">
        <f>+IFERROR(VLOOKUP(VALUE(MID($B933,11,1)),'pomocna tabulka'!$F$2:$G$7,2,0),"")</f>
        <v>Predfinancovanie</v>
      </c>
      <c r="G933" s="36" t="s">
        <v>67</v>
      </c>
      <c r="H933" s="34">
        <v>645218.79</v>
      </c>
      <c r="I933" s="36" t="s">
        <v>68</v>
      </c>
      <c r="J933" s="65">
        <v>113862.14</v>
      </c>
      <c r="K933" s="13"/>
      <c r="L933" s="31">
        <v>0</v>
      </c>
      <c r="M933" s="60">
        <f t="shared" si="58"/>
        <v>759080.93</v>
      </c>
      <c r="N933" s="66">
        <v>46128</v>
      </c>
      <c r="O933" s="36" t="s">
        <v>22</v>
      </c>
    </row>
    <row r="934" spans="2:15">
      <c r="B934" s="7" t="s">
        <v>1559</v>
      </c>
      <c r="C934" s="9" t="s">
        <v>26</v>
      </c>
      <c r="D934" s="36" t="s">
        <v>27</v>
      </c>
      <c r="E934" s="62" t="str">
        <f>VLOOKUP(D934,'pomocna tabulka'!$B$2:$D$12,3,0)</f>
        <v>MIRRI SR</v>
      </c>
      <c r="F934" s="58" t="str">
        <f>+IFERROR(VLOOKUP(VALUE(MID($B934,11,1)),'pomocna tabulka'!$F$2:$G$7,2,0),"")</f>
        <v>Predfinancovanie</v>
      </c>
      <c r="G934" s="36" t="s">
        <v>28</v>
      </c>
      <c r="H934" s="34">
        <v>60871.519999999997</v>
      </c>
      <c r="I934" s="36" t="s">
        <v>29</v>
      </c>
      <c r="J934" s="65">
        <v>5012.95</v>
      </c>
      <c r="K934" s="8"/>
      <c r="L934" s="38">
        <v>0</v>
      </c>
      <c r="M934" s="60">
        <f t="shared" si="58"/>
        <v>65884.47</v>
      </c>
      <c r="N934" s="32">
        <v>46128</v>
      </c>
      <c r="O934" s="36" t="s">
        <v>22</v>
      </c>
    </row>
    <row r="935" spans="2:15">
      <c r="B935" s="7" t="s">
        <v>1560</v>
      </c>
      <c r="C935" s="7" t="s">
        <v>220</v>
      </c>
      <c r="D935" s="36" t="s">
        <v>27</v>
      </c>
      <c r="E935" s="62" t="str">
        <f>VLOOKUP(D935,'pomocna tabulka'!$B$2:$D$12,3,0)</f>
        <v>MIRRI SR</v>
      </c>
      <c r="F935" s="58" t="str">
        <f>+IFERROR(VLOOKUP(VALUE(MID($B935,11,1)),'pomocna tabulka'!$F$2:$G$7,2,0),"")</f>
        <v>Priebežná platba</v>
      </c>
      <c r="G935" s="36" t="s">
        <v>28</v>
      </c>
      <c r="H935" s="34">
        <v>313857.02</v>
      </c>
      <c r="I935" s="36" t="s">
        <v>29</v>
      </c>
      <c r="J935" s="65">
        <v>25847.05</v>
      </c>
      <c r="K935" s="8"/>
      <c r="L935" s="38">
        <v>0</v>
      </c>
      <c r="M935" s="60">
        <f t="shared" si="58"/>
        <v>339704.07</v>
      </c>
      <c r="N935" s="32">
        <v>46128</v>
      </c>
      <c r="O935" s="36" t="s">
        <v>22</v>
      </c>
    </row>
    <row r="936" spans="2:15">
      <c r="B936" s="7" t="s">
        <v>1561</v>
      </c>
      <c r="C936" s="7" t="s">
        <v>1562</v>
      </c>
      <c r="D936" s="36" t="s">
        <v>19</v>
      </c>
      <c r="E936" s="62" t="str">
        <f>VLOOKUP(D936,'pomocna tabulka'!$B$2:$D$12,3,0)</f>
        <v>Úrad vlády SR</v>
      </c>
      <c r="F936" s="58" t="str">
        <f>+IFERROR(VLOOKUP(VALUE(MID($B936,11,1)),'pomocna tabulka'!$F$2:$G$7,2,0),"")</f>
        <v>Zálohová platba</v>
      </c>
      <c r="G936" s="12" t="s">
        <v>1143</v>
      </c>
      <c r="H936" s="31">
        <v>34000</v>
      </c>
      <c r="I936" s="12" t="s">
        <v>1144</v>
      </c>
      <c r="J936" s="31">
        <v>6000</v>
      </c>
      <c r="K936" s="12"/>
      <c r="L936" s="31">
        <v>0</v>
      </c>
      <c r="M936" s="60">
        <f t="shared" si="58"/>
        <v>40000</v>
      </c>
      <c r="N936" s="66">
        <v>46128</v>
      </c>
      <c r="O936" s="36" t="s">
        <v>22</v>
      </c>
    </row>
    <row r="937" spans="2:15">
      <c r="B937" s="7" t="s">
        <v>1563</v>
      </c>
      <c r="C937" s="7" t="s">
        <v>1564</v>
      </c>
      <c r="D937" s="36" t="s">
        <v>19</v>
      </c>
      <c r="E937" s="106" t="str">
        <f>VLOOKUP(D937,'pomocna tabulka'!$B$2:$D$12,3,0)</f>
        <v>Úrad vlády SR</v>
      </c>
      <c r="F937" s="78" t="str">
        <f>+IFERROR(VLOOKUP(VALUE(MID($B937,11,1)),'pomocna tabulka'!$F$2:$G$7,2,0),"")</f>
        <v>Priebežná platba</v>
      </c>
      <c r="G937" s="108" t="s">
        <v>1143</v>
      </c>
      <c r="H937" s="38">
        <v>5462.81</v>
      </c>
      <c r="I937" s="36" t="s">
        <v>1144</v>
      </c>
      <c r="J937" s="38">
        <v>964.02</v>
      </c>
      <c r="K937" s="117"/>
      <c r="L937" s="38">
        <v>0</v>
      </c>
      <c r="M937" s="53">
        <f t="shared" si="58"/>
        <v>6426.83</v>
      </c>
      <c r="N937" s="32">
        <v>46128</v>
      </c>
      <c r="O937" s="36" t="s">
        <v>22</v>
      </c>
    </row>
    <row r="938" spans="2:15">
      <c r="B938" s="7" t="s">
        <v>1565</v>
      </c>
      <c r="C938" s="7" t="s">
        <v>472</v>
      </c>
      <c r="D938" s="36" t="s">
        <v>19</v>
      </c>
      <c r="E938" s="106" t="str">
        <f>VLOOKUP(D938,'pomocna tabulka'!$B$2:$D$12,3,0)</f>
        <v>Úrad vlády SR</v>
      </c>
      <c r="F938" s="78" t="str">
        <f>+IFERROR(VLOOKUP(VALUE(MID($B938,11,1)),'pomocna tabulka'!$F$2:$G$7,2,0),"")</f>
        <v>Priebežná platba</v>
      </c>
      <c r="G938" s="108" t="s">
        <v>1143</v>
      </c>
      <c r="H938" s="38">
        <v>5030.16</v>
      </c>
      <c r="I938" s="36" t="s">
        <v>1144</v>
      </c>
      <c r="J938" s="38">
        <v>887.68</v>
      </c>
      <c r="K938" s="117"/>
      <c r="L938" s="38">
        <v>0</v>
      </c>
      <c r="M938" s="53">
        <f t="shared" si="58"/>
        <v>5917.84</v>
      </c>
      <c r="N938" s="32">
        <v>46128</v>
      </c>
      <c r="O938" s="36" t="s">
        <v>22</v>
      </c>
    </row>
    <row r="939" spans="2:15">
      <c r="B939" s="7" t="s">
        <v>1566</v>
      </c>
      <c r="C939" s="7" t="s">
        <v>1567</v>
      </c>
      <c r="D939" s="36" t="s">
        <v>27</v>
      </c>
      <c r="E939" s="106" t="str">
        <f>VLOOKUP(D939,'pomocna tabulka'!$B$2:$D$12,3,0)</f>
        <v>MIRRI SR</v>
      </c>
      <c r="F939" s="78" t="str">
        <f>+IFERROR(VLOOKUP(VALUE(MID($B939,11,1)),'pomocna tabulka'!$F$2:$G$7,2,0),"")</f>
        <v>Zálohová platba</v>
      </c>
      <c r="G939" s="36" t="s">
        <v>28</v>
      </c>
      <c r="H939" s="38">
        <v>212369.73</v>
      </c>
      <c r="I939" s="36" t="s">
        <v>29</v>
      </c>
      <c r="J939" s="38">
        <v>17489.27</v>
      </c>
      <c r="K939" s="117"/>
      <c r="L939" s="38">
        <v>0</v>
      </c>
      <c r="M939" s="53">
        <f t="shared" ref="M939:M940" si="59">H939+J939+L939</f>
        <v>229859</v>
      </c>
      <c r="N939" s="32">
        <v>46128</v>
      </c>
      <c r="O939" s="36" t="s">
        <v>22</v>
      </c>
    </row>
    <row r="940" spans="2:15">
      <c r="B940" s="10" t="s">
        <v>1568</v>
      </c>
      <c r="C940" s="7" t="s">
        <v>1569</v>
      </c>
      <c r="D940" s="36" t="s">
        <v>19</v>
      </c>
      <c r="E940" s="106" t="str">
        <f>VLOOKUP(D940,'pomocna tabulka'!$B$2:$D$12,3,0)</f>
        <v>Úrad vlády SR</v>
      </c>
      <c r="F940" s="78" t="str">
        <f>+IFERROR(VLOOKUP(VALUE(MID($B940,11,1)),'pomocna tabulka'!$F$2:$G$7,2,0),"")</f>
        <v>Priebežná platba</v>
      </c>
      <c r="G940" s="108" t="s">
        <v>1143</v>
      </c>
      <c r="H940" s="38">
        <v>3677.49</v>
      </c>
      <c r="I940" s="36" t="s">
        <v>1144</v>
      </c>
      <c r="J940" s="38">
        <v>648.97</v>
      </c>
      <c r="K940" s="117"/>
      <c r="L940" s="38">
        <v>0</v>
      </c>
      <c r="M940" s="53">
        <f t="shared" si="59"/>
        <v>4326.46</v>
      </c>
      <c r="N940" s="32">
        <v>46128</v>
      </c>
      <c r="O940" s="36" t="s">
        <v>22</v>
      </c>
    </row>
    <row r="941" spans="2:15">
      <c r="B941" s="109" t="s">
        <v>1570</v>
      </c>
      <c r="C941" s="107" t="s">
        <v>1571</v>
      </c>
      <c r="D941" s="36" t="s">
        <v>19</v>
      </c>
      <c r="E941" s="106" t="str">
        <f>VLOOKUP(D941,'pomocna tabulka'!$B$2:$D$12,3,0)</f>
        <v>Úrad vlády SR</v>
      </c>
      <c r="F941" s="78" t="str">
        <f>+IFERROR(VLOOKUP(VALUE(MID($B941,11,1)),'pomocna tabulka'!$F$2:$G$7,2,0),"")</f>
        <v>Priebežná platba</v>
      </c>
      <c r="G941" s="108" t="s">
        <v>1143</v>
      </c>
      <c r="H941" s="38">
        <v>7354.91</v>
      </c>
      <c r="I941" s="36" t="s">
        <v>1144</v>
      </c>
      <c r="J941" s="38">
        <v>1297.93</v>
      </c>
      <c r="K941" s="117"/>
      <c r="L941" s="38">
        <v>0</v>
      </c>
      <c r="M941" s="53">
        <f t="shared" ref="M941:M951" si="60">H941+J941+L941</f>
        <v>8652.84</v>
      </c>
      <c r="N941" s="32">
        <v>46128</v>
      </c>
      <c r="O941" s="36" t="s">
        <v>22</v>
      </c>
    </row>
    <row r="942" spans="2:15">
      <c r="B942" s="110" t="s">
        <v>1572</v>
      </c>
      <c r="C942" s="7" t="s">
        <v>1573</v>
      </c>
      <c r="D942" s="36" t="s">
        <v>27</v>
      </c>
      <c r="E942" s="106" t="str">
        <f>VLOOKUP(D942,'pomocna tabulka'!$B$2:$D$12,3,0)</f>
        <v>MIRRI SR</v>
      </c>
      <c r="F942" s="78" t="str">
        <f>+IFERROR(VLOOKUP(VALUE(MID($B942,11,1)),'pomocna tabulka'!$F$2:$G$7,2,0),"")</f>
        <v>Zálohová platba</v>
      </c>
      <c r="G942" s="108" t="s">
        <v>28</v>
      </c>
      <c r="H942" s="38">
        <v>340622.03</v>
      </c>
      <c r="I942" s="36" t="s">
        <v>29</v>
      </c>
      <c r="J942" s="38">
        <v>28051.23</v>
      </c>
      <c r="K942" s="117"/>
      <c r="L942" s="38">
        <v>0</v>
      </c>
      <c r="M942" s="53">
        <f t="shared" si="60"/>
        <v>368673.26</v>
      </c>
      <c r="N942" s="32">
        <v>46128</v>
      </c>
      <c r="O942" s="36" t="s">
        <v>22</v>
      </c>
    </row>
    <row r="943" spans="2:15">
      <c r="B943" s="110" t="s">
        <v>1574</v>
      </c>
      <c r="C943" s="7" t="s">
        <v>1575</v>
      </c>
      <c r="D943" s="36" t="s">
        <v>19</v>
      </c>
      <c r="E943" s="106" t="str">
        <f>VLOOKUP(D943,'pomocna tabulka'!$B$2:$D$12,3,0)</f>
        <v>Úrad vlády SR</v>
      </c>
      <c r="F943" s="78" t="str">
        <f>+IFERROR(VLOOKUP(VALUE(MID($B943,11,1)),'pomocna tabulka'!$F$2:$G$7,2,0),"")</f>
        <v>Priebežná platba</v>
      </c>
      <c r="G943" s="108" t="s">
        <v>1143</v>
      </c>
      <c r="H943" s="38">
        <v>14577.39</v>
      </c>
      <c r="I943" s="36" t="s">
        <v>1144</v>
      </c>
      <c r="J943" s="38">
        <v>2572.48</v>
      </c>
      <c r="K943" s="117"/>
      <c r="L943" s="38">
        <v>0</v>
      </c>
      <c r="M943" s="53">
        <f t="shared" si="60"/>
        <v>17149.87</v>
      </c>
      <c r="N943" s="32">
        <v>46128</v>
      </c>
      <c r="O943" s="36" t="s">
        <v>22</v>
      </c>
    </row>
    <row r="944" spans="2:15">
      <c r="B944" s="7" t="s">
        <v>1576</v>
      </c>
      <c r="C944" s="7" t="s">
        <v>1577</v>
      </c>
      <c r="D944" s="36" t="s">
        <v>19</v>
      </c>
      <c r="E944" s="106" t="str">
        <f>VLOOKUP(D944,'pomocna tabulka'!$B$2:$D$12,3,0)</f>
        <v>Úrad vlády SR</v>
      </c>
      <c r="F944" s="78" t="str">
        <f>+IFERROR(VLOOKUP(VALUE(MID($B944,11,1)),'pomocna tabulka'!$F$2:$G$7,2,0),"")</f>
        <v>Priebežná platba</v>
      </c>
      <c r="G944" s="108" t="s">
        <v>1143</v>
      </c>
      <c r="H944" s="38">
        <v>15738.85</v>
      </c>
      <c r="I944" s="36" t="s">
        <v>1144</v>
      </c>
      <c r="J944" s="38">
        <v>2777.44</v>
      </c>
      <c r="K944" s="117"/>
      <c r="L944" s="38">
        <v>0</v>
      </c>
      <c r="M944" s="53">
        <f t="shared" si="60"/>
        <v>18516.29</v>
      </c>
      <c r="N944" s="32">
        <v>46129</v>
      </c>
      <c r="O944" s="36" t="s">
        <v>22</v>
      </c>
    </row>
    <row r="945" spans="2:15">
      <c r="B945" s="7" t="s">
        <v>1578</v>
      </c>
      <c r="C945" s="7" t="s">
        <v>1579</v>
      </c>
      <c r="D945" s="36" t="s">
        <v>19</v>
      </c>
      <c r="E945" s="106" t="str">
        <f>VLOOKUP(D945,'pomocna tabulka'!$B$2:$D$12,3,0)</f>
        <v>Úrad vlády SR</v>
      </c>
      <c r="F945" s="78" t="str">
        <f>+IFERROR(VLOOKUP(VALUE(MID($B945,11,1)),'pomocna tabulka'!$F$2:$G$7,2,0),"")</f>
        <v>Zálohová platba</v>
      </c>
      <c r="G945" s="108" t="s">
        <v>1143</v>
      </c>
      <c r="H945" s="38">
        <v>19367.34</v>
      </c>
      <c r="I945" s="36" t="s">
        <v>1144</v>
      </c>
      <c r="J945" s="38">
        <v>3417.76</v>
      </c>
      <c r="K945" s="117"/>
      <c r="L945" s="38">
        <v>0</v>
      </c>
      <c r="M945" s="53">
        <f t="shared" si="60"/>
        <v>22785.1</v>
      </c>
      <c r="N945" s="32">
        <v>46129</v>
      </c>
      <c r="O945" s="36" t="s">
        <v>22</v>
      </c>
    </row>
    <row r="946" spans="2:15">
      <c r="B946" s="7" t="s">
        <v>1580</v>
      </c>
      <c r="C946" s="7" t="s">
        <v>163</v>
      </c>
      <c r="D946" s="36" t="s">
        <v>27</v>
      </c>
      <c r="E946" s="106" t="str">
        <f>VLOOKUP(D946,'pomocna tabulka'!$B$2:$D$12,3,0)</f>
        <v>MIRRI SR</v>
      </c>
      <c r="F946" s="78" t="str">
        <f>+IFERROR(VLOOKUP(VALUE(MID($B946,11,1)),'pomocna tabulka'!$F$2:$G$7,2,0),"")</f>
        <v>Priebežná platba</v>
      </c>
      <c r="G946" s="36" t="s">
        <v>67</v>
      </c>
      <c r="H946" s="38">
        <v>25297.88</v>
      </c>
      <c r="I946" s="36" t="s">
        <v>68</v>
      </c>
      <c r="J946" s="38">
        <v>5545.79</v>
      </c>
      <c r="K946" s="8" t="s">
        <v>48</v>
      </c>
      <c r="L946" s="38">
        <v>2438.2600000000002</v>
      </c>
      <c r="M946" s="53">
        <f t="shared" si="60"/>
        <v>33281.93</v>
      </c>
      <c r="N946" s="32">
        <v>46129</v>
      </c>
      <c r="O946" s="36" t="s">
        <v>22</v>
      </c>
    </row>
    <row r="947" spans="2:15">
      <c r="B947" s="111" t="s">
        <v>1581</v>
      </c>
      <c r="C947" s="7" t="s">
        <v>163</v>
      </c>
      <c r="D947" s="36" t="s">
        <v>19</v>
      </c>
      <c r="E947" s="106" t="str">
        <f>VLOOKUP(D947,'pomocna tabulka'!$B$2:$D$12,3,0)</f>
        <v>Úrad vlády SR</v>
      </c>
      <c r="F947" s="78" t="str">
        <f>+IFERROR(VLOOKUP(VALUE(MID($B946,11,1)),'pomocna tabulka'!$F$2:$G$7,2,0),"")</f>
        <v>Priebežná platba</v>
      </c>
      <c r="G947" s="108" t="s">
        <v>1143</v>
      </c>
      <c r="H947" s="38">
        <v>3677.49</v>
      </c>
      <c r="I947" s="36" t="s">
        <v>1144</v>
      </c>
      <c r="J947" s="38">
        <v>648.97</v>
      </c>
      <c r="K947" s="117"/>
      <c r="L947" s="38">
        <v>0</v>
      </c>
      <c r="M947" s="53">
        <f t="shared" si="60"/>
        <v>4326.46</v>
      </c>
      <c r="N947" s="32">
        <v>46129</v>
      </c>
      <c r="O947" s="36" t="s">
        <v>22</v>
      </c>
    </row>
    <row r="948" spans="2:15">
      <c r="B948" s="7" t="s">
        <v>1582</v>
      </c>
      <c r="C948" s="7" t="s">
        <v>1583</v>
      </c>
      <c r="D948" s="36" t="s">
        <v>27</v>
      </c>
      <c r="E948" s="106" t="str">
        <f>VLOOKUP(D948,'pomocna tabulka'!$B$2:$D$12,3,0)</f>
        <v>MIRRI SR</v>
      </c>
      <c r="F948" s="78" t="str">
        <f>+IFERROR(VLOOKUP(VALUE(MID($B948,11,1)),'pomocna tabulka'!$F$2:$G$7,2,0),"")</f>
        <v>Priebežná platba</v>
      </c>
      <c r="G948" s="108" t="s">
        <v>28</v>
      </c>
      <c r="H948" s="38">
        <v>9081.36</v>
      </c>
      <c r="I948" s="36" t="s">
        <v>29</v>
      </c>
      <c r="J948" s="38">
        <v>747.87</v>
      </c>
      <c r="K948" s="117"/>
      <c r="L948" s="38">
        <v>0</v>
      </c>
      <c r="M948" s="53">
        <f t="shared" si="60"/>
        <v>9829.2300000000014</v>
      </c>
      <c r="N948" s="32">
        <v>46129</v>
      </c>
      <c r="O948" s="36" t="s">
        <v>22</v>
      </c>
    </row>
    <row r="949" spans="2:15">
      <c r="B949" s="7" t="s">
        <v>1584</v>
      </c>
      <c r="C949" s="7" t="s">
        <v>313</v>
      </c>
      <c r="D949" s="36" t="s">
        <v>19</v>
      </c>
      <c r="E949" s="106" t="str">
        <f>VLOOKUP(D949,'pomocna tabulka'!$B$2:$D$12,3,0)</f>
        <v>Úrad vlády SR</v>
      </c>
      <c r="F949" s="78" t="str">
        <f>+IFERROR(VLOOKUP(VALUE(MID($B949,11,1)),'pomocna tabulka'!$F$2:$G$7,2,0),"")</f>
        <v>Priebežná platba</v>
      </c>
      <c r="G949" s="108" t="s">
        <v>1143</v>
      </c>
      <c r="H949" s="38">
        <v>4123.62</v>
      </c>
      <c r="I949" s="36" t="s">
        <v>1144</v>
      </c>
      <c r="J949" s="38">
        <v>727.7</v>
      </c>
      <c r="K949" s="117"/>
      <c r="L949" s="38">
        <v>0</v>
      </c>
      <c r="M949" s="53">
        <f t="shared" si="60"/>
        <v>4851.32</v>
      </c>
      <c r="N949" s="32">
        <v>46129</v>
      </c>
      <c r="O949" s="36" t="s">
        <v>22</v>
      </c>
    </row>
    <row r="950" spans="2:15">
      <c r="B950" s="7" t="s">
        <v>1585</v>
      </c>
      <c r="C950" s="7" t="s">
        <v>1586</v>
      </c>
      <c r="D950" s="36" t="s">
        <v>66</v>
      </c>
      <c r="E950" s="106" t="str">
        <f>VLOOKUP(D950,'pomocna tabulka'!$B$2:$D$12,3,0)</f>
        <v xml:space="preserve">Slovenská inovačná a energetická agentúra </v>
      </c>
      <c r="F950" s="78" t="str">
        <f>+IFERROR(VLOOKUP(VALUE(MID($B950,11,1)),'pomocna tabulka'!$F$2:$G$7,2,0),"")</f>
        <v>Predfinancovanie</v>
      </c>
      <c r="G950" s="108" t="s">
        <v>42</v>
      </c>
      <c r="H950" s="38">
        <v>120270.47</v>
      </c>
      <c r="I950" s="36" t="s">
        <v>43</v>
      </c>
      <c r="J950" s="38">
        <v>21224.2</v>
      </c>
      <c r="K950" s="117"/>
      <c r="L950" s="38">
        <v>0</v>
      </c>
      <c r="M950" s="53">
        <f t="shared" si="60"/>
        <v>141494.67000000001</v>
      </c>
      <c r="N950" s="32">
        <v>46129</v>
      </c>
      <c r="O950" s="36" t="s">
        <v>22</v>
      </c>
    </row>
    <row r="951" spans="2:15">
      <c r="B951" s="7" t="s">
        <v>1587</v>
      </c>
      <c r="C951" s="7" t="s">
        <v>1588</v>
      </c>
      <c r="D951" s="36" t="s">
        <v>66</v>
      </c>
      <c r="E951" s="106" t="str">
        <f>VLOOKUP(D951,'pomocna tabulka'!$B$2:$D$12,3,0)</f>
        <v xml:space="preserve">Slovenská inovačná a energetická agentúra </v>
      </c>
      <c r="F951" s="78" t="str">
        <f>+IFERROR(VLOOKUP(VALUE(MID($B951,11,1)),'pomocna tabulka'!$F$2:$G$7,2,0),"")</f>
        <v>Priebežná platba</v>
      </c>
      <c r="G951" s="36" t="s">
        <v>67</v>
      </c>
      <c r="H951" s="38">
        <v>22057.5</v>
      </c>
      <c r="I951" s="36" t="s">
        <v>68</v>
      </c>
      <c r="J951" s="38">
        <v>3892.5</v>
      </c>
      <c r="K951" s="117"/>
      <c r="L951" s="38">
        <v>0</v>
      </c>
      <c r="M951" s="53">
        <f t="shared" si="60"/>
        <v>25950</v>
      </c>
      <c r="N951" s="32">
        <v>46129</v>
      </c>
      <c r="O951" s="36" t="s">
        <v>22</v>
      </c>
    </row>
    <row r="952" spans="2:15">
      <c r="B952" s="7" t="s">
        <v>1589</v>
      </c>
      <c r="C952" s="7" t="s">
        <v>101</v>
      </c>
      <c r="D952" s="36" t="s">
        <v>19</v>
      </c>
      <c r="E952" s="106" t="str">
        <f>VLOOKUP(D952,'pomocna tabulka'!$B$2:$D$12,3,0)</f>
        <v>Úrad vlády SR</v>
      </c>
      <c r="F952" s="78" t="str">
        <f>+IFERROR(VLOOKUP(VALUE(MID($B952,11,1)),'pomocna tabulka'!$F$2:$G$7,2,0),"")</f>
        <v>Priebežná platba</v>
      </c>
      <c r="G952" s="108" t="s">
        <v>1143</v>
      </c>
      <c r="H952" s="38">
        <v>16001.64</v>
      </c>
      <c r="I952" s="36" t="s">
        <v>1144</v>
      </c>
      <c r="J952" s="38">
        <v>2823.82</v>
      </c>
      <c r="K952" s="117"/>
      <c r="L952" s="38">
        <v>0</v>
      </c>
      <c r="M952" s="53">
        <f t="shared" ref="M952:M962" si="61">H952+J952+L952</f>
        <v>18825.46</v>
      </c>
      <c r="N952" s="32">
        <v>46129</v>
      </c>
      <c r="O952" s="36" t="s">
        <v>22</v>
      </c>
    </row>
    <row r="953" spans="2:15">
      <c r="B953" s="7" t="s">
        <v>1590</v>
      </c>
      <c r="C953" s="7" t="s">
        <v>337</v>
      </c>
      <c r="D953" s="36" t="s">
        <v>27</v>
      </c>
      <c r="E953" s="106" t="str">
        <f>VLOOKUP(D953,'pomocna tabulka'!$B$2:$D$12,3,0)</f>
        <v>MIRRI SR</v>
      </c>
      <c r="F953" s="78" t="str">
        <f>+IFERROR(VLOOKUP(VALUE(MID($B953,11,1)),'pomocna tabulka'!$F$2:$G$7,2,0),"")</f>
        <v>Priebežná platba</v>
      </c>
      <c r="G953" s="108" t="s">
        <v>28</v>
      </c>
      <c r="H953" s="38">
        <v>4001.8</v>
      </c>
      <c r="I953" s="36" t="s">
        <v>29</v>
      </c>
      <c r="J953" s="38">
        <v>329.56</v>
      </c>
      <c r="K953" s="117"/>
      <c r="L953" s="38">
        <v>0</v>
      </c>
      <c r="M953" s="53">
        <f t="shared" si="61"/>
        <v>4331.3600000000006</v>
      </c>
      <c r="N953" s="32">
        <v>46129</v>
      </c>
      <c r="O953" s="36" t="s">
        <v>22</v>
      </c>
    </row>
    <row r="954" spans="2:15">
      <c r="B954" s="7" t="s">
        <v>1591</v>
      </c>
      <c r="C954" s="7" t="s">
        <v>1592</v>
      </c>
      <c r="D954" s="36" t="s">
        <v>27</v>
      </c>
      <c r="E954" s="106" t="str">
        <f>VLOOKUP(D954,'pomocna tabulka'!$B$2:$D$12,3,0)</f>
        <v>MIRRI SR</v>
      </c>
      <c r="F954" s="78" t="str">
        <f>+IFERROR(VLOOKUP(VALUE(MID($B954,11,1)),'pomocna tabulka'!$F$2:$G$7,2,0),"")</f>
        <v>Priebežná platba</v>
      </c>
      <c r="G954" s="108" t="s">
        <v>28</v>
      </c>
      <c r="H954" s="38">
        <v>8500</v>
      </c>
      <c r="I954" s="36" t="s">
        <v>29</v>
      </c>
      <c r="J954" s="38">
        <v>700</v>
      </c>
      <c r="K954" s="117"/>
      <c r="L954" s="38">
        <v>0</v>
      </c>
      <c r="M954" s="53">
        <f t="shared" ref="M954" si="62">H954+J954+L954</f>
        <v>9200</v>
      </c>
      <c r="N954" s="32">
        <v>46129</v>
      </c>
      <c r="O954" s="36" t="s">
        <v>22</v>
      </c>
    </row>
    <row r="955" spans="2:15">
      <c r="B955" s="7" t="s">
        <v>1593</v>
      </c>
      <c r="C955" s="7" t="s">
        <v>1594</v>
      </c>
      <c r="D955" s="36" t="s">
        <v>27</v>
      </c>
      <c r="E955" s="106" t="str">
        <f>VLOOKUP(D955,'pomocna tabulka'!$B$2:$D$12,3,0)</f>
        <v>MIRRI SR</v>
      </c>
      <c r="F955" s="78" t="str">
        <f>+IFERROR(VLOOKUP(VALUE(MID($B955,11,1)),'pomocna tabulka'!$F$2:$G$7,2,0),"")</f>
        <v>Priebežná platba</v>
      </c>
      <c r="G955" s="108" t="s">
        <v>28</v>
      </c>
      <c r="H955" s="38">
        <v>224647.74</v>
      </c>
      <c r="I955" s="36" t="s">
        <v>29</v>
      </c>
      <c r="J955" s="38">
        <v>18500.41</v>
      </c>
      <c r="K955" s="117"/>
      <c r="L955" s="38">
        <v>0</v>
      </c>
      <c r="M955" s="53">
        <f t="shared" si="61"/>
        <v>243148.15</v>
      </c>
      <c r="N955" s="32">
        <v>46129</v>
      </c>
      <c r="O955" s="36" t="s">
        <v>22</v>
      </c>
    </row>
    <row r="956" spans="2:15">
      <c r="B956" s="7" t="s">
        <v>1595</v>
      </c>
      <c r="C956" s="7" t="s">
        <v>1596</v>
      </c>
      <c r="D956" s="36" t="s">
        <v>27</v>
      </c>
      <c r="E956" s="106" t="str">
        <f>VLOOKUP(D956,'pomocna tabulka'!$B$2:$D$12,3,0)</f>
        <v>MIRRI SR</v>
      </c>
      <c r="F956" s="78" t="str">
        <f>+IFERROR(VLOOKUP(VALUE(MID($B956,11,1)),'pomocna tabulka'!$F$2:$G$7,2,0),"")</f>
        <v>Predfinancovanie</v>
      </c>
      <c r="G956" s="108" t="s">
        <v>28</v>
      </c>
      <c r="H956" s="38">
        <v>302759.71000000002</v>
      </c>
      <c r="I956" s="36" t="s">
        <v>29</v>
      </c>
      <c r="J956" s="38">
        <v>24933.15</v>
      </c>
      <c r="K956" s="117"/>
      <c r="L956" s="38">
        <v>0</v>
      </c>
      <c r="M956" s="53">
        <f t="shared" si="61"/>
        <v>327692.86000000004</v>
      </c>
      <c r="N956" s="32">
        <v>46129</v>
      </c>
      <c r="O956" s="36" t="s">
        <v>22</v>
      </c>
    </row>
    <row r="957" spans="2:15">
      <c r="B957" s="7" t="s">
        <v>1597</v>
      </c>
      <c r="C957" s="7" t="s">
        <v>1598</v>
      </c>
      <c r="D957" s="36" t="s">
        <v>19</v>
      </c>
      <c r="E957" s="106" t="str">
        <f>VLOOKUP(D957,'pomocna tabulka'!$B$2:$D$12,3,0)</f>
        <v>Úrad vlády SR</v>
      </c>
      <c r="F957" s="78" t="str">
        <f>+IFERROR(VLOOKUP(VALUE(MID($B957,11,1)),'pomocna tabulka'!$F$2:$G$7,2,0),"")</f>
        <v>Priebežná platba</v>
      </c>
      <c r="G957" s="108" t="s">
        <v>1143</v>
      </c>
      <c r="H957" s="38">
        <v>5498.17</v>
      </c>
      <c r="I957" s="36" t="s">
        <v>1144</v>
      </c>
      <c r="J957" s="38">
        <v>970.26</v>
      </c>
      <c r="K957" s="117"/>
      <c r="L957" s="38">
        <v>0</v>
      </c>
      <c r="M957" s="53">
        <f t="shared" si="61"/>
        <v>6468.43</v>
      </c>
      <c r="N957" s="32">
        <v>46132</v>
      </c>
      <c r="O957" s="36" t="s">
        <v>22</v>
      </c>
    </row>
    <row r="958" spans="2:15">
      <c r="B958" s="7" t="s">
        <v>1599</v>
      </c>
      <c r="C958" s="7" t="s">
        <v>176</v>
      </c>
      <c r="D958" s="36" t="s">
        <v>19</v>
      </c>
      <c r="E958" s="106" t="str">
        <f>VLOOKUP(D958,'pomocna tabulka'!$B$2:$D$12,3,0)</f>
        <v>Úrad vlády SR</v>
      </c>
      <c r="F958" s="78" t="str">
        <f>+IFERROR(VLOOKUP(VALUE(MID($B958,11,1)),'pomocna tabulka'!$F$2:$G$7,2,0),"")</f>
        <v>Priebežná platba</v>
      </c>
      <c r="G958" s="108" t="s">
        <v>1143</v>
      </c>
      <c r="H958" s="38">
        <v>5276.03</v>
      </c>
      <c r="I958" s="36" t="s">
        <v>1144</v>
      </c>
      <c r="J958" s="38">
        <v>931.06</v>
      </c>
      <c r="K958" s="117"/>
      <c r="L958" s="38">
        <v>0</v>
      </c>
      <c r="M958" s="53">
        <f t="shared" si="61"/>
        <v>6207.09</v>
      </c>
      <c r="N958" s="32">
        <v>46132</v>
      </c>
      <c r="O958" s="36" t="s">
        <v>22</v>
      </c>
    </row>
    <row r="959" spans="2:15">
      <c r="B959" s="7" t="s">
        <v>1600</v>
      </c>
      <c r="C959" s="7" t="s">
        <v>1601</v>
      </c>
      <c r="D959" s="36" t="s">
        <v>27</v>
      </c>
      <c r="E959" s="106" t="str">
        <f>VLOOKUP(D959,'pomocna tabulka'!$B$2:$D$12,3,0)</f>
        <v>MIRRI SR</v>
      </c>
      <c r="F959" s="78" t="str">
        <f>+IFERROR(VLOOKUP(VALUE(MID($B959,11,1)),'pomocna tabulka'!$F$2:$G$7,2,0),"")</f>
        <v>Predfinancovanie</v>
      </c>
      <c r="G959" s="108" t="s">
        <v>28</v>
      </c>
      <c r="H959" s="38">
        <v>80003.679999999993</v>
      </c>
      <c r="I959" s="36" t="s">
        <v>29</v>
      </c>
      <c r="J959" s="38">
        <v>6588.54</v>
      </c>
      <c r="K959" s="117"/>
      <c r="L959" s="38">
        <v>0</v>
      </c>
      <c r="M959" s="53">
        <f t="shared" si="61"/>
        <v>86592.219999999987</v>
      </c>
      <c r="N959" s="32">
        <v>46132</v>
      </c>
      <c r="O959" s="36" t="s">
        <v>22</v>
      </c>
    </row>
    <row r="960" spans="2:15">
      <c r="B960" s="7" t="s">
        <v>1602</v>
      </c>
      <c r="C960" s="7" t="s">
        <v>543</v>
      </c>
      <c r="D960" s="36" t="s">
        <v>19</v>
      </c>
      <c r="E960" s="106" t="str">
        <f>VLOOKUP(D960,'pomocna tabulka'!$B$2:$D$12,3,0)</f>
        <v>Úrad vlády SR</v>
      </c>
      <c r="F960" s="78" t="str">
        <f>+IFERROR(VLOOKUP(VALUE(MID($B960,11,1)),'pomocna tabulka'!$F$2:$G$7,2,0),"")</f>
        <v>Priebežná platba</v>
      </c>
      <c r="G960" s="108" t="s">
        <v>1143</v>
      </c>
      <c r="H960" s="38">
        <v>8247.25</v>
      </c>
      <c r="I960" s="36" t="s">
        <v>1144</v>
      </c>
      <c r="J960" s="38">
        <v>1455.4</v>
      </c>
      <c r="K960" s="117"/>
      <c r="L960" s="38">
        <v>0</v>
      </c>
      <c r="M960" s="53">
        <f t="shared" si="61"/>
        <v>9702.65</v>
      </c>
      <c r="N960" s="32">
        <v>46132</v>
      </c>
      <c r="O960" s="36" t="s">
        <v>22</v>
      </c>
    </row>
    <row r="961" spans="2:15">
      <c r="B961" s="7" t="s">
        <v>1603</v>
      </c>
      <c r="C961" s="7" t="s">
        <v>1604</v>
      </c>
      <c r="D961" s="36" t="s">
        <v>66</v>
      </c>
      <c r="E961" s="106" t="str">
        <f>VLOOKUP(D961,'pomocna tabulka'!$B$2:$D$12,3,0)</f>
        <v xml:space="preserve">Slovenská inovačná a energetická agentúra </v>
      </c>
      <c r="F961" s="78" t="str">
        <f>+IFERROR(VLOOKUP(VALUE(MID($B961,11,1)),'pomocna tabulka'!$F$2:$G$7,2,0),"")</f>
        <v>Predfinancovanie</v>
      </c>
      <c r="G961" s="108" t="s">
        <v>67</v>
      </c>
      <c r="H961" s="38">
        <v>146612.29</v>
      </c>
      <c r="I961" s="36" t="s">
        <v>68</v>
      </c>
      <c r="J961" s="38">
        <v>25872.76</v>
      </c>
      <c r="K961" s="117"/>
      <c r="L961" s="38">
        <v>0</v>
      </c>
      <c r="M961" s="53">
        <f t="shared" si="61"/>
        <v>172485.05000000002</v>
      </c>
      <c r="N961" s="32">
        <v>46132</v>
      </c>
      <c r="O961" s="36" t="s">
        <v>22</v>
      </c>
    </row>
    <row r="962" spans="2:15">
      <c r="B962" s="7" t="s">
        <v>1605</v>
      </c>
      <c r="C962" s="7" t="s">
        <v>996</v>
      </c>
      <c r="D962" s="36" t="s">
        <v>27</v>
      </c>
      <c r="E962" s="106" t="str">
        <f>VLOOKUP(D962,'pomocna tabulka'!$B$2:$D$12,3,0)</f>
        <v>MIRRI SR</v>
      </c>
      <c r="F962" s="78" t="str">
        <f>+IFERROR(VLOOKUP(VALUE(MID($B962,11,1)),'pomocna tabulka'!$F$2:$G$7,2,0),"")</f>
        <v>Zálohová platba</v>
      </c>
      <c r="G962" s="108" t="s">
        <v>28</v>
      </c>
      <c r="H962" s="38">
        <v>82413.039999999994</v>
      </c>
      <c r="I962" s="36" t="s">
        <v>29</v>
      </c>
      <c r="J962" s="38">
        <v>6786.96</v>
      </c>
      <c r="K962" s="117"/>
      <c r="L962" s="38">
        <v>0</v>
      </c>
      <c r="M962" s="53">
        <f t="shared" si="61"/>
        <v>89200</v>
      </c>
      <c r="N962" s="32">
        <v>46132</v>
      </c>
      <c r="O962" s="36" t="s">
        <v>22</v>
      </c>
    </row>
    <row r="963" spans="2:15">
      <c r="B963" s="7" t="s">
        <v>1606</v>
      </c>
      <c r="C963" s="7" t="s">
        <v>1607</v>
      </c>
      <c r="D963" s="36" t="s">
        <v>19</v>
      </c>
      <c r="E963" s="106" t="str">
        <f>VLOOKUP(D963,'pomocna tabulka'!$B$2:$D$12,3,0)</f>
        <v>Úrad vlády SR</v>
      </c>
      <c r="F963" s="78" t="str">
        <f>+IFERROR(VLOOKUP(VALUE(MID($B963,11,1)),'pomocna tabulka'!$F$2:$G$7,2,0),"")</f>
        <v>Predfinancovanie</v>
      </c>
      <c r="G963" s="108" t="s">
        <v>28</v>
      </c>
      <c r="H963" s="38">
        <v>19645.2</v>
      </c>
      <c r="I963" s="36" t="s">
        <v>29</v>
      </c>
      <c r="J963" s="38">
        <v>3466.8</v>
      </c>
      <c r="K963" s="117"/>
      <c r="L963" s="38">
        <v>0</v>
      </c>
      <c r="M963" s="53">
        <f t="shared" ref="M963:M1009" si="63">H963+J963+L963</f>
        <v>23112</v>
      </c>
      <c r="N963" s="32">
        <v>46132</v>
      </c>
      <c r="O963" s="36" t="s">
        <v>22</v>
      </c>
    </row>
    <row r="964" spans="2:15">
      <c r="B964" s="7" t="s">
        <v>1608</v>
      </c>
      <c r="C964" s="7" t="s">
        <v>1009</v>
      </c>
      <c r="D964" s="36" t="s">
        <v>457</v>
      </c>
      <c r="E964" s="106" t="str">
        <f>VLOOKUP(D964,'pomocna tabulka'!$B$2:$D$12,3,0)</f>
        <v>Ministerstvo zdravotníctva SR</v>
      </c>
      <c r="F964" s="78" t="str">
        <f>+IFERROR(VLOOKUP(VALUE(MID($B964,11,1)),'pomocna tabulka'!$F$2:$G$7,2,0),"")</f>
        <v>Zálohová platba</v>
      </c>
      <c r="G964" s="108" t="s">
        <v>20</v>
      </c>
      <c r="H964" s="38">
        <v>51000</v>
      </c>
      <c r="I964" s="36" t="s">
        <v>21</v>
      </c>
      <c r="J964" s="38">
        <v>9000</v>
      </c>
      <c r="K964" s="117"/>
      <c r="L964" s="38">
        <v>0</v>
      </c>
      <c r="M964" s="53">
        <f t="shared" si="63"/>
        <v>60000</v>
      </c>
      <c r="N964" s="32">
        <v>46132</v>
      </c>
      <c r="O964" s="36" t="s">
        <v>22</v>
      </c>
    </row>
    <row r="965" spans="2:15">
      <c r="B965" s="7" t="s">
        <v>1609</v>
      </c>
      <c r="C965" s="7" t="s">
        <v>1610</v>
      </c>
      <c r="D965" s="36" t="s">
        <v>19</v>
      </c>
      <c r="E965" s="106" t="str">
        <f>VLOOKUP(D965,'pomocna tabulka'!$B$2:$D$12,3,0)</f>
        <v>Úrad vlády SR</v>
      </c>
      <c r="F965" s="78" t="str">
        <f>+IFERROR(VLOOKUP(VALUE(MID($B965,11,1)),'pomocna tabulka'!$F$2:$G$7,2,0),"")</f>
        <v>Zálohová platba</v>
      </c>
      <c r="G965" s="108" t="s">
        <v>1143</v>
      </c>
      <c r="H965" s="38">
        <v>77715.28</v>
      </c>
      <c r="I965" s="36" t="s">
        <v>1144</v>
      </c>
      <c r="J965" s="38">
        <v>13714.46</v>
      </c>
      <c r="K965" s="117"/>
      <c r="L965" s="38">
        <v>0</v>
      </c>
      <c r="M965" s="53">
        <f t="shared" si="63"/>
        <v>91429.739999999991</v>
      </c>
      <c r="N965" s="32">
        <v>46132</v>
      </c>
      <c r="O965" s="36" t="s">
        <v>22</v>
      </c>
    </row>
    <row r="966" spans="2:15">
      <c r="B966" s="7" t="s">
        <v>1611</v>
      </c>
      <c r="C966" s="7" t="s">
        <v>108</v>
      </c>
      <c r="D966" s="36" t="s">
        <v>19</v>
      </c>
      <c r="E966" s="106" t="str">
        <f>VLOOKUP(D966,'pomocna tabulka'!$B$2:$D$12,3,0)</f>
        <v>Úrad vlády SR</v>
      </c>
      <c r="F966" s="78" t="str">
        <f>+IFERROR(VLOOKUP(VALUE(MID($B966,11,1)),'pomocna tabulka'!$F$2:$G$7,2,0),"")</f>
        <v>Priebežná platba</v>
      </c>
      <c r="G966" s="108" t="s">
        <v>1143</v>
      </c>
      <c r="H966" s="38">
        <v>5154.5</v>
      </c>
      <c r="I966" s="36" t="s">
        <v>1144</v>
      </c>
      <c r="J966" s="38">
        <v>909.62</v>
      </c>
      <c r="K966" s="117"/>
      <c r="L966" s="38">
        <v>0</v>
      </c>
      <c r="M966" s="53">
        <f t="shared" ref="M966:M967" si="64">H966+J966+L966</f>
        <v>6064.12</v>
      </c>
      <c r="N966" s="32">
        <v>46132</v>
      </c>
      <c r="O966" s="36" t="s">
        <v>22</v>
      </c>
    </row>
    <row r="967" spans="2:15">
      <c r="B967" s="7" t="s">
        <v>1612</v>
      </c>
      <c r="C967" s="7" t="s">
        <v>155</v>
      </c>
      <c r="D967" s="36" t="s">
        <v>27</v>
      </c>
      <c r="E967" s="106" t="str">
        <f>VLOOKUP(D967,'pomocna tabulka'!$B$2:$D$12,3,0)</f>
        <v>MIRRI SR</v>
      </c>
      <c r="F967" s="78" t="str">
        <f>+IFERROR(VLOOKUP(VALUE(MID($B967,11,1)),'pomocna tabulka'!$F$2:$G$7,2,0),"")</f>
        <v>Priebežná platba</v>
      </c>
      <c r="G967" s="108" t="s">
        <v>28</v>
      </c>
      <c r="H967" s="38">
        <v>70027.289999999994</v>
      </c>
      <c r="I967" s="36" t="s">
        <v>29</v>
      </c>
      <c r="J967" s="38">
        <v>78780.7</v>
      </c>
      <c r="K967" s="117"/>
      <c r="L967" s="38">
        <v>0</v>
      </c>
      <c r="M967" s="53">
        <f t="shared" si="64"/>
        <v>148807.99</v>
      </c>
      <c r="N967" s="32">
        <v>46132</v>
      </c>
      <c r="O967" s="36" t="s">
        <v>22</v>
      </c>
    </row>
    <row r="968" spans="2:15">
      <c r="B968" s="7" t="s">
        <v>1613</v>
      </c>
      <c r="C968" s="7" t="s">
        <v>358</v>
      </c>
      <c r="D968" s="36" t="s">
        <v>27</v>
      </c>
      <c r="E968" s="106" t="str">
        <f>VLOOKUP(D968,'pomocna tabulka'!$B$2:$D$12,3,0)</f>
        <v>MIRRI SR</v>
      </c>
      <c r="F968" s="78" t="str">
        <f>+IFERROR(VLOOKUP(VALUE(MID($B968,11,1)),'pomocna tabulka'!$F$2:$G$7,2,0),"")</f>
        <v>Predfinancovanie</v>
      </c>
      <c r="G968" s="108" t="s">
        <v>28</v>
      </c>
      <c r="H968" s="38">
        <v>242917.97</v>
      </c>
      <c r="I968" s="36" t="s">
        <v>29</v>
      </c>
      <c r="J968" s="38">
        <v>20005.009999999998</v>
      </c>
      <c r="K968" s="117"/>
      <c r="L968" s="38">
        <v>0</v>
      </c>
      <c r="M968" s="53">
        <f t="shared" si="63"/>
        <v>262922.98</v>
      </c>
      <c r="N968" s="32">
        <v>46132</v>
      </c>
      <c r="O968" s="36" t="s">
        <v>22</v>
      </c>
    </row>
    <row r="969" spans="2:15">
      <c r="B969" s="7" t="s">
        <v>1614</v>
      </c>
      <c r="C969" s="7" t="s">
        <v>1615</v>
      </c>
      <c r="D969" s="36" t="s">
        <v>19</v>
      </c>
      <c r="E969" s="106" t="str">
        <f>VLOOKUP(D969,'pomocna tabulka'!$B$2:$D$12,3,0)</f>
        <v>Úrad vlády SR</v>
      </c>
      <c r="F969" s="78" t="str">
        <f>+IFERROR(VLOOKUP(VALUE(MID($B969,11,1)),'pomocna tabulka'!$F$2:$G$7,2,0),"")</f>
        <v>Priebežná platba</v>
      </c>
      <c r="G969" s="108" t="s">
        <v>1143</v>
      </c>
      <c r="H969" s="38">
        <v>5498.14</v>
      </c>
      <c r="I969" s="36" t="s">
        <v>1144</v>
      </c>
      <c r="J969" s="38">
        <v>970.26</v>
      </c>
      <c r="K969" s="117"/>
      <c r="L969" s="38">
        <v>0</v>
      </c>
      <c r="M969" s="53">
        <f t="shared" si="63"/>
        <v>6468.4000000000005</v>
      </c>
      <c r="N969" s="32">
        <v>46132</v>
      </c>
      <c r="O969" s="36" t="s">
        <v>22</v>
      </c>
    </row>
    <row r="970" spans="2:15">
      <c r="B970" s="7" t="s">
        <v>1616</v>
      </c>
      <c r="C970" s="7" t="s">
        <v>1573</v>
      </c>
      <c r="D970" s="36" t="s">
        <v>27</v>
      </c>
      <c r="E970" s="106" t="str">
        <f>VLOOKUP(D970,'pomocna tabulka'!$B$2:$D$12,3,0)</f>
        <v>MIRRI SR</v>
      </c>
      <c r="F970" s="78" t="str">
        <f>+IFERROR(VLOOKUP(VALUE(MID($B970,11,1)),'pomocna tabulka'!$F$2:$G$7,2,0),"")</f>
        <v>Priebežná platba</v>
      </c>
      <c r="G970" s="108" t="s">
        <v>28</v>
      </c>
      <c r="H970" s="38">
        <v>545.70000000000005</v>
      </c>
      <c r="I970" s="36" t="s">
        <v>29</v>
      </c>
      <c r="J970" s="38">
        <v>44.94</v>
      </c>
      <c r="K970" s="117"/>
      <c r="L970" s="38">
        <v>0</v>
      </c>
      <c r="M970" s="53">
        <f t="shared" si="63"/>
        <v>590.6400000000001</v>
      </c>
      <c r="N970" s="32">
        <v>46132</v>
      </c>
      <c r="O970" s="36" t="s">
        <v>22</v>
      </c>
    </row>
    <row r="971" spans="2:15">
      <c r="B971" s="7" t="s">
        <v>1617</v>
      </c>
      <c r="C971" s="7" t="s">
        <v>1618</v>
      </c>
      <c r="D971" s="36" t="s">
        <v>19</v>
      </c>
      <c r="E971" s="106" t="str">
        <f>VLOOKUP(D971,'pomocna tabulka'!$B$2:$D$12,3,0)</f>
        <v>Úrad vlády SR</v>
      </c>
      <c r="F971" s="78" t="str">
        <f>+IFERROR(VLOOKUP(VALUE(MID($B971,11,1)),'pomocna tabulka'!$F$2:$G$7,2,0),"")</f>
        <v>Zálohová platba</v>
      </c>
      <c r="G971" s="108" t="s">
        <v>1143</v>
      </c>
      <c r="H971" s="38">
        <v>19125</v>
      </c>
      <c r="I971" s="36" t="s">
        <v>1144</v>
      </c>
      <c r="J971" s="38">
        <v>3375</v>
      </c>
      <c r="K971" s="117"/>
      <c r="L971" s="38">
        <v>0</v>
      </c>
      <c r="M971" s="53">
        <f t="shared" si="63"/>
        <v>22500</v>
      </c>
      <c r="N971" s="32">
        <v>46132</v>
      </c>
      <c r="O971" s="36" t="s">
        <v>22</v>
      </c>
    </row>
    <row r="972" spans="2:15">
      <c r="B972" s="7" t="s">
        <v>1619</v>
      </c>
      <c r="C972" s="7" t="s">
        <v>74</v>
      </c>
      <c r="D972" s="36" t="s">
        <v>27</v>
      </c>
      <c r="E972" s="106" t="str">
        <f>VLOOKUP(D972,'pomocna tabulka'!$B$2:$D$12,3,0)</f>
        <v>MIRRI SR</v>
      </c>
      <c r="F972" s="78" t="str">
        <f>+IFERROR(VLOOKUP(VALUE(MID($B972,11,1)),'pomocna tabulka'!$F$2:$G$7,2,0),"")</f>
        <v>Predfinancovanie</v>
      </c>
      <c r="G972" s="108" t="s">
        <v>28</v>
      </c>
      <c r="H972" s="38">
        <v>19236.7</v>
      </c>
      <c r="I972" s="36" t="s">
        <v>29</v>
      </c>
      <c r="J972" s="38">
        <v>1584.2</v>
      </c>
      <c r="K972" s="117"/>
      <c r="L972" s="38">
        <v>0</v>
      </c>
      <c r="M972" s="53">
        <f t="shared" si="63"/>
        <v>20820.900000000001</v>
      </c>
      <c r="N972" s="32">
        <v>46132</v>
      </c>
      <c r="O972" s="36" t="s">
        <v>22</v>
      </c>
    </row>
    <row r="973" spans="2:15">
      <c r="B973" s="7" t="s">
        <v>1620</v>
      </c>
      <c r="C973" s="7" t="s">
        <v>1621</v>
      </c>
      <c r="D973" s="36" t="s">
        <v>27</v>
      </c>
      <c r="E973" s="106" t="str">
        <f>VLOOKUP(D973,'pomocna tabulka'!$B$2:$D$12,3,0)</f>
        <v>MIRRI SR</v>
      </c>
      <c r="F973" s="78" t="str">
        <f>+IFERROR(VLOOKUP(VALUE(MID($B973,11,1)),'pomocna tabulka'!$F$2:$G$7,2,0),"")</f>
        <v>Predfinancovanie</v>
      </c>
      <c r="G973" s="108" t="s">
        <v>28</v>
      </c>
      <c r="H973" s="38">
        <v>14654.77</v>
      </c>
      <c r="I973" s="36" t="s">
        <v>29</v>
      </c>
      <c r="J973" s="38">
        <v>1206.8699999999999</v>
      </c>
      <c r="K973" s="117"/>
      <c r="L973" s="38">
        <v>0</v>
      </c>
      <c r="M973" s="53">
        <f t="shared" si="63"/>
        <v>15861.64</v>
      </c>
      <c r="N973" s="32">
        <v>46133</v>
      </c>
      <c r="O973" s="36" t="s">
        <v>22</v>
      </c>
    </row>
    <row r="974" spans="2:15">
      <c r="B974" s="7" t="s">
        <v>1622</v>
      </c>
      <c r="C974" s="7" t="s">
        <v>753</v>
      </c>
      <c r="D974" s="36" t="s">
        <v>27</v>
      </c>
      <c r="E974" s="106" t="str">
        <f>VLOOKUP(D974,'pomocna tabulka'!$B$2:$D$12,3,0)</f>
        <v>MIRRI SR</v>
      </c>
      <c r="F974" s="78" t="str">
        <f>+IFERROR(VLOOKUP(VALUE(MID($B974,11,1)),'pomocna tabulka'!$F$2:$G$7,2,0),"")</f>
        <v>Priebežná platba</v>
      </c>
      <c r="G974" s="108" t="s">
        <v>28</v>
      </c>
      <c r="H974" s="38">
        <v>7000.15</v>
      </c>
      <c r="I974" s="36" t="s">
        <v>29</v>
      </c>
      <c r="J974" s="38">
        <v>576.47</v>
      </c>
      <c r="K974" s="117"/>
      <c r="L974" s="38">
        <v>0</v>
      </c>
      <c r="M974" s="53">
        <f t="shared" si="63"/>
        <v>7576.62</v>
      </c>
      <c r="N974" s="32">
        <v>46133</v>
      </c>
      <c r="O974" s="36" t="s">
        <v>22</v>
      </c>
    </row>
    <row r="975" spans="2:15">
      <c r="B975" s="7" t="s">
        <v>1623</v>
      </c>
      <c r="C975" s="7" t="s">
        <v>1411</v>
      </c>
      <c r="D975" s="36" t="s">
        <v>19</v>
      </c>
      <c r="E975" s="106" t="str">
        <f>VLOOKUP(D975,'pomocna tabulka'!$B$2:$D$12,3,0)</f>
        <v>Úrad vlády SR</v>
      </c>
      <c r="F975" s="78" t="str">
        <f>+IFERROR(VLOOKUP(VALUE(MID($B975,11,1)),'pomocna tabulka'!$F$2:$G$7,2,0),"")</f>
        <v>Priebežná platba</v>
      </c>
      <c r="G975" s="108" t="s">
        <v>1143</v>
      </c>
      <c r="H975" s="38">
        <v>14576.82</v>
      </c>
      <c r="I975" s="36" t="s">
        <v>1144</v>
      </c>
      <c r="J975" s="38">
        <v>2572.38</v>
      </c>
      <c r="K975" s="117"/>
      <c r="L975" s="38">
        <v>0</v>
      </c>
      <c r="M975" s="53">
        <f t="shared" si="63"/>
        <v>17149.2</v>
      </c>
      <c r="N975" s="32">
        <v>46133</v>
      </c>
      <c r="O975" s="36" t="s">
        <v>22</v>
      </c>
    </row>
    <row r="976" spans="2:15">
      <c r="B976" s="7" t="s">
        <v>1624</v>
      </c>
      <c r="C976" s="7" t="s">
        <v>403</v>
      </c>
      <c r="D976" s="36" t="s">
        <v>19</v>
      </c>
      <c r="E976" s="106" t="str">
        <f>VLOOKUP(D976,'pomocna tabulka'!$B$2:$D$12,3,0)</f>
        <v>Úrad vlády SR</v>
      </c>
      <c r="F976" s="78" t="str">
        <f>+IFERROR(VLOOKUP(VALUE(MID($B976,11,1)),'pomocna tabulka'!$F$2:$G$7,2,0),"")</f>
        <v>Priebežná platba</v>
      </c>
      <c r="G976" s="108" t="s">
        <v>1143</v>
      </c>
      <c r="H976" s="38">
        <v>16383.28</v>
      </c>
      <c r="I976" s="36" t="s">
        <v>1144</v>
      </c>
      <c r="J976" s="38">
        <v>2891.17</v>
      </c>
      <c r="K976" s="117"/>
      <c r="L976" s="38">
        <v>0</v>
      </c>
      <c r="M976" s="53">
        <f t="shared" si="63"/>
        <v>19274.45</v>
      </c>
      <c r="N976" s="32">
        <v>46133</v>
      </c>
      <c r="O976" s="36" t="s">
        <v>22</v>
      </c>
    </row>
    <row r="977" spans="2:15">
      <c r="B977" s="7" t="s">
        <v>1625</v>
      </c>
      <c r="C977" s="7" t="s">
        <v>1009</v>
      </c>
      <c r="D977" s="36" t="s">
        <v>457</v>
      </c>
      <c r="E977" s="106" t="str">
        <f>VLOOKUP(D977,'pomocna tabulka'!$B$2:$D$12,3,0)</f>
        <v>Ministerstvo zdravotníctva SR</v>
      </c>
      <c r="F977" s="78" t="str">
        <f>+IFERROR(VLOOKUP(VALUE(MID($B977,11,1)),'pomocna tabulka'!$F$2:$G$7,2,0),"")</f>
        <v>Zálohová platba</v>
      </c>
      <c r="G977" s="108" t="s">
        <v>20</v>
      </c>
      <c r="H977" s="38">
        <v>600</v>
      </c>
      <c r="I977" s="36" t="s">
        <v>21</v>
      </c>
      <c r="J977" s="38">
        <v>900</v>
      </c>
      <c r="K977" s="117"/>
      <c r="L977" s="38">
        <v>0</v>
      </c>
      <c r="M977" s="53">
        <f t="shared" si="63"/>
        <v>1500</v>
      </c>
      <c r="N977" s="32">
        <v>46133</v>
      </c>
      <c r="O977" s="36" t="s">
        <v>22</v>
      </c>
    </row>
    <row r="978" spans="2:15">
      <c r="B978" s="7" t="s">
        <v>1626</v>
      </c>
      <c r="C978" s="7" t="s">
        <v>1036</v>
      </c>
      <c r="D978" s="36" t="s">
        <v>19</v>
      </c>
      <c r="E978" s="106" t="str">
        <f>VLOOKUP(D978,'pomocna tabulka'!$B$2:$D$12,3,0)</f>
        <v>Úrad vlády SR</v>
      </c>
      <c r="F978" s="78" t="str">
        <f>+IFERROR(VLOOKUP(VALUE(MID($B978,11,1)),'pomocna tabulka'!$F$2:$G$7,2,0),"")</f>
        <v>Zálohová platba</v>
      </c>
      <c r="G978" s="108" t="s">
        <v>28</v>
      </c>
      <c r="H978" s="38">
        <v>48327.19</v>
      </c>
      <c r="I978" s="36" t="s">
        <v>29</v>
      </c>
      <c r="J978" s="38">
        <v>8528.33</v>
      </c>
      <c r="K978" s="117"/>
      <c r="L978" s="38">
        <v>0</v>
      </c>
      <c r="M978" s="53">
        <f t="shared" si="63"/>
        <v>56855.520000000004</v>
      </c>
      <c r="N978" s="32">
        <v>46133</v>
      </c>
      <c r="O978" s="36" t="s">
        <v>22</v>
      </c>
    </row>
    <row r="979" spans="2:15">
      <c r="B979" s="7" t="s">
        <v>1627</v>
      </c>
      <c r="C979" s="7" t="s">
        <v>1628</v>
      </c>
      <c r="D979" s="36" t="s">
        <v>19</v>
      </c>
      <c r="E979" s="106" t="str">
        <f>VLOOKUP(D979,'pomocna tabulka'!$B$2:$D$12,3,0)</f>
        <v>Úrad vlády SR</v>
      </c>
      <c r="F979" s="78" t="str">
        <f>+IFERROR(VLOOKUP(VALUE(MID($B979,11,1)),'pomocna tabulka'!$F$2:$G$7,2,0),"")</f>
        <v>Zálohová platba</v>
      </c>
      <c r="G979" s="108" t="s">
        <v>1143</v>
      </c>
      <c r="H979" s="38">
        <v>16721.86</v>
      </c>
      <c r="I979" s="36" t="s">
        <v>1144</v>
      </c>
      <c r="J979" s="38">
        <v>2950.92</v>
      </c>
      <c r="K979" s="117"/>
      <c r="L979" s="38">
        <v>0</v>
      </c>
      <c r="M979" s="53">
        <f t="shared" si="63"/>
        <v>19672.78</v>
      </c>
      <c r="N979" s="32">
        <v>46133</v>
      </c>
      <c r="O979" s="36" t="s">
        <v>22</v>
      </c>
    </row>
    <row r="980" spans="2:15">
      <c r="B980" s="7" t="s">
        <v>1629</v>
      </c>
      <c r="C980" s="7" t="s">
        <v>1418</v>
      </c>
      <c r="D980" s="36" t="s">
        <v>27</v>
      </c>
      <c r="E980" s="106" t="str">
        <f>VLOOKUP(D980,'pomocna tabulka'!$B$2:$D$12,3,0)</f>
        <v>MIRRI SR</v>
      </c>
      <c r="F980" s="78" t="str">
        <f>+IFERROR(VLOOKUP(VALUE(MID($B980,11,1)),'pomocna tabulka'!$F$2:$G$7,2,0),"")</f>
        <v>Priebežná platba</v>
      </c>
      <c r="G980" s="108" t="s">
        <v>28</v>
      </c>
      <c r="H980" s="38">
        <v>32742</v>
      </c>
      <c r="I980" s="36" t="s">
        <v>29</v>
      </c>
      <c r="J980" s="38">
        <v>2696.4</v>
      </c>
      <c r="K980" s="117"/>
      <c r="L980" s="38">
        <v>0</v>
      </c>
      <c r="M980" s="53">
        <f t="shared" si="63"/>
        <v>35438.400000000001</v>
      </c>
      <c r="N980" s="32">
        <v>46133</v>
      </c>
      <c r="O980" s="36" t="s">
        <v>22</v>
      </c>
    </row>
    <row r="981" spans="2:15">
      <c r="B981" s="7" t="s">
        <v>1630</v>
      </c>
      <c r="C981" s="7" t="s">
        <v>970</v>
      </c>
      <c r="D981" s="36" t="s">
        <v>66</v>
      </c>
      <c r="E981" s="106" t="str">
        <f>VLOOKUP(D981,'pomocna tabulka'!$B$2:$D$12,3,0)</f>
        <v xml:space="preserve">Slovenská inovačná a energetická agentúra </v>
      </c>
      <c r="F981" s="78" t="str">
        <f>+IFERROR(VLOOKUP(VALUE(MID($B981,11,1)),'pomocna tabulka'!$F$2:$G$7,2,0),"")</f>
        <v>Priebežná platba</v>
      </c>
      <c r="G981" s="108" t="s">
        <v>67</v>
      </c>
      <c r="H981" s="38">
        <v>1023161.75</v>
      </c>
      <c r="I981" s="36" t="s">
        <v>68</v>
      </c>
      <c r="J981" s="38">
        <v>180557.95</v>
      </c>
      <c r="K981" s="117"/>
      <c r="L981" s="38">
        <v>0</v>
      </c>
      <c r="M981" s="53">
        <f t="shared" si="63"/>
        <v>1203719.7</v>
      </c>
      <c r="N981" s="32">
        <v>46133</v>
      </c>
      <c r="O981" s="36" t="s">
        <v>22</v>
      </c>
    </row>
    <row r="982" spans="2:15">
      <c r="B982" s="7" t="s">
        <v>1631</v>
      </c>
      <c r="C982" s="7" t="s">
        <v>41</v>
      </c>
      <c r="D982" s="36" t="s">
        <v>27</v>
      </c>
      <c r="E982" s="106" t="str">
        <f>VLOOKUP(D982,'pomocna tabulka'!$B$2:$D$12,3,0)</f>
        <v>MIRRI SR</v>
      </c>
      <c r="F982" s="78" t="str">
        <f>+IFERROR(VLOOKUP(VALUE(MID($B982,11,1)),'pomocna tabulka'!$F$2:$G$7,2,0),"")</f>
        <v>Zálohová platba</v>
      </c>
      <c r="G982" s="108" t="s">
        <v>42</v>
      </c>
      <c r="H982" s="38">
        <v>642581.52</v>
      </c>
      <c r="I982" s="36" t="s">
        <v>43</v>
      </c>
      <c r="J982" s="38">
        <v>52918.48</v>
      </c>
      <c r="K982" s="117"/>
      <c r="L982" s="38">
        <v>0</v>
      </c>
      <c r="M982" s="53">
        <f t="shared" si="63"/>
        <v>695500</v>
      </c>
      <c r="N982" s="32">
        <v>46133</v>
      </c>
      <c r="O982" s="36" t="s">
        <v>22</v>
      </c>
    </row>
    <row r="983" spans="2:15">
      <c r="B983" s="7" t="s">
        <v>1632</v>
      </c>
      <c r="C983" s="7" t="s">
        <v>1633</v>
      </c>
      <c r="D983" s="36" t="s">
        <v>19</v>
      </c>
      <c r="E983" s="106" t="str">
        <f>VLOOKUP(D983,'pomocna tabulka'!$B$2:$D$12,3,0)</f>
        <v>Úrad vlády SR</v>
      </c>
      <c r="F983" s="78" t="str">
        <f>+IFERROR(VLOOKUP(VALUE(MID($B983,11,1)),'pomocna tabulka'!$F$2:$G$7,2,0),"")</f>
        <v>Zálohová platba</v>
      </c>
      <c r="G983" s="108" t="s">
        <v>1143</v>
      </c>
      <c r="H983" s="38">
        <v>24897.5</v>
      </c>
      <c r="I983" s="36" t="s">
        <v>1144</v>
      </c>
      <c r="J983" s="38">
        <v>4393.68</v>
      </c>
      <c r="K983" s="117"/>
      <c r="L983" s="38">
        <v>0</v>
      </c>
      <c r="M983" s="53">
        <f t="shared" si="63"/>
        <v>29291.18</v>
      </c>
      <c r="N983" s="32">
        <v>46133</v>
      </c>
      <c r="O983" s="36" t="s">
        <v>22</v>
      </c>
    </row>
    <row r="984" spans="2:15">
      <c r="B984" s="7" t="s">
        <v>1634</v>
      </c>
      <c r="C984" s="7" t="s">
        <v>244</v>
      </c>
      <c r="D984" s="36" t="s">
        <v>19</v>
      </c>
      <c r="E984" s="106" t="str">
        <f>VLOOKUP(D984,'pomocna tabulka'!$B$2:$D$12,3,0)</f>
        <v>Úrad vlády SR</v>
      </c>
      <c r="F984" s="78" t="str">
        <f>+IFERROR(VLOOKUP(VALUE(MID($B984,11,1)),'pomocna tabulka'!$F$2:$G$7,2,0),"")</f>
        <v>Priebežná platba</v>
      </c>
      <c r="G984" s="108" t="s">
        <v>1143</v>
      </c>
      <c r="H984" s="38">
        <v>5462.79</v>
      </c>
      <c r="I984" s="36" t="s">
        <v>1144</v>
      </c>
      <c r="J984" s="38">
        <v>964.02</v>
      </c>
      <c r="K984" s="117"/>
      <c r="L984" s="38">
        <v>0</v>
      </c>
      <c r="M984" s="53">
        <f t="shared" si="63"/>
        <v>6426.8099999999995</v>
      </c>
      <c r="N984" s="32">
        <v>46133</v>
      </c>
      <c r="O984" s="36" t="s">
        <v>22</v>
      </c>
    </row>
    <row r="985" spans="2:15" ht="12.75" customHeight="1">
      <c r="B985" s="7" t="s">
        <v>1635</v>
      </c>
      <c r="C985" s="7" t="s">
        <v>1636</v>
      </c>
      <c r="D985" s="36" t="s">
        <v>66</v>
      </c>
      <c r="E985" s="106" t="str">
        <f>VLOOKUP(D985,'pomocna tabulka'!$B$2:$D$12,3,0)</f>
        <v xml:space="preserve">Slovenská inovačná a energetická agentúra </v>
      </c>
      <c r="F985" s="78" t="str">
        <f>+IFERROR(VLOOKUP(VALUE(MID($B985,11,1)),'pomocna tabulka'!$F$2:$G$7,2,0),"")</f>
        <v>Finančné nástroje/Tranža</v>
      </c>
      <c r="G985" s="108" t="s">
        <v>42</v>
      </c>
      <c r="H985" s="38">
        <v>7650000</v>
      </c>
      <c r="I985" s="36" t="s">
        <v>43</v>
      </c>
      <c r="J985" s="38">
        <v>1030555</v>
      </c>
      <c r="K985" s="117"/>
      <c r="L985" s="38">
        <v>0</v>
      </c>
      <c r="M985" s="53">
        <f t="shared" si="63"/>
        <v>8680555</v>
      </c>
      <c r="N985" s="32">
        <v>46133</v>
      </c>
      <c r="O985" s="36" t="s">
        <v>22</v>
      </c>
    </row>
    <row r="986" spans="2:15" ht="25.5">
      <c r="B986" s="7" t="s">
        <v>1635</v>
      </c>
      <c r="C986" s="7" t="s">
        <v>1636</v>
      </c>
      <c r="D986" s="36" t="s">
        <v>66</v>
      </c>
      <c r="E986" s="106" t="str">
        <f>VLOOKUP(D986,'pomocna tabulka'!$B$2:$D$12,3,0)</f>
        <v xml:space="preserve">Slovenská inovačná a energetická agentúra </v>
      </c>
      <c r="F986" s="78" t="str">
        <f>+IFERROR(VLOOKUP(VALUE(MID($B986,11,1)),'pomocna tabulka'!$F$2:$G$7,2,0),"")</f>
        <v>Finančné nástroje/Tranža</v>
      </c>
      <c r="G986" s="108"/>
      <c r="H986" s="38">
        <v>0</v>
      </c>
      <c r="I986" s="36" t="s">
        <v>1637</v>
      </c>
      <c r="J986" s="38">
        <v>319445</v>
      </c>
      <c r="K986" s="117"/>
      <c r="L986" s="38">
        <v>0</v>
      </c>
      <c r="M986" s="53">
        <f t="shared" si="63"/>
        <v>319445</v>
      </c>
      <c r="N986" s="32">
        <v>46133</v>
      </c>
      <c r="O986" s="36" t="s">
        <v>22</v>
      </c>
    </row>
    <row r="987" spans="2:15">
      <c r="B987" s="7" t="s">
        <v>1638</v>
      </c>
      <c r="C987" s="7" t="s">
        <v>128</v>
      </c>
      <c r="D987" s="36" t="s">
        <v>66</v>
      </c>
      <c r="E987" s="106" t="str">
        <f>VLOOKUP(D987,'pomocna tabulka'!$B$2:$D$12,3,0)</f>
        <v xml:space="preserve">Slovenská inovačná a energetická agentúra </v>
      </c>
      <c r="F987" s="78" t="str">
        <f>+IFERROR(VLOOKUP(VALUE(MID($B987,11,1)),'pomocna tabulka'!$F$2:$G$7,2,0),"")</f>
        <v>Priebežná platba</v>
      </c>
      <c r="G987" s="108" t="s">
        <v>67</v>
      </c>
      <c r="H987" s="38">
        <v>14393.89</v>
      </c>
      <c r="I987" s="36" t="s">
        <v>68</v>
      </c>
      <c r="J987" s="38">
        <v>2540.1</v>
      </c>
      <c r="K987" s="117"/>
      <c r="L987" s="38">
        <v>0</v>
      </c>
      <c r="M987" s="53">
        <f t="shared" si="63"/>
        <v>16933.989999999998</v>
      </c>
      <c r="N987" s="32">
        <v>46133</v>
      </c>
      <c r="O987" s="36" t="s">
        <v>22</v>
      </c>
    </row>
    <row r="988" spans="2:15">
      <c r="B988" s="7" t="s">
        <v>1639</v>
      </c>
      <c r="C988" s="7" t="s">
        <v>1640</v>
      </c>
      <c r="D988" s="36" t="s">
        <v>27</v>
      </c>
      <c r="E988" s="106" t="str">
        <f>VLOOKUP(D988,'pomocna tabulka'!$B$2:$D$12,3,0)</f>
        <v>MIRRI SR</v>
      </c>
      <c r="F988" s="78" t="str">
        <f>+IFERROR(VLOOKUP(VALUE(MID($B988,11,1)),'pomocna tabulka'!$F$2:$G$7,2,0),"")</f>
        <v>Predfinancovanie</v>
      </c>
      <c r="G988" s="108" t="s">
        <v>28</v>
      </c>
      <c r="H988" s="38">
        <v>92657.600000000006</v>
      </c>
      <c r="I988" s="36" t="s">
        <v>29</v>
      </c>
      <c r="J988" s="38">
        <v>7630.63</v>
      </c>
      <c r="K988" s="117"/>
      <c r="L988" s="38">
        <v>0</v>
      </c>
      <c r="M988" s="53">
        <f t="shared" si="63"/>
        <v>100288.23000000001</v>
      </c>
      <c r="N988" s="32">
        <v>46133</v>
      </c>
      <c r="O988" s="36" t="s">
        <v>22</v>
      </c>
    </row>
    <row r="989" spans="2:15">
      <c r="B989" s="7" t="s">
        <v>1641</v>
      </c>
      <c r="C989" s="7" t="s">
        <v>1642</v>
      </c>
      <c r="D989" s="36" t="s">
        <v>27</v>
      </c>
      <c r="E989" s="106" t="str">
        <f>VLOOKUP(D989,'pomocna tabulka'!$B$2:$D$12,3,0)</f>
        <v>MIRRI SR</v>
      </c>
      <c r="F989" s="78" t="str">
        <f>+IFERROR(VLOOKUP(VALUE(MID($B989,11,1)),'pomocna tabulka'!$F$2:$G$7,2,0),"")</f>
        <v>Predfinancovanie</v>
      </c>
      <c r="G989" s="108" t="s">
        <v>28</v>
      </c>
      <c r="H989" s="38">
        <v>121235.56</v>
      </c>
      <c r="I989" s="36" t="s">
        <v>29</v>
      </c>
      <c r="J989" s="38">
        <v>9984.1</v>
      </c>
      <c r="K989" s="117"/>
      <c r="L989" s="38">
        <v>0</v>
      </c>
      <c r="M989" s="53">
        <f t="shared" si="63"/>
        <v>131219.66</v>
      </c>
      <c r="N989" s="32">
        <v>46133</v>
      </c>
      <c r="O989" s="36" t="s">
        <v>22</v>
      </c>
    </row>
    <row r="990" spans="2:15">
      <c r="B990" s="7" t="s">
        <v>1643</v>
      </c>
      <c r="C990" s="7" t="s">
        <v>1644</v>
      </c>
      <c r="D990" s="36" t="s">
        <v>27</v>
      </c>
      <c r="E990" s="106" t="str">
        <f>VLOOKUP(D990,'pomocna tabulka'!$B$2:$D$12,3,0)</f>
        <v>MIRRI SR</v>
      </c>
      <c r="F990" s="78" t="str">
        <f>+IFERROR(VLOOKUP(VALUE(MID($B990,11,1)),'pomocna tabulka'!$F$2:$G$7,2,0),"")</f>
        <v>Priebežná platba</v>
      </c>
      <c r="G990" s="108" t="s">
        <v>28</v>
      </c>
      <c r="H990" s="38">
        <v>7159.58</v>
      </c>
      <c r="I990" s="36" t="s">
        <v>29</v>
      </c>
      <c r="J990" s="38">
        <v>589.62</v>
      </c>
      <c r="K990" s="117"/>
      <c r="L990" s="38">
        <v>0</v>
      </c>
      <c r="M990" s="53">
        <f t="shared" si="63"/>
        <v>7749.2</v>
      </c>
      <c r="N990" s="32">
        <v>46133</v>
      </c>
      <c r="O990" s="36" t="s">
        <v>22</v>
      </c>
    </row>
    <row r="991" spans="2:15">
      <c r="B991" s="7" t="s">
        <v>1645</v>
      </c>
      <c r="C991" s="7" t="s">
        <v>110</v>
      </c>
      <c r="D991" s="36" t="s">
        <v>19</v>
      </c>
      <c r="E991" s="106" t="str">
        <f>VLOOKUP(D991,'pomocna tabulka'!$B$2:$D$12,3,0)</f>
        <v>Úrad vlády SR</v>
      </c>
      <c r="F991" s="78" t="str">
        <f>+IFERROR(VLOOKUP(VALUE(MID($B991,11,1)),'pomocna tabulka'!$F$2:$G$7,2,0),"")</f>
        <v>Priebežná platba</v>
      </c>
      <c r="G991" s="108" t="s">
        <v>1143</v>
      </c>
      <c r="H991" s="38">
        <v>4903.28</v>
      </c>
      <c r="I991" s="36" t="s">
        <v>1144</v>
      </c>
      <c r="J991" s="38">
        <v>865.28</v>
      </c>
      <c r="K991" s="117"/>
      <c r="L991" s="38">
        <v>0</v>
      </c>
      <c r="M991" s="53">
        <f t="shared" si="63"/>
        <v>5768.5599999999995</v>
      </c>
      <c r="N991" s="32">
        <v>46133</v>
      </c>
      <c r="O991" s="36" t="s">
        <v>22</v>
      </c>
    </row>
    <row r="992" spans="2:15">
      <c r="B992" s="7" t="s">
        <v>1646</v>
      </c>
      <c r="C992" s="7" t="s">
        <v>222</v>
      </c>
      <c r="D992" s="36" t="s">
        <v>27</v>
      </c>
      <c r="E992" s="106" t="str">
        <f>VLOOKUP(D992,'pomocna tabulka'!$B$2:$D$12,3,0)</f>
        <v>MIRRI SR</v>
      </c>
      <c r="F992" s="78" t="str">
        <f>+IFERROR(VLOOKUP(VALUE(MID($B992,11,1)),'pomocna tabulka'!$F$2:$G$7,2,0),"")</f>
        <v>Priebežná platba</v>
      </c>
      <c r="G992" s="108" t="s">
        <v>28</v>
      </c>
      <c r="H992" s="38">
        <v>7639.8</v>
      </c>
      <c r="I992" s="36" t="s">
        <v>29</v>
      </c>
      <c r="J992" s="38">
        <v>629.16</v>
      </c>
      <c r="K992" s="117"/>
      <c r="L992" s="38">
        <v>0</v>
      </c>
      <c r="M992" s="53">
        <f t="shared" si="63"/>
        <v>8268.9600000000009</v>
      </c>
      <c r="N992" s="32">
        <v>46133</v>
      </c>
      <c r="O992" s="36" t="s">
        <v>22</v>
      </c>
    </row>
    <row r="993" spans="2:15">
      <c r="B993" s="9" t="s">
        <v>1647</v>
      </c>
      <c r="C993" s="7" t="s">
        <v>1357</v>
      </c>
      <c r="D993" s="36" t="s">
        <v>66</v>
      </c>
      <c r="E993" s="106" t="str">
        <f>VLOOKUP(D993,'pomocna tabulka'!$B$2:$D$12,3,0)</f>
        <v xml:space="preserve">Slovenská inovačná a energetická agentúra </v>
      </c>
      <c r="F993" s="78" t="str">
        <f>+IFERROR(VLOOKUP(VALUE(MID($B993,11,1)),'pomocna tabulka'!$F$2:$G$7,2,0),"")</f>
        <v>Predfinancovanie</v>
      </c>
      <c r="G993" s="108" t="s">
        <v>67</v>
      </c>
      <c r="H993" s="38">
        <v>53094.19</v>
      </c>
      <c r="I993" s="36" t="s">
        <v>68</v>
      </c>
      <c r="J993" s="38">
        <v>9369.56</v>
      </c>
      <c r="K993" s="117"/>
      <c r="L993" s="38">
        <v>0</v>
      </c>
      <c r="M993" s="53">
        <f t="shared" si="63"/>
        <v>62463.75</v>
      </c>
      <c r="N993" s="32">
        <v>46133</v>
      </c>
      <c r="O993" s="36" t="s">
        <v>22</v>
      </c>
    </row>
    <row r="994" spans="2:15">
      <c r="B994" s="7" t="s">
        <v>1648</v>
      </c>
      <c r="C994" s="7" t="s">
        <v>786</v>
      </c>
      <c r="D994" s="36" t="s">
        <v>27</v>
      </c>
      <c r="E994" s="106" t="str">
        <f>VLOOKUP(D994,'pomocna tabulka'!$B$2:$D$12,3,0)</f>
        <v>MIRRI SR</v>
      </c>
      <c r="F994" s="78" t="str">
        <f>+IFERROR(VLOOKUP(VALUE(MID($B994,11,1)),'pomocna tabulka'!$F$2:$G$7,2,0),"")</f>
        <v>Priebežná platba</v>
      </c>
      <c r="G994" s="108" t="s">
        <v>28</v>
      </c>
      <c r="H994" s="38">
        <v>17921.03</v>
      </c>
      <c r="I994" s="36" t="s">
        <v>29</v>
      </c>
      <c r="J994" s="38">
        <v>1475.85</v>
      </c>
      <c r="K994" s="117"/>
      <c r="L994" s="38">
        <v>0</v>
      </c>
      <c r="M994" s="53">
        <f t="shared" si="63"/>
        <v>19396.879999999997</v>
      </c>
      <c r="N994" s="32">
        <v>46133</v>
      </c>
      <c r="O994" s="36" t="s">
        <v>22</v>
      </c>
    </row>
    <row r="995" spans="2:15">
      <c r="B995" s="7" t="s">
        <v>1649</v>
      </c>
      <c r="C995" s="7" t="s">
        <v>1650</v>
      </c>
      <c r="D995" s="36" t="s">
        <v>27</v>
      </c>
      <c r="E995" s="106" t="str">
        <f>VLOOKUP(D995,'pomocna tabulka'!$B$2:$D$12,3,0)</f>
        <v>MIRRI SR</v>
      </c>
      <c r="F995" s="78" t="str">
        <f>+IFERROR(VLOOKUP(VALUE(MID($B995,11,1)),'pomocna tabulka'!$F$2:$G$7,2,0),"")</f>
        <v>Priebežná platba</v>
      </c>
      <c r="G995" s="108" t="s">
        <v>28</v>
      </c>
      <c r="H995" s="38">
        <v>29606.05</v>
      </c>
      <c r="I995" s="36" t="s">
        <v>29</v>
      </c>
      <c r="J995" s="38">
        <v>9877.15</v>
      </c>
      <c r="K995" s="8" t="s">
        <v>48</v>
      </c>
      <c r="L995" s="38">
        <v>2853.49</v>
      </c>
      <c r="M995" s="53">
        <f t="shared" ref="M995" si="65">H995+J995+L995</f>
        <v>42336.689999999995</v>
      </c>
      <c r="N995" s="32">
        <v>46133</v>
      </c>
      <c r="O995" s="49" t="s">
        <v>49</v>
      </c>
    </row>
    <row r="996" spans="2:15">
      <c r="B996" s="7" t="s">
        <v>1651</v>
      </c>
      <c r="C996" s="7" t="s">
        <v>582</v>
      </c>
      <c r="D996" s="36" t="s">
        <v>19</v>
      </c>
      <c r="E996" s="106" t="str">
        <f>VLOOKUP(D996,'pomocna tabulka'!$B$2:$D$12,3,0)</f>
        <v>Úrad vlády SR</v>
      </c>
      <c r="F996" s="78" t="str">
        <f>+IFERROR(VLOOKUP(VALUE(MID($B996,11,1)),'pomocna tabulka'!$F$2:$G$7,2,0),"")</f>
        <v>Priebežná platba</v>
      </c>
      <c r="G996" s="108" t="s">
        <v>1143</v>
      </c>
      <c r="H996" s="38">
        <v>15899.62</v>
      </c>
      <c r="I996" s="36" t="s">
        <v>1144</v>
      </c>
      <c r="J996" s="38">
        <v>2805.82</v>
      </c>
      <c r="K996" s="117"/>
      <c r="L996" s="38">
        <v>0</v>
      </c>
      <c r="M996" s="53">
        <f t="shared" si="63"/>
        <v>18705.440000000002</v>
      </c>
      <c r="N996" s="32">
        <v>46134</v>
      </c>
      <c r="O996" s="36" t="s">
        <v>22</v>
      </c>
    </row>
    <row r="997" spans="2:15">
      <c r="B997" s="7" t="s">
        <v>1652</v>
      </c>
      <c r="C997" s="7" t="s">
        <v>816</v>
      </c>
      <c r="D997" s="36" t="s">
        <v>27</v>
      </c>
      <c r="E997" s="106" t="str">
        <f>VLOOKUP(D997,'pomocna tabulka'!$B$2:$D$12,3,0)</f>
        <v>MIRRI SR</v>
      </c>
      <c r="F997" s="78" t="str">
        <f>+IFERROR(VLOOKUP(VALUE(MID($B997,11,1)),'pomocna tabulka'!$F$2:$G$7,2,0),"")</f>
        <v>Predfinancovanie</v>
      </c>
      <c r="G997" s="108" t="s">
        <v>28</v>
      </c>
      <c r="H997" s="38">
        <v>100001.13</v>
      </c>
      <c r="I997" s="36" t="s">
        <v>29</v>
      </c>
      <c r="J997" s="38">
        <v>8235.39</v>
      </c>
      <c r="K997" s="117"/>
      <c r="L997" s="38">
        <v>0</v>
      </c>
      <c r="M997" s="53">
        <f t="shared" si="63"/>
        <v>108236.52</v>
      </c>
      <c r="N997" s="32">
        <v>46134</v>
      </c>
      <c r="O997" s="36" t="s">
        <v>22</v>
      </c>
    </row>
    <row r="998" spans="2:15">
      <c r="B998" s="7" t="s">
        <v>1653</v>
      </c>
      <c r="C998" s="7" t="s">
        <v>1540</v>
      </c>
      <c r="D998" s="36" t="s">
        <v>27</v>
      </c>
      <c r="E998" s="106" t="str">
        <f>VLOOKUP(D998,'pomocna tabulka'!$B$2:$D$12,3,0)</f>
        <v>MIRRI SR</v>
      </c>
      <c r="F998" s="78" t="str">
        <f>+IFERROR(VLOOKUP(VALUE(MID($B998,11,1)),'pomocna tabulka'!$F$2:$G$7,2,0),"")</f>
        <v>Zálohová platba</v>
      </c>
      <c r="G998" s="108" t="s">
        <v>28</v>
      </c>
      <c r="H998" s="38">
        <v>508959.56</v>
      </c>
      <c r="I998" s="36" t="s">
        <v>29</v>
      </c>
      <c r="J998" s="38">
        <v>41914.32</v>
      </c>
      <c r="K998" s="117"/>
      <c r="L998" s="38">
        <v>0</v>
      </c>
      <c r="M998" s="53">
        <f t="shared" si="63"/>
        <v>550873.88</v>
      </c>
      <c r="N998" s="32">
        <v>46134</v>
      </c>
      <c r="O998" s="36" t="s">
        <v>22</v>
      </c>
    </row>
    <row r="999" spans="2:15">
      <c r="B999" s="7" t="s">
        <v>1654</v>
      </c>
      <c r="C999" s="7" t="s">
        <v>380</v>
      </c>
      <c r="D999" s="36" t="s">
        <v>66</v>
      </c>
      <c r="E999" s="106" t="str">
        <f>VLOOKUP(D999,'pomocna tabulka'!$B$2:$D$12,3,0)</f>
        <v xml:space="preserve">Slovenská inovačná a energetická agentúra </v>
      </c>
      <c r="F999" s="78" t="str">
        <f>+IFERROR(VLOOKUP(VALUE(MID($B999,11,1)),'pomocna tabulka'!$F$2:$G$7,2,0),"")</f>
        <v>Predfinancovanie</v>
      </c>
      <c r="G999" s="108" t="s">
        <v>67</v>
      </c>
      <c r="H999" s="38">
        <v>192864.01</v>
      </c>
      <c r="I999" s="36" t="s">
        <v>68</v>
      </c>
      <c r="J999" s="38">
        <v>34034.83</v>
      </c>
      <c r="K999" s="117"/>
      <c r="L999" s="38">
        <v>0</v>
      </c>
      <c r="M999" s="53">
        <f t="shared" si="63"/>
        <v>226898.84000000003</v>
      </c>
      <c r="N999" s="32">
        <v>46134</v>
      </c>
      <c r="O999" s="36" t="s">
        <v>22</v>
      </c>
    </row>
    <row r="1000" spans="2:15">
      <c r="B1000" s="7" t="s">
        <v>1655</v>
      </c>
      <c r="C1000" s="7" t="s">
        <v>56</v>
      </c>
      <c r="D1000" s="36" t="s">
        <v>27</v>
      </c>
      <c r="E1000" s="106" t="str">
        <f>VLOOKUP(D1000,'pomocna tabulka'!$B$2:$D$12,3,0)</f>
        <v>MIRRI SR</v>
      </c>
      <c r="F1000" s="78" t="str">
        <f>+IFERROR(VLOOKUP(VALUE(MID($B1000,11,1)),'pomocna tabulka'!$F$2:$G$7,2,0),"")</f>
        <v>Zálohová platba</v>
      </c>
      <c r="G1000" s="108" t="s">
        <v>28</v>
      </c>
      <c r="H1000" s="38">
        <v>63472.83</v>
      </c>
      <c r="I1000" s="36" t="s">
        <v>29</v>
      </c>
      <c r="J1000" s="38">
        <v>5227.17</v>
      </c>
      <c r="K1000" s="117"/>
      <c r="L1000" s="38">
        <v>0</v>
      </c>
      <c r="M1000" s="53">
        <f t="shared" si="63"/>
        <v>68700</v>
      </c>
      <c r="N1000" s="32">
        <v>46134</v>
      </c>
      <c r="O1000" s="36" t="s">
        <v>22</v>
      </c>
    </row>
    <row r="1001" spans="2:15">
      <c r="B1001" s="7" t="s">
        <v>1656</v>
      </c>
      <c r="C1001" s="7" t="s">
        <v>248</v>
      </c>
      <c r="D1001" s="36" t="s">
        <v>19</v>
      </c>
      <c r="E1001" s="106" t="str">
        <f>VLOOKUP(D1001,'pomocna tabulka'!$B$2:$D$12,3,0)</f>
        <v>Úrad vlády SR</v>
      </c>
      <c r="F1001" s="78" t="str">
        <f>+IFERROR(VLOOKUP(VALUE(MID($B1001,11,1)),'pomocna tabulka'!$F$2:$G$7,2,0),"")</f>
        <v>Priebežná platba</v>
      </c>
      <c r="G1001" s="108" t="s">
        <v>1143</v>
      </c>
      <c r="H1001" s="38">
        <v>16494.509999999998</v>
      </c>
      <c r="I1001" s="36" t="s">
        <v>1144</v>
      </c>
      <c r="J1001" s="38">
        <v>2910.79</v>
      </c>
      <c r="K1001" s="117"/>
      <c r="L1001" s="38">
        <v>0</v>
      </c>
      <c r="M1001" s="53">
        <f t="shared" si="63"/>
        <v>19405.3</v>
      </c>
      <c r="N1001" s="32">
        <v>46134</v>
      </c>
      <c r="O1001" s="36" t="s">
        <v>22</v>
      </c>
    </row>
    <row r="1002" spans="2:15">
      <c r="B1002" s="7" t="s">
        <v>1657</v>
      </c>
      <c r="C1002" s="7" t="s">
        <v>1658</v>
      </c>
      <c r="D1002" s="36" t="s">
        <v>19</v>
      </c>
      <c r="E1002" s="106" t="str">
        <f>VLOOKUP(D1002,'pomocna tabulka'!$B$2:$D$12,3,0)</f>
        <v>Úrad vlády SR</v>
      </c>
      <c r="F1002" s="78" t="str">
        <f>+IFERROR(VLOOKUP(VALUE(MID($B1002,11,1)),'pomocna tabulka'!$F$2:$G$7,2,0),"")</f>
        <v>Zálohová platba</v>
      </c>
      <c r="G1002" s="108" t="s">
        <v>28</v>
      </c>
      <c r="H1002" s="38">
        <v>190055.84</v>
      </c>
      <c r="I1002" s="36" t="s">
        <v>29</v>
      </c>
      <c r="J1002" s="38">
        <v>33539.26</v>
      </c>
      <c r="K1002" s="117"/>
      <c r="L1002" s="38">
        <v>0</v>
      </c>
      <c r="M1002" s="53">
        <f>H1002+J1002+L1002</f>
        <v>223595.1</v>
      </c>
      <c r="N1002" s="32">
        <v>46134</v>
      </c>
      <c r="O1002" s="36" t="s">
        <v>22</v>
      </c>
    </row>
    <row r="1003" spans="2:15">
      <c r="B1003" s="7" t="s">
        <v>1659</v>
      </c>
      <c r="C1003" s="5" t="s">
        <v>244</v>
      </c>
      <c r="D1003" s="36" t="s">
        <v>19</v>
      </c>
      <c r="E1003" s="106" t="str">
        <f>VLOOKUP(D1003,'pomocna tabulka'!$B$2:$D$12,3,0)</f>
        <v>Úrad vlády SR</v>
      </c>
      <c r="F1003" s="78" t="str">
        <f>+IFERROR(VLOOKUP(VALUE(MID($B1003,11,1)),'pomocna tabulka'!$F$2:$G$7,2,0),"")</f>
        <v>Priebežná platba</v>
      </c>
      <c r="G1003" s="108" t="s">
        <v>1143</v>
      </c>
      <c r="H1003" s="38">
        <v>5462.83</v>
      </c>
      <c r="I1003" s="36" t="s">
        <v>1144</v>
      </c>
      <c r="J1003" s="38">
        <v>964.03</v>
      </c>
      <c r="K1003" s="117"/>
      <c r="L1003" s="38">
        <v>0</v>
      </c>
      <c r="M1003" s="53">
        <f t="shared" si="63"/>
        <v>6426.86</v>
      </c>
      <c r="N1003" s="32">
        <v>46134</v>
      </c>
      <c r="O1003" s="36" t="s">
        <v>22</v>
      </c>
    </row>
    <row r="1004" spans="2:15">
      <c r="B1004" s="7" t="s">
        <v>1660</v>
      </c>
      <c r="C1004" s="7" t="s">
        <v>600</v>
      </c>
      <c r="D1004" s="36" t="s">
        <v>27</v>
      </c>
      <c r="E1004" s="106" t="str">
        <f>VLOOKUP(D1004,'pomocna tabulka'!$B$2:$D$12,3,0)</f>
        <v>MIRRI SR</v>
      </c>
      <c r="F1004" s="78" t="str">
        <f>+IFERROR(VLOOKUP(VALUE(MID($B1004,11,1)),'pomocna tabulka'!$F$2:$G$7,2,0),"")</f>
        <v>Priebežná platba</v>
      </c>
      <c r="G1004" s="108" t="s">
        <v>28</v>
      </c>
      <c r="H1004" s="38">
        <v>11050.42</v>
      </c>
      <c r="I1004" s="36" t="s">
        <v>29</v>
      </c>
      <c r="J1004" s="38">
        <v>910.03</v>
      </c>
      <c r="K1004" s="117"/>
      <c r="L1004" s="38">
        <v>0</v>
      </c>
      <c r="M1004" s="53">
        <f t="shared" si="63"/>
        <v>11960.45</v>
      </c>
      <c r="N1004" s="32">
        <v>46134</v>
      </c>
      <c r="O1004" s="36" t="s">
        <v>22</v>
      </c>
    </row>
    <row r="1005" spans="2:15">
      <c r="B1005" s="7" t="s">
        <v>1661</v>
      </c>
      <c r="C1005" s="7" t="s">
        <v>82</v>
      </c>
      <c r="D1005" s="36" t="s">
        <v>19</v>
      </c>
      <c r="E1005" s="106" t="str">
        <f>VLOOKUP(D1005,'pomocna tabulka'!$B$2:$D$12,3,0)</f>
        <v>Úrad vlády SR</v>
      </c>
      <c r="F1005" s="78" t="str">
        <f>+IFERROR(VLOOKUP(VALUE(MID($B1005,11,1)),'pomocna tabulka'!$F$2:$G$7,2,0),"")</f>
        <v>Priebežná platba</v>
      </c>
      <c r="G1005" s="108" t="s">
        <v>1143</v>
      </c>
      <c r="H1005" s="38">
        <v>8131</v>
      </c>
      <c r="I1005" s="36" t="s">
        <v>1144</v>
      </c>
      <c r="J1005" s="38">
        <v>1434.88</v>
      </c>
      <c r="K1005" s="117"/>
      <c r="L1005" s="38">
        <v>0</v>
      </c>
      <c r="M1005" s="53">
        <f t="shared" si="63"/>
        <v>9565.880000000001</v>
      </c>
      <c r="N1005" s="32">
        <v>46134</v>
      </c>
      <c r="O1005" s="36" t="s">
        <v>22</v>
      </c>
    </row>
    <row r="1006" spans="2:15">
      <c r="B1006" s="7" t="s">
        <v>1662</v>
      </c>
      <c r="C1006" s="7" t="s">
        <v>56</v>
      </c>
      <c r="D1006" s="36" t="s">
        <v>19</v>
      </c>
      <c r="E1006" s="106" t="str">
        <f>VLOOKUP(D1006,'pomocna tabulka'!$B$2:$D$12,3,0)</f>
        <v>Úrad vlády SR</v>
      </c>
      <c r="F1006" s="78" t="str">
        <f>+IFERROR(VLOOKUP(VALUE(MID($B1006,11,1)),'pomocna tabulka'!$F$2:$G$7,2,0),"")</f>
        <v>Priebežná platba</v>
      </c>
      <c r="G1006" s="108" t="s">
        <v>1143</v>
      </c>
      <c r="H1006" s="38">
        <v>21881.52</v>
      </c>
      <c r="I1006" s="36" t="s">
        <v>1144</v>
      </c>
      <c r="J1006" s="38">
        <v>3861.45</v>
      </c>
      <c r="K1006" s="117"/>
      <c r="L1006" s="38">
        <v>0</v>
      </c>
      <c r="M1006" s="53">
        <f t="shared" si="63"/>
        <v>25742.97</v>
      </c>
      <c r="N1006" s="32">
        <v>46134</v>
      </c>
      <c r="O1006" s="36" t="s">
        <v>22</v>
      </c>
    </row>
    <row r="1007" spans="2:15">
      <c r="B1007" s="7" t="s">
        <v>1663</v>
      </c>
      <c r="C1007" s="7" t="s">
        <v>467</v>
      </c>
      <c r="D1007" s="36" t="s">
        <v>19</v>
      </c>
      <c r="E1007" s="106" t="str">
        <f>VLOOKUP(D1007,'pomocna tabulka'!$B$2:$D$12,3,0)</f>
        <v>Úrad vlády SR</v>
      </c>
      <c r="F1007" s="78" t="str">
        <f>+IFERROR(VLOOKUP(VALUE(MID($B1007,11,1)),'pomocna tabulka'!$F$2:$G$7,2,0),"")</f>
        <v>Priebežná platba</v>
      </c>
      <c r="G1007" s="108" t="s">
        <v>1143</v>
      </c>
      <c r="H1007" s="38">
        <v>8247.26</v>
      </c>
      <c r="I1007" s="36" t="s">
        <v>1144</v>
      </c>
      <c r="J1007" s="38">
        <v>1455.4</v>
      </c>
      <c r="K1007" s="117"/>
      <c r="L1007" s="38">
        <v>0</v>
      </c>
      <c r="M1007" s="53">
        <f t="shared" si="63"/>
        <v>9702.66</v>
      </c>
      <c r="N1007" s="32">
        <v>46134</v>
      </c>
      <c r="O1007" s="36" t="s">
        <v>22</v>
      </c>
    </row>
    <row r="1008" spans="2:15">
      <c r="B1008" s="7" t="s">
        <v>1664</v>
      </c>
      <c r="C1008" s="7" t="s">
        <v>1665</v>
      </c>
      <c r="D1008" s="36" t="s">
        <v>27</v>
      </c>
      <c r="E1008" s="106" t="str">
        <f>VLOOKUP(D1008,'pomocna tabulka'!$B$2:$D$12,3,0)</f>
        <v>MIRRI SR</v>
      </c>
      <c r="F1008" s="78" t="str">
        <f>+IFERROR(VLOOKUP(VALUE(MID($B1008,11,1)),'pomocna tabulka'!$F$2:$G$7,2,0),"")</f>
        <v>Zálohová platba</v>
      </c>
      <c r="G1008" s="108" t="s">
        <v>28</v>
      </c>
      <c r="H1008" s="38">
        <v>255000</v>
      </c>
      <c r="I1008" s="36" t="s">
        <v>29</v>
      </c>
      <c r="J1008" s="38">
        <v>45000</v>
      </c>
      <c r="K1008" s="117"/>
      <c r="L1008" s="38">
        <v>0</v>
      </c>
      <c r="M1008" s="53">
        <f t="shared" si="63"/>
        <v>300000</v>
      </c>
      <c r="N1008" s="32">
        <v>46134</v>
      </c>
      <c r="O1008" s="36" t="s">
        <v>22</v>
      </c>
    </row>
    <row r="1009" spans="2:15">
      <c r="B1009" s="7" t="s">
        <v>1666</v>
      </c>
      <c r="C1009" s="7" t="s">
        <v>1667</v>
      </c>
      <c r="D1009" s="36" t="s">
        <v>66</v>
      </c>
      <c r="E1009" s="106" t="str">
        <f>VLOOKUP(D1009,'pomocna tabulka'!$B$2:$D$12,3,0)</f>
        <v xml:space="preserve">Slovenská inovačná a energetická agentúra </v>
      </c>
      <c r="F1009" s="78" t="str">
        <f>+IFERROR(VLOOKUP(VALUE(MID($B1009,11,1)),'pomocna tabulka'!$F$2:$G$7,2,0),"")</f>
        <v>Predfinancovanie</v>
      </c>
      <c r="G1009" s="108" t="s">
        <v>67</v>
      </c>
      <c r="H1009" s="38">
        <v>16713.16</v>
      </c>
      <c r="I1009" s="36" t="s">
        <v>68</v>
      </c>
      <c r="J1009" s="38">
        <v>2949.38</v>
      </c>
      <c r="K1009" s="117"/>
      <c r="L1009" s="38">
        <v>0</v>
      </c>
      <c r="M1009" s="53">
        <f t="shared" si="63"/>
        <v>19662.54</v>
      </c>
      <c r="N1009" s="32">
        <v>46134</v>
      </c>
      <c r="O1009" s="36" t="s">
        <v>22</v>
      </c>
    </row>
    <row r="1010" spans="2:15">
      <c r="B1010" s="7" t="s">
        <v>1668</v>
      </c>
      <c r="C1010" s="9" t="s">
        <v>1437</v>
      </c>
      <c r="D1010" s="36" t="s">
        <v>19</v>
      </c>
      <c r="E1010" s="106" t="str">
        <f>VLOOKUP(D1010,'pomocna tabulka'!$B$2:$D$12,3,0)</f>
        <v>Úrad vlády SR</v>
      </c>
      <c r="F1010" s="78" t="str">
        <f>+IFERROR(VLOOKUP(VALUE(MID($B1010,11,1)),'pomocna tabulka'!$F$2:$G$7,2,0),"")</f>
        <v>Predfinancovanie</v>
      </c>
      <c r="G1010" s="108" t="s">
        <v>28</v>
      </c>
      <c r="H1010" s="38">
        <v>2785.53</v>
      </c>
      <c r="I1010" s="36" t="s">
        <v>29</v>
      </c>
      <c r="J1010" s="38">
        <v>491.56</v>
      </c>
      <c r="K1010" s="117"/>
      <c r="L1010" s="38">
        <v>0</v>
      </c>
      <c r="M1010" s="53">
        <f t="shared" ref="M1010:M1068" si="66">H1010+J1010+L1010</f>
        <v>3277.09</v>
      </c>
      <c r="N1010" s="32">
        <v>46134</v>
      </c>
      <c r="O1010" s="36" t="s">
        <v>22</v>
      </c>
    </row>
    <row r="1011" spans="2:15">
      <c r="B1011" s="7" t="s">
        <v>1669</v>
      </c>
      <c r="C1011" s="7" t="s">
        <v>1670</v>
      </c>
      <c r="D1011" s="36" t="s">
        <v>19</v>
      </c>
      <c r="E1011" s="106" t="str">
        <f>VLOOKUP(D1011,'pomocna tabulka'!$B$2:$D$12,3,0)</f>
        <v>Úrad vlády SR</v>
      </c>
      <c r="F1011" s="78" t="str">
        <f>+IFERROR(VLOOKUP(VALUE(MID($B1011,11,1)),'pomocna tabulka'!$F$2:$G$7,2,0),"")</f>
        <v>Priebežná platba</v>
      </c>
      <c r="G1011" s="108" t="s">
        <v>1143</v>
      </c>
      <c r="H1011" s="38">
        <v>5498.17</v>
      </c>
      <c r="I1011" s="36" t="s">
        <v>1144</v>
      </c>
      <c r="J1011" s="38">
        <v>970.26</v>
      </c>
      <c r="K1011" s="117"/>
      <c r="L1011" s="38">
        <v>0</v>
      </c>
      <c r="M1011" s="53">
        <f t="shared" si="66"/>
        <v>6468.43</v>
      </c>
      <c r="N1011" s="32">
        <v>46134</v>
      </c>
      <c r="O1011" s="36" t="s">
        <v>22</v>
      </c>
    </row>
    <row r="1012" spans="2:15">
      <c r="B1012" s="7" t="s">
        <v>1671</v>
      </c>
      <c r="C1012" s="7" t="s">
        <v>861</v>
      </c>
      <c r="D1012" s="36" t="s">
        <v>27</v>
      </c>
      <c r="E1012" s="106" t="str">
        <f>VLOOKUP(D1012,'pomocna tabulka'!$B$2:$D$12,3,0)</f>
        <v>MIRRI SR</v>
      </c>
      <c r="F1012" s="78" t="str">
        <f>+IFERROR(VLOOKUP(VALUE(MID($B1012,11,1)),'pomocna tabulka'!$F$2:$G$7,2,0),"")</f>
        <v>Predfinancovanie</v>
      </c>
      <c r="G1012" s="108" t="s">
        <v>42</v>
      </c>
      <c r="H1012" s="38">
        <v>205614.3</v>
      </c>
      <c r="I1012" s="36" t="s">
        <v>43</v>
      </c>
      <c r="J1012" s="38">
        <v>16932.95</v>
      </c>
      <c r="K1012" s="117"/>
      <c r="L1012" s="38">
        <v>0</v>
      </c>
      <c r="M1012" s="53">
        <f t="shared" si="66"/>
        <v>222547.25</v>
      </c>
      <c r="N1012" s="32">
        <v>46134</v>
      </c>
      <c r="O1012" s="36" t="s">
        <v>22</v>
      </c>
    </row>
    <row r="1013" spans="2:15">
      <c r="B1013" s="7" t="s">
        <v>1672</v>
      </c>
      <c r="C1013" s="7" t="s">
        <v>1673</v>
      </c>
      <c r="D1013" s="36" t="s">
        <v>66</v>
      </c>
      <c r="E1013" s="106" t="str">
        <f>VLOOKUP(D1013,'pomocna tabulka'!$B$2:$D$12,3,0)</f>
        <v xml:space="preserve">Slovenská inovačná a energetická agentúra </v>
      </c>
      <c r="F1013" s="78" t="str">
        <f>+IFERROR(VLOOKUP(VALUE(MID($B1013,11,1)),'pomocna tabulka'!$F$2:$G$7,2,0),"")</f>
        <v>Predfinancovanie</v>
      </c>
      <c r="G1013" s="108" t="s">
        <v>42</v>
      </c>
      <c r="H1013" s="38">
        <v>57698.94</v>
      </c>
      <c r="I1013" s="36" t="s">
        <v>43</v>
      </c>
      <c r="J1013" s="38">
        <v>10182.17</v>
      </c>
      <c r="K1013" s="117"/>
      <c r="L1013" s="38">
        <v>0</v>
      </c>
      <c r="M1013" s="53">
        <f t="shared" si="66"/>
        <v>67881.11</v>
      </c>
      <c r="N1013" s="32">
        <v>46134</v>
      </c>
      <c r="O1013" s="36" t="s">
        <v>22</v>
      </c>
    </row>
    <row r="1014" spans="2:15">
      <c r="B1014" s="7" t="s">
        <v>1674</v>
      </c>
      <c r="C1014" s="7" t="s">
        <v>1675</v>
      </c>
      <c r="D1014" s="36" t="s">
        <v>19</v>
      </c>
      <c r="E1014" s="106" t="str">
        <f>VLOOKUP(D1014,'pomocna tabulka'!$B$2:$D$12,3,0)</f>
        <v>Úrad vlády SR</v>
      </c>
      <c r="F1014" s="78" t="str">
        <f>+IFERROR(VLOOKUP(VALUE(MID($B1014,11,1)),'pomocna tabulka'!$F$2:$G$7,2,0),"")</f>
        <v>Zálohová platba</v>
      </c>
      <c r="G1014" s="108" t="s">
        <v>28</v>
      </c>
      <c r="H1014" s="51">
        <v>105019.17</v>
      </c>
      <c r="I1014" s="36" t="s">
        <v>29</v>
      </c>
      <c r="J1014" s="38">
        <v>18532.79</v>
      </c>
      <c r="K1014" s="117"/>
      <c r="L1014" s="38">
        <v>0</v>
      </c>
      <c r="M1014" s="53">
        <f t="shared" si="66"/>
        <v>123551.95999999999</v>
      </c>
      <c r="N1014" s="32">
        <v>46134</v>
      </c>
      <c r="O1014" s="36" t="s">
        <v>22</v>
      </c>
    </row>
    <row r="1015" spans="2:15">
      <c r="B1015" s="9" t="s">
        <v>1676</v>
      </c>
      <c r="C1015" s="7" t="s">
        <v>753</v>
      </c>
      <c r="D1015" s="36" t="s">
        <v>19</v>
      </c>
      <c r="E1015" s="106" t="str">
        <f>VLOOKUP(D1015,'pomocna tabulka'!$B$2:$D$12,3,0)</f>
        <v>Úrad vlády SR</v>
      </c>
      <c r="F1015" s="78" t="str">
        <f>+IFERROR(VLOOKUP(VALUE(MID($B1015,11,1)),'pomocna tabulka'!$F$2:$G$7,2,0),"")</f>
        <v>Priebežná platba</v>
      </c>
      <c r="G1015" s="108" t="s">
        <v>1143</v>
      </c>
      <c r="H1015" s="38">
        <v>5442.55</v>
      </c>
      <c r="I1015" s="36" t="s">
        <v>1144</v>
      </c>
      <c r="J1015" s="38">
        <v>960.45</v>
      </c>
      <c r="K1015" s="117"/>
      <c r="L1015" s="38">
        <v>0</v>
      </c>
      <c r="M1015" s="53">
        <f t="shared" si="66"/>
        <v>6403</v>
      </c>
      <c r="N1015" s="32">
        <v>46134</v>
      </c>
      <c r="O1015" s="36" t="s">
        <v>22</v>
      </c>
    </row>
    <row r="1016" spans="2:15">
      <c r="B1016" s="9" t="s">
        <v>1677</v>
      </c>
      <c r="C1016" s="7" t="s">
        <v>753</v>
      </c>
      <c r="D1016" s="36" t="s">
        <v>19</v>
      </c>
      <c r="E1016" s="106" t="str">
        <f>VLOOKUP(D1016,'pomocna tabulka'!$B$2:$D$12,3,0)</f>
        <v>Úrad vlády SR</v>
      </c>
      <c r="F1016" s="78" t="str">
        <f>+IFERROR(VLOOKUP(VALUE(MID($B1016,11,1)),'pomocna tabulka'!$F$2:$G$7,2,0),"")</f>
        <v>Priebežná platba</v>
      </c>
      <c r="G1016" s="108" t="s">
        <v>1143</v>
      </c>
      <c r="H1016" s="38">
        <v>4783.07</v>
      </c>
      <c r="I1016" s="36" t="s">
        <v>1144</v>
      </c>
      <c r="J1016" s="38">
        <v>844.07</v>
      </c>
      <c r="K1016" s="117"/>
      <c r="L1016" s="38">
        <v>0</v>
      </c>
      <c r="M1016" s="53">
        <f t="shared" si="66"/>
        <v>5627.1399999999994</v>
      </c>
      <c r="N1016" s="32">
        <v>46134</v>
      </c>
      <c r="O1016" s="36" t="s">
        <v>22</v>
      </c>
    </row>
    <row r="1017" spans="2:15">
      <c r="B1017" s="7" t="s">
        <v>1678</v>
      </c>
      <c r="C1017" s="7" t="s">
        <v>1679</v>
      </c>
      <c r="D1017" s="36" t="s">
        <v>27</v>
      </c>
      <c r="E1017" s="106" t="str">
        <f>VLOOKUP(D1017,'pomocna tabulka'!$B$2:$D$12,3,0)</f>
        <v>MIRRI SR</v>
      </c>
      <c r="F1017" s="78" t="str">
        <f>+IFERROR(VLOOKUP(VALUE(MID($B1017,11,1)),'pomocna tabulka'!$F$2:$G$7,2,0),"")</f>
        <v>Zálohová platba</v>
      </c>
      <c r="G1017" s="108" t="s">
        <v>28</v>
      </c>
      <c r="H1017" s="38">
        <v>27717.39</v>
      </c>
      <c r="I1017" s="36" t="s">
        <v>29</v>
      </c>
      <c r="J1017" s="38">
        <v>2282.61</v>
      </c>
      <c r="K1017" s="117"/>
      <c r="L1017" s="38">
        <v>0</v>
      </c>
      <c r="M1017" s="53">
        <f t="shared" si="66"/>
        <v>30000</v>
      </c>
      <c r="N1017" s="32">
        <v>46134</v>
      </c>
      <c r="O1017" s="36" t="s">
        <v>22</v>
      </c>
    </row>
    <row r="1018" spans="2:15">
      <c r="B1018" s="7" t="s">
        <v>1680</v>
      </c>
      <c r="C1018" s="7" t="s">
        <v>1070</v>
      </c>
      <c r="D1018" s="36" t="s">
        <v>19</v>
      </c>
      <c r="E1018" s="106" t="str">
        <f>VLOOKUP(D1018,'pomocna tabulka'!$B$2:$D$12,3,0)</f>
        <v>Úrad vlády SR</v>
      </c>
      <c r="F1018" s="78" t="str">
        <f>+IFERROR(VLOOKUP(VALUE(MID($B1018,11,1)),'pomocna tabulka'!$F$2:$G$7,2,0),"")</f>
        <v>Priebežná platba</v>
      </c>
      <c r="G1018" s="108" t="s">
        <v>1143</v>
      </c>
      <c r="H1018" s="38">
        <v>4123.62</v>
      </c>
      <c r="I1018" s="36" t="s">
        <v>1144</v>
      </c>
      <c r="J1018" s="38">
        <v>727.7</v>
      </c>
      <c r="K1018" s="117"/>
      <c r="L1018" s="38">
        <v>0</v>
      </c>
      <c r="M1018" s="53">
        <f t="shared" si="66"/>
        <v>4851.32</v>
      </c>
      <c r="N1018" s="32">
        <v>46135</v>
      </c>
      <c r="O1018" s="36" t="s">
        <v>22</v>
      </c>
    </row>
    <row r="1019" spans="2:15">
      <c r="B1019" s="7" t="s">
        <v>1681</v>
      </c>
      <c r="C1019" s="7" t="s">
        <v>1682</v>
      </c>
      <c r="D1019" s="36" t="s">
        <v>19</v>
      </c>
      <c r="E1019" s="106" t="str">
        <f>VLOOKUP(D1019,'pomocna tabulka'!$B$2:$D$12,3,0)</f>
        <v>Úrad vlády SR</v>
      </c>
      <c r="F1019" s="78" t="str">
        <f>+IFERROR(VLOOKUP(VALUE(MID($B1019,11,1)),'pomocna tabulka'!$F$2:$G$7,2,0),"")</f>
        <v>Zálohová platba</v>
      </c>
      <c r="G1019" s="108" t="s">
        <v>1143</v>
      </c>
      <c r="H1019" s="38">
        <v>4510.95</v>
      </c>
      <c r="I1019" s="36" t="s">
        <v>1144</v>
      </c>
      <c r="J1019" s="38">
        <v>796.05</v>
      </c>
      <c r="K1019" s="117"/>
      <c r="L1019" s="38">
        <v>0</v>
      </c>
      <c r="M1019" s="53">
        <f t="shared" si="66"/>
        <v>5307</v>
      </c>
      <c r="N1019" s="90">
        <v>46135</v>
      </c>
      <c r="O1019" s="36" t="s">
        <v>22</v>
      </c>
    </row>
    <row r="1020" spans="2:15">
      <c r="B1020" s="7" t="s">
        <v>1683</v>
      </c>
      <c r="C1020" s="7" t="s">
        <v>1684</v>
      </c>
      <c r="D1020" s="36" t="s">
        <v>19</v>
      </c>
      <c r="E1020" s="106" t="str">
        <f>VLOOKUP(D1020,'pomocna tabulka'!$B$2:$D$12,3,0)</f>
        <v>Úrad vlády SR</v>
      </c>
      <c r="F1020" s="78" t="str">
        <f>+IFERROR(VLOOKUP(VALUE(MID($B1020,11,1)),'pomocna tabulka'!$F$2:$G$7,2,0),"")</f>
        <v>Zálohová platba</v>
      </c>
      <c r="G1020" s="108" t="s">
        <v>1143</v>
      </c>
      <c r="H1020" s="38">
        <v>35673.589999999997</v>
      </c>
      <c r="I1020" s="36" t="s">
        <v>1144</v>
      </c>
      <c r="J1020" s="38">
        <v>6295.34</v>
      </c>
      <c r="K1020" s="117"/>
      <c r="L1020" s="38">
        <v>0</v>
      </c>
      <c r="M1020" s="53">
        <f t="shared" si="66"/>
        <v>41968.929999999993</v>
      </c>
      <c r="N1020" s="32">
        <v>46135</v>
      </c>
      <c r="O1020" s="36" t="s">
        <v>22</v>
      </c>
    </row>
    <row r="1021" spans="2:15">
      <c r="B1021" s="7" t="s">
        <v>1685</v>
      </c>
      <c r="C1021" s="7" t="s">
        <v>370</v>
      </c>
      <c r="D1021" s="36" t="s">
        <v>19</v>
      </c>
      <c r="E1021" s="106" t="str">
        <f>VLOOKUP(D1021,'pomocna tabulka'!$B$2:$D$12,3,0)</f>
        <v>Úrad vlády SR</v>
      </c>
      <c r="F1021" s="78" t="str">
        <f>+IFERROR(VLOOKUP(VALUE(MID($B1021,11,1)),'pomocna tabulka'!$F$2:$G$7,2,0),"")</f>
        <v>Priebežná platba</v>
      </c>
      <c r="G1021" s="108" t="s">
        <v>1143</v>
      </c>
      <c r="H1021" s="38">
        <v>10746.51</v>
      </c>
      <c r="I1021" s="36" t="s">
        <v>1144</v>
      </c>
      <c r="J1021" s="38">
        <v>1896.44</v>
      </c>
      <c r="K1021" s="117"/>
      <c r="L1021" s="38">
        <v>0</v>
      </c>
      <c r="M1021" s="53">
        <f t="shared" si="66"/>
        <v>12642.95</v>
      </c>
      <c r="N1021" s="32">
        <v>46135</v>
      </c>
      <c r="O1021" s="36" t="s">
        <v>22</v>
      </c>
    </row>
    <row r="1022" spans="2:15">
      <c r="B1022" s="7" t="s">
        <v>1686</v>
      </c>
      <c r="C1022" s="7" t="s">
        <v>1230</v>
      </c>
      <c r="D1022" s="36" t="s">
        <v>66</v>
      </c>
      <c r="E1022" s="106" t="str">
        <f>VLOOKUP(D1022,'pomocna tabulka'!$B$2:$D$12,3,0)</f>
        <v xml:space="preserve">Slovenská inovačná a energetická agentúra </v>
      </c>
      <c r="F1022" s="78" t="str">
        <f>+IFERROR(VLOOKUP(VALUE(MID($B1022,11,1)),'pomocna tabulka'!$F$2:$G$7,2,0),"")</f>
        <v>Predfinancovanie</v>
      </c>
      <c r="G1022" s="108" t="s">
        <v>67</v>
      </c>
      <c r="H1022" s="38">
        <v>16064.7</v>
      </c>
      <c r="I1022" s="36" t="s">
        <v>68</v>
      </c>
      <c r="J1022" s="38">
        <v>24097.040000000001</v>
      </c>
      <c r="K1022" s="117"/>
      <c r="L1022" s="38">
        <v>0</v>
      </c>
      <c r="M1022" s="53">
        <f t="shared" si="66"/>
        <v>40161.740000000005</v>
      </c>
      <c r="N1022" s="32">
        <v>46135</v>
      </c>
      <c r="O1022" s="36" t="s">
        <v>22</v>
      </c>
    </row>
    <row r="1023" spans="2:15">
      <c r="B1023" s="7" t="s">
        <v>1687</v>
      </c>
      <c r="C1023" s="7" t="s">
        <v>366</v>
      </c>
      <c r="D1023" s="36" t="s">
        <v>19</v>
      </c>
      <c r="E1023" s="106" t="str">
        <f>VLOOKUP(D1023,'pomocna tabulka'!$B$2:$D$12,3,0)</f>
        <v>Úrad vlády SR</v>
      </c>
      <c r="F1023" s="78" t="str">
        <f>+IFERROR(VLOOKUP(VALUE(MID($B1023,11,1)),'pomocna tabulka'!$F$2:$G$7,2,0),"")</f>
        <v>Priebežná platba</v>
      </c>
      <c r="G1023" s="108" t="s">
        <v>1143</v>
      </c>
      <c r="H1023" s="38">
        <v>5498.17</v>
      </c>
      <c r="I1023" s="36" t="s">
        <v>1144</v>
      </c>
      <c r="J1023" s="38">
        <v>970.26</v>
      </c>
      <c r="K1023" s="117"/>
      <c r="L1023" s="38">
        <v>0</v>
      </c>
      <c r="M1023" s="53">
        <f t="shared" si="66"/>
        <v>6468.43</v>
      </c>
      <c r="N1023" s="32">
        <v>46135</v>
      </c>
      <c r="O1023" s="36" t="s">
        <v>22</v>
      </c>
    </row>
    <row r="1024" spans="2:15">
      <c r="B1024" s="7" t="s">
        <v>1688</v>
      </c>
      <c r="C1024" s="7" t="s">
        <v>472</v>
      </c>
      <c r="D1024" s="36" t="s">
        <v>19</v>
      </c>
      <c r="E1024" s="106" t="str">
        <f>VLOOKUP(D1024,'pomocna tabulka'!$B$2:$D$12,3,0)</f>
        <v>Úrad vlády SR</v>
      </c>
      <c r="F1024" s="78" t="str">
        <f>+IFERROR(VLOOKUP(VALUE(MID($B1024,11,1)),'pomocna tabulka'!$F$2:$G$7,2,0),"")</f>
        <v>Priebežná platba</v>
      </c>
      <c r="G1024" s="108" t="s">
        <v>1143</v>
      </c>
      <c r="H1024" s="38">
        <v>4068.01</v>
      </c>
      <c r="I1024" s="36" t="s">
        <v>1144</v>
      </c>
      <c r="J1024" s="38">
        <v>717.88</v>
      </c>
      <c r="K1024" s="117"/>
      <c r="L1024" s="38">
        <v>0</v>
      </c>
      <c r="M1024" s="53">
        <f t="shared" si="66"/>
        <v>4785.8900000000003</v>
      </c>
      <c r="N1024" s="32">
        <v>46135</v>
      </c>
      <c r="O1024" s="36" t="s">
        <v>22</v>
      </c>
    </row>
    <row r="1025" spans="2:15">
      <c r="B1025" s="7" t="s">
        <v>1689</v>
      </c>
      <c r="C1025" s="7" t="s">
        <v>1690</v>
      </c>
      <c r="D1025" s="36" t="s">
        <v>66</v>
      </c>
      <c r="E1025" s="106" t="str">
        <f>VLOOKUP(D1025,'pomocna tabulka'!$B$2:$D$12,3,0)</f>
        <v xml:space="preserve">Slovenská inovačná a energetická agentúra </v>
      </c>
      <c r="F1025" s="78" t="str">
        <f>+IFERROR(VLOOKUP(VALUE(MID($B1025,11,1)),'pomocna tabulka'!$F$2:$G$7,2,0),"")</f>
        <v>Priebežná platba</v>
      </c>
      <c r="G1025" s="108" t="s">
        <v>67</v>
      </c>
      <c r="H1025" s="38">
        <v>4506.72</v>
      </c>
      <c r="I1025" s="36" t="s">
        <v>68</v>
      </c>
      <c r="J1025" s="38">
        <v>6760.08</v>
      </c>
      <c r="K1025" s="117"/>
      <c r="L1025" s="38">
        <v>0</v>
      </c>
      <c r="M1025" s="53">
        <f t="shared" si="66"/>
        <v>11266.8</v>
      </c>
      <c r="N1025" s="32">
        <v>46135</v>
      </c>
      <c r="O1025" s="36" t="s">
        <v>22</v>
      </c>
    </row>
    <row r="1026" spans="2:15">
      <c r="B1026" s="7" t="s">
        <v>1691</v>
      </c>
      <c r="C1026" s="7" t="s">
        <v>70</v>
      </c>
      <c r="D1026" s="36" t="s">
        <v>27</v>
      </c>
      <c r="E1026" s="106" t="str">
        <f>VLOOKUP(D1026,'pomocna tabulka'!$B$2:$D$12,3,0)</f>
        <v>MIRRI SR</v>
      </c>
      <c r="F1026" s="78" t="str">
        <f>+IFERROR(VLOOKUP(VALUE(MID($B1026,11,1)),'pomocna tabulka'!$F$2:$G$7,2,0),"")</f>
        <v>Zálohová platba</v>
      </c>
      <c r="G1026" s="108" t="s">
        <v>28</v>
      </c>
      <c r="H1026" s="38">
        <v>260001.24</v>
      </c>
      <c r="I1026" s="36" t="s">
        <v>29</v>
      </c>
      <c r="J1026" s="38">
        <v>87998.76</v>
      </c>
      <c r="K1026" s="117"/>
      <c r="L1026" s="38">
        <v>0</v>
      </c>
      <c r="M1026" s="53">
        <f t="shared" si="66"/>
        <v>348000</v>
      </c>
      <c r="N1026" s="32">
        <v>46134</v>
      </c>
      <c r="O1026" s="49" t="s">
        <v>49</v>
      </c>
    </row>
    <row r="1027" spans="2:15">
      <c r="B1027" s="7" t="s">
        <v>1692</v>
      </c>
      <c r="C1027" s="7" t="s">
        <v>1693</v>
      </c>
      <c r="D1027" s="36" t="s">
        <v>19</v>
      </c>
      <c r="E1027" s="106" t="str">
        <f>VLOOKUP(D1027,'pomocna tabulka'!$B$2:$D$12,3,0)</f>
        <v>Úrad vlády SR</v>
      </c>
      <c r="F1027" s="78" t="str">
        <f>+IFERROR(VLOOKUP(VALUE(MID($B1027,11,1)),'pomocna tabulka'!$F$2:$G$7,2,0),"")</f>
        <v>Zálohová platba</v>
      </c>
      <c r="G1027" s="108" t="s">
        <v>1143</v>
      </c>
      <c r="H1027" s="38">
        <v>17000</v>
      </c>
      <c r="I1027" s="36" t="s">
        <v>1144</v>
      </c>
      <c r="J1027" s="38">
        <v>3000</v>
      </c>
      <c r="K1027" s="117"/>
      <c r="L1027" s="38">
        <v>0</v>
      </c>
      <c r="M1027" s="53">
        <f t="shared" si="66"/>
        <v>20000</v>
      </c>
      <c r="N1027" s="32">
        <v>46135</v>
      </c>
      <c r="O1027" s="36" t="s">
        <v>22</v>
      </c>
    </row>
    <row r="1028" spans="2:15">
      <c r="B1028" s="7" t="s">
        <v>1694</v>
      </c>
      <c r="C1028" s="7" t="s">
        <v>1695</v>
      </c>
      <c r="D1028" s="36" t="s">
        <v>66</v>
      </c>
      <c r="E1028" s="106" t="str">
        <f>VLOOKUP(D1028,'pomocna tabulka'!$B$2:$D$12,3,0)</f>
        <v xml:space="preserve">Slovenská inovačná a energetická agentúra </v>
      </c>
      <c r="F1028" s="78" t="str">
        <f>+IFERROR(VLOOKUP(VALUE(MID($B1028,11,1)),'pomocna tabulka'!$F$2:$G$7,2,0),"")</f>
        <v>Priebežná platba</v>
      </c>
      <c r="G1028" s="108" t="s">
        <v>67</v>
      </c>
      <c r="H1028" s="38">
        <v>6326.85</v>
      </c>
      <c r="I1028" s="36" t="s">
        <v>68</v>
      </c>
      <c r="J1028" s="38">
        <v>9490.27</v>
      </c>
      <c r="K1028" s="117"/>
      <c r="L1028" s="38">
        <v>0</v>
      </c>
      <c r="M1028" s="53">
        <f t="shared" si="66"/>
        <v>15817.12</v>
      </c>
      <c r="N1028" s="32">
        <v>46135</v>
      </c>
      <c r="O1028" s="36" t="s">
        <v>22</v>
      </c>
    </row>
    <row r="1029" spans="2:15">
      <c r="B1029" s="7" t="s">
        <v>1696</v>
      </c>
      <c r="C1029" s="7" t="s">
        <v>1697</v>
      </c>
      <c r="D1029" s="36" t="s">
        <v>27</v>
      </c>
      <c r="E1029" s="106" t="str">
        <f>VLOOKUP(D1029,'pomocna tabulka'!$B$2:$D$12,3,0)</f>
        <v>MIRRI SR</v>
      </c>
      <c r="F1029" s="78" t="str">
        <f>+IFERROR(VLOOKUP(VALUE(MID($B1029,11,1)),'pomocna tabulka'!$F$2:$G$7,2,0),"")</f>
        <v>Priebežná platba</v>
      </c>
      <c r="G1029" s="36" t="s">
        <v>67</v>
      </c>
      <c r="H1029" s="38">
        <v>43365.59</v>
      </c>
      <c r="I1029" s="36" t="s">
        <v>68</v>
      </c>
      <c r="J1029" s="38">
        <v>9506.56</v>
      </c>
      <c r="K1029" s="8" t="s">
        <v>48</v>
      </c>
      <c r="L1029" s="38">
        <v>4179.67</v>
      </c>
      <c r="M1029" s="53">
        <f t="shared" si="66"/>
        <v>57051.819999999992</v>
      </c>
      <c r="N1029" s="32">
        <v>46135</v>
      </c>
      <c r="O1029" s="36" t="s">
        <v>22</v>
      </c>
    </row>
    <row r="1030" spans="2:15">
      <c r="B1030" s="7" t="s">
        <v>1698</v>
      </c>
      <c r="C1030" s="7" t="s">
        <v>182</v>
      </c>
      <c r="D1030" s="36" t="s">
        <v>27</v>
      </c>
      <c r="E1030" s="106" t="str">
        <f>VLOOKUP(D1030,'pomocna tabulka'!$B$2:$D$12,3,0)</f>
        <v>MIRRI SR</v>
      </c>
      <c r="F1030" s="78" t="str">
        <f>+IFERROR(VLOOKUP(VALUE(MID($B1030,11,1)),'pomocna tabulka'!$F$2:$G$7,2,0),"")</f>
        <v>Priebežná platba</v>
      </c>
      <c r="G1030" s="108" t="s">
        <v>28</v>
      </c>
      <c r="H1030" s="38">
        <v>141541.18</v>
      </c>
      <c r="I1030" s="36" t="s">
        <v>29</v>
      </c>
      <c r="J1030" s="38">
        <v>47220.87</v>
      </c>
      <c r="K1030" s="8" t="s">
        <v>48</v>
      </c>
      <c r="L1030" s="38">
        <v>13642.04</v>
      </c>
      <c r="M1030" s="53">
        <f t="shared" si="66"/>
        <v>202404.09</v>
      </c>
      <c r="N1030" s="32">
        <v>46134</v>
      </c>
      <c r="O1030" s="49" t="s">
        <v>49</v>
      </c>
    </row>
    <row r="1031" spans="2:15">
      <c r="B1031" s="7" t="s">
        <v>1699</v>
      </c>
      <c r="C1031" s="7" t="s">
        <v>1690</v>
      </c>
      <c r="D1031" s="36" t="s">
        <v>66</v>
      </c>
      <c r="E1031" s="106" t="str">
        <f>VLOOKUP(D1031,'pomocna tabulka'!$B$2:$D$12,3,0)</f>
        <v xml:space="preserve">Slovenská inovačná a energetická agentúra </v>
      </c>
      <c r="F1031" s="78" t="str">
        <f>+IFERROR(VLOOKUP(VALUE(MID($B1031,11,1)),'pomocna tabulka'!$F$2:$G$7,2,0),"")</f>
        <v>Priebežná platba</v>
      </c>
      <c r="G1031" s="108" t="s">
        <v>67</v>
      </c>
      <c r="H1031" s="38">
        <v>4497.8599999999997</v>
      </c>
      <c r="I1031" s="36" t="s">
        <v>68</v>
      </c>
      <c r="J1031" s="38">
        <v>6746.8</v>
      </c>
      <c r="K1031" s="117"/>
      <c r="L1031" s="38">
        <v>0</v>
      </c>
      <c r="M1031" s="53">
        <f t="shared" si="66"/>
        <v>11244.66</v>
      </c>
      <c r="N1031" s="32">
        <v>46135</v>
      </c>
      <c r="O1031" s="36" t="s">
        <v>22</v>
      </c>
    </row>
    <row r="1032" spans="2:15">
      <c r="B1032" s="7" t="s">
        <v>1700</v>
      </c>
      <c r="C1032" s="7" t="s">
        <v>92</v>
      </c>
      <c r="D1032" s="36" t="s">
        <v>66</v>
      </c>
      <c r="E1032" s="106" t="str">
        <f>VLOOKUP(D1032,'pomocna tabulka'!$B$2:$D$12,3,0)</f>
        <v xml:space="preserve">Slovenská inovačná a energetická agentúra </v>
      </c>
      <c r="F1032" s="78" t="str">
        <f>+IFERROR(VLOOKUP(VALUE(MID($B1032,11,1)),'pomocna tabulka'!$F$2:$G$7,2,0),"")</f>
        <v>Priebežná platba</v>
      </c>
      <c r="G1032" s="108" t="s">
        <v>67</v>
      </c>
      <c r="H1032" s="38">
        <v>3527.5</v>
      </c>
      <c r="I1032" s="36" t="s">
        <v>68</v>
      </c>
      <c r="J1032" s="38">
        <v>622.5</v>
      </c>
      <c r="K1032" s="117"/>
      <c r="L1032" s="38">
        <v>0</v>
      </c>
      <c r="M1032" s="53">
        <f t="shared" si="66"/>
        <v>4150</v>
      </c>
      <c r="N1032" s="32">
        <v>46135</v>
      </c>
      <c r="O1032" s="36" t="s">
        <v>22</v>
      </c>
    </row>
    <row r="1033" spans="2:15">
      <c r="B1033" s="7" t="s">
        <v>1701</v>
      </c>
      <c r="C1033" s="7" t="s">
        <v>1702</v>
      </c>
      <c r="D1033" s="36" t="s">
        <v>19</v>
      </c>
      <c r="E1033" s="106" t="str">
        <f>VLOOKUP(D1033,'pomocna tabulka'!$B$2:$D$12,3,0)</f>
        <v>Úrad vlády SR</v>
      </c>
      <c r="F1033" s="78" t="str">
        <f>+IFERROR(VLOOKUP(VALUE(MID($B1033,11,1)),'pomocna tabulka'!$F$2:$G$7,2,0),"")</f>
        <v>Priebežná platba</v>
      </c>
      <c r="G1033" s="108" t="s">
        <v>1143</v>
      </c>
      <c r="H1033" s="38">
        <v>9690.51</v>
      </c>
      <c r="I1033" s="36" t="s">
        <v>1144</v>
      </c>
      <c r="J1033" s="38">
        <v>1710.09</v>
      </c>
      <c r="K1033" s="117"/>
      <c r="L1033" s="38">
        <v>0</v>
      </c>
      <c r="M1033" s="53">
        <f t="shared" si="66"/>
        <v>11400.6</v>
      </c>
      <c r="N1033" s="32">
        <v>46135</v>
      </c>
      <c r="O1033" s="36" t="s">
        <v>22</v>
      </c>
    </row>
    <row r="1034" spans="2:15">
      <c r="B1034" s="7" t="s">
        <v>1703</v>
      </c>
      <c r="C1034" s="7" t="s">
        <v>124</v>
      </c>
      <c r="D1034" s="36" t="s">
        <v>19</v>
      </c>
      <c r="E1034" s="106" t="str">
        <f>VLOOKUP(D1034,'pomocna tabulka'!$B$2:$D$12,3,0)</f>
        <v>Úrad vlády SR</v>
      </c>
      <c r="F1034" s="78" t="str">
        <f>+IFERROR(VLOOKUP(VALUE(MID($B1034,11,1)),'pomocna tabulka'!$F$2:$G$7,2,0),"")</f>
        <v>Priebežná platba</v>
      </c>
      <c r="G1034" s="108" t="s">
        <v>1143</v>
      </c>
      <c r="H1034" s="38">
        <v>5498.21</v>
      </c>
      <c r="I1034" s="36" t="s">
        <v>1144</v>
      </c>
      <c r="J1034" s="38">
        <v>970.27</v>
      </c>
      <c r="K1034" s="117"/>
      <c r="L1034" s="38">
        <v>0</v>
      </c>
      <c r="M1034" s="53">
        <f t="shared" si="66"/>
        <v>6468.48</v>
      </c>
      <c r="N1034" s="32">
        <v>46135</v>
      </c>
      <c r="O1034" s="36" t="s">
        <v>22</v>
      </c>
    </row>
    <row r="1035" spans="2:15">
      <c r="B1035" s="7" t="s">
        <v>1704</v>
      </c>
      <c r="C1035" s="7" t="s">
        <v>1705</v>
      </c>
      <c r="D1035" s="36" t="s">
        <v>19</v>
      </c>
      <c r="E1035" s="106" t="str">
        <f>VLOOKUP(D1035,'pomocna tabulka'!$B$2:$D$12,3,0)</f>
        <v>Úrad vlády SR</v>
      </c>
      <c r="F1035" s="78" t="str">
        <f>+IFERROR(VLOOKUP(VALUE(MID($B1035,11,1)),'pomocna tabulka'!$F$2:$G$7,2,0),"")</f>
        <v>Priebežná platba</v>
      </c>
      <c r="G1035" s="108" t="s">
        <v>1143</v>
      </c>
      <c r="H1035" s="38">
        <v>38495.07</v>
      </c>
      <c r="I1035" s="36" t="s">
        <v>1144</v>
      </c>
      <c r="J1035" s="38">
        <v>6793.25</v>
      </c>
      <c r="K1035" s="117"/>
      <c r="L1035" s="38">
        <v>0</v>
      </c>
      <c r="M1035" s="53">
        <f t="shared" si="66"/>
        <v>45288.32</v>
      </c>
      <c r="N1035" s="32">
        <v>46135</v>
      </c>
      <c r="O1035" s="36" t="s">
        <v>22</v>
      </c>
    </row>
    <row r="1036" spans="2:15">
      <c r="B1036" s="7" t="s">
        <v>1706</v>
      </c>
      <c r="C1036" s="7" t="s">
        <v>1707</v>
      </c>
      <c r="D1036" s="36" t="s">
        <v>27</v>
      </c>
      <c r="E1036" s="106" t="str">
        <f>VLOOKUP(D1036,'pomocna tabulka'!$B$2:$D$12,3,0)</f>
        <v>MIRRI SR</v>
      </c>
      <c r="F1036" s="78" t="str">
        <f>+IFERROR(VLOOKUP(VALUE(MID($B1036,11,1)),'pomocna tabulka'!$F$2:$G$7,2,0),"")</f>
        <v>Predfinancovanie</v>
      </c>
      <c r="G1036" s="108" t="s">
        <v>28</v>
      </c>
      <c r="H1036" s="38">
        <v>74654.23</v>
      </c>
      <c r="I1036" s="36" t="s">
        <v>29</v>
      </c>
      <c r="J1036" s="38">
        <v>6148</v>
      </c>
      <c r="K1036" s="117"/>
      <c r="L1036" s="38">
        <v>0</v>
      </c>
      <c r="M1036" s="53">
        <f t="shared" si="66"/>
        <v>80802.23</v>
      </c>
      <c r="N1036" s="32">
        <v>46135</v>
      </c>
      <c r="O1036" s="36" t="s">
        <v>22</v>
      </c>
    </row>
    <row r="1037" spans="2:15">
      <c r="B1037" s="7" t="s">
        <v>1708</v>
      </c>
      <c r="C1037" s="7" t="s">
        <v>1709</v>
      </c>
      <c r="D1037" s="36" t="s">
        <v>27</v>
      </c>
      <c r="E1037" s="106" t="str">
        <f>VLOOKUP(D1037,'pomocna tabulka'!$B$2:$D$12,3,0)</f>
        <v>MIRRI SR</v>
      </c>
      <c r="F1037" s="78" t="str">
        <f>+IFERROR(VLOOKUP(VALUE(MID($B1037,11,1)),'pomocna tabulka'!$F$2:$G$7,2,0),"")</f>
        <v>Zálohová platba</v>
      </c>
      <c r="G1037" s="108" t="s">
        <v>28</v>
      </c>
      <c r="H1037" s="38">
        <v>263040.90000000002</v>
      </c>
      <c r="I1037" s="36" t="s">
        <v>29</v>
      </c>
      <c r="J1037" s="38">
        <v>21662.19</v>
      </c>
      <c r="K1037" s="117"/>
      <c r="L1037" s="38">
        <v>0</v>
      </c>
      <c r="M1037" s="53">
        <f t="shared" si="66"/>
        <v>284703.09000000003</v>
      </c>
      <c r="N1037" s="32">
        <v>46135</v>
      </c>
      <c r="O1037" s="36" t="s">
        <v>22</v>
      </c>
    </row>
    <row r="1038" spans="2:15">
      <c r="B1038" s="7" t="s">
        <v>1710</v>
      </c>
      <c r="C1038" s="7" t="s">
        <v>1711</v>
      </c>
      <c r="D1038" s="36" t="s">
        <v>27</v>
      </c>
      <c r="E1038" s="106" t="str">
        <f>VLOOKUP(D1038,'pomocna tabulka'!$B$2:$D$12,3,0)</f>
        <v>MIRRI SR</v>
      </c>
      <c r="F1038" s="78" t="str">
        <f>+IFERROR(VLOOKUP(VALUE(MID($B1038,11,1)),'pomocna tabulka'!$F$2:$G$7,2,0),"")</f>
        <v>Predfinancovanie</v>
      </c>
      <c r="G1038" s="108" t="s">
        <v>28</v>
      </c>
      <c r="H1038" s="38">
        <v>74247.13</v>
      </c>
      <c r="I1038" s="36" t="s">
        <v>29</v>
      </c>
      <c r="J1038" s="38">
        <v>6114.46</v>
      </c>
      <c r="K1038" s="117"/>
      <c r="L1038" s="38">
        <v>0</v>
      </c>
      <c r="M1038" s="53">
        <f t="shared" si="66"/>
        <v>80361.590000000011</v>
      </c>
      <c r="N1038" s="32">
        <v>46135</v>
      </c>
      <c r="O1038" s="36" t="s">
        <v>22</v>
      </c>
    </row>
    <row r="1039" spans="2:15">
      <c r="B1039" s="7" t="s">
        <v>1712</v>
      </c>
      <c r="C1039" s="7" t="s">
        <v>1713</v>
      </c>
      <c r="D1039" s="36" t="s">
        <v>27</v>
      </c>
      <c r="E1039" s="106" t="str">
        <f>VLOOKUP(D1039,'pomocna tabulka'!$B$2:$D$12,3,0)</f>
        <v>MIRRI SR</v>
      </c>
      <c r="F1039" s="78" t="str">
        <f>+IFERROR(VLOOKUP(VALUE(MID($B1039,11,1)),'pomocna tabulka'!$F$2:$G$7,2,0),"")</f>
        <v>Priebežná platba</v>
      </c>
      <c r="G1039" s="108" t="s">
        <v>28</v>
      </c>
      <c r="H1039" s="38">
        <v>8466</v>
      </c>
      <c r="I1039" s="36" t="s">
        <v>29</v>
      </c>
      <c r="J1039" s="38">
        <v>697.2</v>
      </c>
      <c r="K1039" s="117"/>
      <c r="L1039" s="38">
        <v>0</v>
      </c>
      <c r="M1039" s="53">
        <f t="shared" si="66"/>
        <v>9163.2000000000007</v>
      </c>
      <c r="N1039" s="32">
        <v>46135</v>
      </c>
      <c r="O1039" s="36" t="s">
        <v>22</v>
      </c>
    </row>
    <row r="1040" spans="2:15">
      <c r="B1040" s="7" t="s">
        <v>1714</v>
      </c>
      <c r="C1040" s="7" t="s">
        <v>1715</v>
      </c>
      <c r="D1040" s="36" t="s">
        <v>27</v>
      </c>
      <c r="E1040" s="106" t="str">
        <f>VLOOKUP(D1040,'pomocna tabulka'!$B$2:$D$12,3,0)</f>
        <v>MIRRI SR</v>
      </c>
      <c r="F1040" s="78" t="str">
        <f>+IFERROR(VLOOKUP(VALUE(MID($B1040,11,1)),'pomocna tabulka'!$F$2:$G$7,2,0),"")</f>
        <v>Priebežná platba</v>
      </c>
      <c r="G1040" s="108" t="s">
        <v>28</v>
      </c>
      <c r="H1040" s="38">
        <v>96093.14</v>
      </c>
      <c r="I1040" s="36" t="s">
        <v>29</v>
      </c>
      <c r="J1040" s="38">
        <v>32058.53</v>
      </c>
      <c r="K1040" s="8" t="s">
        <v>48</v>
      </c>
      <c r="L1040" s="38">
        <v>9261.66</v>
      </c>
      <c r="M1040" s="53">
        <f t="shared" si="66"/>
        <v>137413.32999999999</v>
      </c>
      <c r="N1040" s="32">
        <v>46134</v>
      </c>
      <c r="O1040" s="49" t="s">
        <v>49</v>
      </c>
    </row>
    <row r="1041" spans="2:15">
      <c r="B1041" s="7" t="s">
        <v>1716</v>
      </c>
      <c r="C1041" s="7" t="s">
        <v>130</v>
      </c>
      <c r="D1041" s="36" t="s">
        <v>27</v>
      </c>
      <c r="E1041" s="106" t="str">
        <f>VLOOKUP(D1041,'pomocna tabulka'!$B$2:$D$12,3,0)</f>
        <v>MIRRI SR</v>
      </c>
      <c r="F1041" s="78" t="str">
        <f>+IFERROR(VLOOKUP(VALUE(MID($B1041,11,1)),'pomocna tabulka'!$F$2:$G$7,2,0),"")</f>
        <v>Zálohová platba</v>
      </c>
      <c r="G1041" s="108" t="s">
        <v>28</v>
      </c>
      <c r="H1041" s="38">
        <v>219834.71</v>
      </c>
      <c r="I1041" s="36" t="s">
        <v>29</v>
      </c>
      <c r="J1041" s="38">
        <v>38794.36</v>
      </c>
      <c r="K1041" s="117"/>
      <c r="L1041" s="38">
        <v>0</v>
      </c>
      <c r="M1041" s="53">
        <f t="shared" si="66"/>
        <v>258629.07</v>
      </c>
      <c r="N1041" s="32">
        <v>46135</v>
      </c>
      <c r="O1041" s="36" t="s">
        <v>22</v>
      </c>
    </row>
    <row r="1042" spans="2:15">
      <c r="B1042" s="7" t="s">
        <v>1717</v>
      </c>
      <c r="C1042" s="7" t="s">
        <v>1718</v>
      </c>
      <c r="D1042" s="36" t="s">
        <v>66</v>
      </c>
      <c r="E1042" s="106" t="str">
        <f>VLOOKUP(D1042,'pomocna tabulka'!$B$2:$D$12,3,0)</f>
        <v xml:space="preserve">Slovenská inovačná a energetická agentúra </v>
      </c>
      <c r="F1042" s="78" t="str">
        <f>+IFERROR(VLOOKUP(VALUE(MID($B1042,11,1)),'pomocna tabulka'!$F$2:$G$7,2,0),"")</f>
        <v>Predfinancovanie</v>
      </c>
      <c r="G1042" s="108" t="s">
        <v>67</v>
      </c>
      <c r="H1042" s="38">
        <v>48887.27</v>
      </c>
      <c r="I1042" s="36" t="s">
        <v>68</v>
      </c>
      <c r="J1042" s="38">
        <v>73330.91</v>
      </c>
      <c r="K1042" s="117"/>
      <c r="L1042" s="38">
        <v>0</v>
      </c>
      <c r="M1042" s="53">
        <f t="shared" ref="M1042" si="67">H1042+J1042+L1042</f>
        <v>122218.18</v>
      </c>
      <c r="N1042" s="32">
        <v>46135</v>
      </c>
      <c r="O1042" s="36" t="s">
        <v>22</v>
      </c>
    </row>
    <row r="1043" spans="2:15">
      <c r="B1043" s="7" t="s">
        <v>1719</v>
      </c>
      <c r="C1043" s="7" t="s">
        <v>366</v>
      </c>
      <c r="D1043" s="36" t="s">
        <v>19</v>
      </c>
      <c r="E1043" s="106" t="str">
        <f>VLOOKUP(D1043,'pomocna tabulka'!$B$2:$D$12,3,0)</f>
        <v>Úrad vlády SR</v>
      </c>
      <c r="F1043" s="78" t="str">
        <f>+IFERROR(VLOOKUP(VALUE(MID($B1043,11,1)),'pomocna tabulka'!$F$2:$G$7,2,0),"")</f>
        <v>Priebežná platba</v>
      </c>
      <c r="G1043" s="108" t="s">
        <v>1143</v>
      </c>
      <c r="H1043" s="38">
        <v>5498.17</v>
      </c>
      <c r="I1043" s="36" t="s">
        <v>1144</v>
      </c>
      <c r="J1043" s="38">
        <v>970.26</v>
      </c>
      <c r="K1043" s="117"/>
      <c r="L1043" s="38">
        <v>0</v>
      </c>
      <c r="M1043" s="53">
        <f t="shared" si="66"/>
        <v>6468.43</v>
      </c>
      <c r="N1043" s="32">
        <v>46136</v>
      </c>
      <c r="O1043" s="36" t="s">
        <v>22</v>
      </c>
    </row>
    <row r="1044" spans="2:15">
      <c r="B1044" s="7" t="s">
        <v>1720</v>
      </c>
      <c r="C1044" s="7" t="s">
        <v>1721</v>
      </c>
      <c r="D1044" s="36" t="s">
        <v>19</v>
      </c>
      <c r="E1044" s="106" t="str">
        <f>VLOOKUP(D1044,'pomocna tabulka'!$B$2:$D$12,3,0)</f>
        <v>Úrad vlády SR</v>
      </c>
      <c r="F1044" s="78" t="str">
        <f>+IFERROR(VLOOKUP(VALUE(MID($B1044,11,1)),'pomocna tabulka'!$F$2:$G$7,2,0),"")</f>
        <v>Zálohová platba</v>
      </c>
      <c r="G1044" s="108" t="s">
        <v>1143</v>
      </c>
      <c r="H1044" s="38">
        <v>11675.9</v>
      </c>
      <c r="I1044" s="36" t="s">
        <v>1144</v>
      </c>
      <c r="J1044" s="38">
        <v>2060.4499999999998</v>
      </c>
      <c r="K1044" s="117"/>
      <c r="L1044" s="38">
        <v>0</v>
      </c>
      <c r="M1044" s="53">
        <f t="shared" si="66"/>
        <v>13736.349999999999</v>
      </c>
      <c r="N1044" s="32">
        <v>46135</v>
      </c>
      <c r="O1044" s="36" t="s">
        <v>22</v>
      </c>
    </row>
    <row r="1045" spans="2:15">
      <c r="B1045" s="7" t="s">
        <v>1722</v>
      </c>
      <c r="C1045" s="7" t="s">
        <v>201</v>
      </c>
      <c r="D1045" s="36" t="s">
        <v>66</v>
      </c>
      <c r="E1045" s="106" t="str">
        <f>VLOOKUP(D1045,'pomocna tabulka'!$B$2:$D$12,3,0)</f>
        <v xml:space="preserve">Slovenská inovačná a energetická agentúra </v>
      </c>
      <c r="F1045" s="78" t="str">
        <f>+IFERROR(VLOOKUP(VALUE(MID($B1045,11,1)),'pomocna tabulka'!$F$2:$G$7,2,0),"")</f>
        <v>Priebežná platba</v>
      </c>
      <c r="G1045" s="108" t="s">
        <v>67</v>
      </c>
      <c r="H1045" s="38">
        <v>58047.98</v>
      </c>
      <c r="I1045" s="36" t="s">
        <v>68</v>
      </c>
      <c r="J1045" s="38">
        <v>87071.97</v>
      </c>
      <c r="K1045" s="117"/>
      <c r="L1045" s="38">
        <v>0</v>
      </c>
      <c r="M1045" s="53">
        <f t="shared" si="66"/>
        <v>145119.95000000001</v>
      </c>
      <c r="N1045" s="32">
        <v>46135</v>
      </c>
      <c r="O1045" s="36" t="s">
        <v>22</v>
      </c>
    </row>
    <row r="1046" spans="2:15">
      <c r="B1046" s="7" t="s">
        <v>1723</v>
      </c>
      <c r="C1046" s="7" t="s">
        <v>167</v>
      </c>
      <c r="D1046" s="36" t="s">
        <v>19</v>
      </c>
      <c r="E1046" s="106" t="str">
        <f>VLOOKUP(D1046,'pomocna tabulka'!$B$2:$D$12,3,0)</f>
        <v>Úrad vlády SR</v>
      </c>
      <c r="F1046" s="78" t="str">
        <f>+IFERROR(VLOOKUP(VALUE(MID($B1046,11,1)),'pomocna tabulka'!$F$2:$G$7,2,0),"")</f>
        <v>Priebežná platba</v>
      </c>
      <c r="G1046" s="108" t="s">
        <v>1143</v>
      </c>
      <c r="H1046" s="51">
        <v>2693.49</v>
      </c>
      <c r="I1046" s="36" t="s">
        <v>1144</v>
      </c>
      <c r="J1046" s="38">
        <v>475.32</v>
      </c>
      <c r="K1046" s="117"/>
      <c r="L1046" s="38">
        <v>0</v>
      </c>
      <c r="M1046" s="53">
        <f t="shared" si="66"/>
        <v>3168.81</v>
      </c>
      <c r="N1046" s="32">
        <v>46135</v>
      </c>
      <c r="O1046" s="36" t="s">
        <v>22</v>
      </c>
    </row>
    <row r="1047" spans="2:15">
      <c r="B1047" s="7" t="s">
        <v>1724</v>
      </c>
      <c r="C1047" s="7" t="s">
        <v>1390</v>
      </c>
      <c r="D1047" s="36" t="s">
        <v>19</v>
      </c>
      <c r="E1047" s="106" t="str">
        <f>VLOOKUP(D1047,'pomocna tabulka'!$B$2:$D$12,3,0)</f>
        <v>Úrad vlády SR</v>
      </c>
      <c r="F1047" s="78" t="str">
        <f>+IFERROR(VLOOKUP(VALUE(MID($B1047,11,1)),'pomocna tabulka'!$F$2:$G$7,2,0),"")</f>
        <v>Priebežná platba</v>
      </c>
      <c r="G1047" s="108" t="s">
        <v>1143</v>
      </c>
      <c r="H1047" s="38">
        <v>10814.35</v>
      </c>
      <c r="I1047" s="36" t="s">
        <v>1144</v>
      </c>
      <c r="J1047" s="38">
        <v>1908.41</v>
      </c>
      <c r="K1047" s="117"/>
      <c r="L1047" s="38">
        <v>0</v>
      </c>
      <c r="M1047" s="53">
        <f t="shared" si="66"/>
        <v>12722.76</v>
      </c>
      <c r="N1047" s="32">
        <v>46136</v>
      </c>
      <c r="O1047" s="36" t="s">
        <v>22</v>
      </c>
    </row>
    <row r="1048" spans="2:15">
      <c r="B1048" s="7" t="s">
        <v>1725</v>
      </c>
      <c r="C1048" s="7" t="s">
        <v>431</v>
      </c>
      <c r="D1048" s="36" t="s">
        <v>19</v>
      </c>
      <c r="E1048" s="106" t="str">
        <f>VLOOKUP(D1048,'pomocna tabulka'!$B$2:$D$12,3,0)</f>
        <v>Úrad vlády SR</v>
      </c>
      <c r="F1048" s="78" t="str">
        <f>+IFERROR(VLOOKUP(VALUE(MID($B1048,11,1)),'pomocna tabulka'!$F$2:$G$7,2,0),"")</f>
        <v>Priebežná platba</v>
      </c>
      <c r="G1048" s="108" t="s">
        <v>1143</v>
      </c>
      <c r="H1048" s="38">
        <v>5442.57</v>
      </c>
      <c r="I1048" s="36" t="s">
        <v>1144</v>
      </c>
      <c r="J1048" s="38">
        <v>960.45</v>
      </c>
      <c r="K1048" s="117"/>
      <c r="L1048" s="38">
        <v>0</v>
      </c>
      <c r="M1048" s="53">
        <f t="shared" si="66"/>
        <v>6403.0199999999995</v>
      </c>
      <c r="N1048" s="32">
        <v>46136</v>
      </c>
      <c r="O1048" s="36" t="s">
        <v>22</v>
      </c>
    </row>
    <row r="1049" spans="2:15">
      <c r="B1049" s="7" t="s">
        <v>1726</v>
      </c>
      <c r="C1049" s="7" t="s">
        <v>215</v>
      </c>
      <c r="D1049" s="36" t="s">
        <v>19</v>
      </c>
      <c r="E1049" s="106" t="str">
        <f>VLOOKUP(D1049,'pomocna tabulka'!$B$2:$D$12,3,0)</f>
        <v>Úrad vlády SR</v>
      </c>
      <c r="F1049" s="78" t="str">
        <f>+IFERROR(VLOOKUP(VALUE(MID($B1049,11,1)),'pomocna tabulka'!$F$2:$G$7,2,0),"")</f>
        <v>Priebežná platba</v>
      </c>
      <c r="G1049" s="108" t="s">
        <v>1143</v>
      </c>
      <c r="H1049" s="38">
        <v>20868.64</v>
      </c>
      <c r="I1049" s="36" t="s">
        <v>1144</v>
      </c>
      <c r="J1049" s="38">
        <v>3682.7</v>
      </c>
      <c r="K1049" s="117"/>
      <c r="L1049" s="38">
        <v>0</v>
      </c>
      <c r="M1049" s="53">
        <f t="shared" si="66"/>
        <v>24551.34</v>
      </c>
      <c r="N1049" s="32">
        <v>46135</v>
      </c>
      <c r="O1049" s="36" t="s">
        <v>22</v>
      </c>
    </row>
    <row r="1050" spans="2:15">
      <c r="B1050" s="7" t="s">
        <v>1727</v>
      </c>
      <c r="C1050" s="7" t="s">
        <v>1728</v>
      </c>
      <c r="D1050" s="36" t="s">
        <v>66</v>
      </c>
      <c r="E1050" s="106" t="str">
        <f>VLOOKUP(D1050,'pomocna tabulka'!$B$2:$D$12,3,0)</f>
        <v xml:space="preserve">Slovenská inovačná a energetická agentúra </v>
      </c>
      <c r="F1050" s="78" t="str">
        <f>+IFERROR(VLOOKUP(VALUE(MID($B1050,11,1)),'pomocna tabulka'!$F$2:$G$7,2,0),"")</f>
        <v>Priebežná platba</v>
      </c>
      <c r="G1050" s="108" t="s">
        <v>67</v>
      </c>
      <c r="H1050" s="38">
        <v>328180.33</v>
      </c>
      <c r="I1050" s="36" t="s">
        <v>68</v>
      </c>
      <c r="J1050" s="38">
        <v>57914.18</v>
      </c>
      <c r="K1050" s="117"/>
      <c r="L1050" s="38">
        <v>0</v>
      </c>
      <c r="M1050" s="53">
        <f t="shared" si="66"/>
        <v>386094.51</v>
      </c>
      <c r="N1050" s="32">
        <v>46135</v>
      </c>
      <c r="O1050" s="49" t="s">
        <v>49</v>
      </c>
    </row>
    <row r="1051" spans="2:15">
      <c r="B1051" s="7" t="s">
        <v>1729</v>
      </c>
      <c r="C1051" s="7" t="s">
        <v>45</v>
      </c>
      <c r="D1051" s="36" t="s">
        <v>19</v>
      </c>
      <c r="E1051" s="106" t="str">
        <f>VLOOKUP(D1051,'pomocna tabulka'!$B$2:$D$12,3,0)</f>
        <v>Úrad vlády SR</v>
      </c>
      <c r="F1051" s="78" t="str">
        <f>+IFERROR(VLOOKUP(VALUE(MID($B1051,11,1)),'pomocna tabulka'!$F$2:$G$7,2,0),"")</f>
        <v>Priebežná platba</v>
      </c>
      <c r="G1051" s="108" t="s">
        <v>1143</v>
      </c>
      <c r="H1051" s="38">
        <v>28414.59</v>
      </c>
      <c r="I1051" s="36" t="s">
        <v>1144</v>
      </c>
      <c r="J1051" s="38">
        <v>5014.34</v>
      </c>
      <c r="K1051" s="117"/>
      <c r="L1051" s="38">
        <v>0</v>
      </c>
      <c r="M1051" s="53">
        <f t="shared" si="66"/>
        <v>33428.93</v>
      </c>
      <c r="N1051" s="32">
        <v>46136</v>
      </c>
      <c r="O1051" s="36" t="s">
        <v>22</v>
      </c>
    </row>
    <row r="1052" spans="2:15">
      <c r="B1052" s="7" t="s">
        <v>1730</v>
      </c>
      <c r="C1052" s="7" t="s">
        <v>96</v>
      </c>
      <c r="D1052" s="36" t="s">
        <v>19</v>
      </c>
      <c r="E1052" s="106" t="str">
        <f>VLOOKUP(D1052,'pomocna tabulka'!$B$2:$D$12,3,0)</f>
        <v>Úrad vlády SR</v>
      </c>
      <c r="F1052" s="78" t="str">
        <f>+IFERROR(VLOOKUP(VALUE(MID($B1052,11,1)),'pomocna tabulka'!$F$2:$G$7,2,0),"")</f>
        <v>Priebežná platba</v>
      </c>
      <c r="G1052" s="108" t="s">
        <v>1143</v>
      </c>
      <c r="H1052" s="38">
        <v>19655.09</v>
      </c>
      <c r="I1052" s="36" t="s">
        <v>1144</v>
      </c>
      <c r="J1052" s="38">
        <v>3468.54</v>
      </c>
      <c r="K1052" s="117"/>
      <c r="L1052" s="38">
        <v>0</v>
      </c>
      <c r="M1052" s="53">
        <f t="shared" si="66"/>
        <v>23123.63</v>
      </c>
      <c r="N1052" s="32">
        <v>46136</v>
      </c>
      <c r="O1052" s="36" t="s">
        <v>22</v>
      </c>
    </row>
    <row r="1053" spans="2:15">
      <c r="B1053" s="7" t="s">
        <v>1731</v>
      </c>
      <c r="C1053" s="7" t="s">
        <v>1732</v>
      </c>
      <c r="D1053" s="36" t="s">
        <v>27</v>
      </c>
      <c r="E1053" s="106" t="str">
        <f>VLOOKUP(D1053,'pomocna tabulka'!$B$2:$D$12,3,0)</f>
        <v>MIRRI SR</v>
      </c>
      <c r="F1053" s="78" t="str">
        <f>+IFERROR(VLOOKUP(VALUE(MID($B1053,11,1)),'pomocna tabulka'!$F$2:$G$7,2,0),"")</f>
        <v>Predfinancovanie</v>
      </c>
      <c r="G1053" s="108" t="s">
        <v>28</v>
      </c>
      <c r="H1053" s="38">
        <v>63674.29</v>
      </c>
      <c r="I1053" s="36" t="s">
        <v>29</v>
      </c>
      <c r="J1053" s="38">
        <v>5243.76</v>
      </c>
      <c r="K1053" s="117"/>
      <c r="L1053" s="38">
        <v>0</v>
      </c>
      <c r="M1053" s="53">
        <f t="shared" si="66"/>
        <v>68918.05</v>
      </c>
      <c r="N1053" s="32">
        <v>46136</v>
      </c>
      <c r="O1053" s="36" t="s">
        <v>22</v>
      </c>
    </row>
    <row r="1054" spans="2:15">
      <c r="B1054" s="7" t="s">
        <v>1733</v>
      </c>
      <c r="C1054" s="7" t="s">
        <v>298</v>
      </c>
      <c r="D1054" s="36" t="s">
        <v>19</v>
      </c>
      <c r="E1054" s="106" t="str">
        <f>VLOOKUP(D1054,'pomocna tabulka'!$B$2:$D$12,3,0)</f>
        <v>Úrad vlády SR</v>
      </c>
      <c r="F1054" s="78" t="str">
        <f>+IFERROR(VLOOKUP(VALUE(MID($B1054,11,1)),'pomocna tabulka'!$F$2:$G$7,2,0),"")</f>
        <v>Priebežná platba</v>
      </c>
      <c r="G1054" s="108" t="s">
        <v>1143</v>
      </c>
      <c r="H1054" s="38">
        <v>5386.99</v>
      </c>
      <c r="I1054" s="36" t="s">
        <v>1144</v>
      </c>
      <c r="J1054" s="38">
        <v>950.64</v>
      </c>
      <c r="K1054" s="117"/>
      <c r="L1054" s="38">
        <v>0</v>
      </c>
      <c r="M1054" s="53">
        <f t="shared" si="66"/>
        <v>6337.63</v>
      </c>
      <c r="N1054" s="32">
        <v>46136</v>
      </c>
      <c r="O1054" s="36" t="s">
        <v>22</v>
      </c>
    </row>
    <row r="1055" spans="2:15">
      <c r="B1055" s="7" t="s">
        <v>1734</v>
      </c>
      <c r="C1055" s="7" t="s">
        <v>1236</v>
      </c>
      <c r="D1055" s="36" t="s">
        <v>27</v>
      </c>
      <c r="E1055" s="106" t="str">
        <f>VLOOKUP(D1055,'pomocna tabulka'!$B$2:$D$12,3,0)</f>
        <v>MIRRI SR</v>
      </c>
      <c r="F1055" s="78" t="str">
        <f>+IFERROR(VLOOKUP(VALUE(MID($B1055,11,1)),'pomocna tabulka'!$F$2:$G$7,2,0),"")</f>
        <v>Predfinancovanie</v>
      </c>
      <c r="G1055" s="108" t="s">
        <v>28</v>
      </c>
      <c r="H1055" s="38">
        <v>19629.46</v>
      </c>
      <c r="I1055" s="36" t="s">
        <v>29</v>
      </c>
      <c r="J1055" s="38">
        <v>1616.54</v>
      </c>
      <c r="K1055" s="117"/>
      <c r="L1055" s="38">
        <v>0</v>
      </c>
      <c r="M1055" s="53">
        <f t="shared" si="66"/>
        <v>21246</v>
      </c>
      <c r="N1055" s="32">
        <v>46136</v>
      </c>
      <c r="O1055" s="36" t="s">
        <v>22</v>
      </c>
    </row>
    <row r="1056" spans="2:15">
      <c r="B1056" s="7" t="s">
        <v>1735</v>
      </c>
      <c r="C1056" s="7" t="s">
        <v>1736</v>
      </c>
      <c r="D1056" s="36" t="s">
        <v>27</v>
      </c>
      <c r="E1056" s="106" t="str">
        <f>VLOOKUP(D1056,'pomocna tabulka'!$B$2:$D$12,3,0)</f>
        <v>MIRRI SR</v>
      </c>
      <c r="F1056" s="78" t="str">
        <f>+IFERROR(VLOOKUP(VALUE(MID($B1056,11,1)),'pomocna tabulka'!$F$2:$G$7,2,0),"")</f>
        <v>Priebežná platba</v>
      </c>
      <c r="G1056" s="108" t="s">
        <v>28</v>
      </c>
      <c r="H1056" s="38">
        <v>26684.28</v>
      </c>
      <c r="I1056" s="36" t="s">
        <v>29</v>
      </c>
      <c r="J1056" s="38">
        <v>4708.99</v>
      </c>
      <c r="K1056" s="117"/>
      <c r="L1056" s="38">
        <v>0</v>
      </c>
      <c r="M1056" s="53">
        <f t="shared" si="66"/>
        <v>31393.269999999997</v>
      </c>
      <c r="N1056" s="32">
        <v>46135</v>
      </c>
      <c r="O1056" s="49" t="s">
        <v>49</v>
      </c>
    </row>
    <row r="1057" spans="2:15">
      <c r="B1057" s="7" t="s">
        <v>1737</v>
      </c>
      <c r="C1057" s="7" t="s">
        <v>315</v>
      </c>
      <c r="D1057" s="36" t="s">
        <v>19</v>
      </c>
      <c r="E1057" s="106" t="str">
        <f>VLOOKUP(D1057,'pomocna tabulka'!$B$2:$D$12,3,0)</f>
        <v>Úrad vlády SR</v>
      </c>
      <c r="F1057" s="78" t="str">
        <f>+IFERROR(VLOOKUP(VALUE(MID($B1057,11,1)),'pomocna tabulka'!$F$2:$G$7,2,0),"")</f>
        <v>Zálohová platba</v>
      </c>
      <c r="G1057" s="108" t="s">
        <v>28</v>
      </c>
      <c r="H1057" s="38">
        <v>71387.009999999995</v>
      </c>
      <c r="I1057" s="36" t="s">
        <v>29</v>
      </c>
      <c r="J1057" s="38">
        <v>12597.71</v>
      </c>
      <c r="K1057" s="117"/>
      <c r="L1057" s="38">
        <v>0</v>
      </c>
      <c r="M1057" s="53">
        <f t="shared" si="66"/>
        <v>83984.72</v>
      </c>
      <c r="N1057" s="32">
        <v>46135</v>
      </c>
      <c r="O1057" s="36" t="s">
        <v>22</v>
      </c>
    </row>
    <row r="1058" spans="2:15">
      <c r="B1058" s="7" t="s">
        <v>1738</v>
      </c>
      <c r="C1058" s="7" t="s">
        <v>539</v>
      </c>
      <c r="D1058" s="36" t="s">
        <v>66</v>
      </c>
      <c r="E1058" s="106" t="str">
        <f>VLOOKUP(D1058,'pomocna tabulka'!$B$2:$D$12,3,0)</f>
        <v xml:space="preserve">Slovenská inovačná a energetická agentúra </v>
      </c>
      <c r="F1058" s="78" t="str">
        <f>+IFERROR(VLOOKUP(VALUE(MID($B1058,11,1)),'pomocna tabulka'!$F$2:$G$7,2,0),"")</f>
        <v>Predfinancovanie</v>
      </c>
      <c r="G1058" s="108" t="s">
        <v>67</v>
      </c>
      <c r="H1058" s="38">
        <v>15682.69</v>
      </c>
      <c r="I1058" s="36" t="s">
        <v>68</v>
      </c>
      <c r="J1058" s="38">
        <v>23524.03</v>
      </c>
      <c r="K1058" s="117"/>
      <c r="L1058" s="38">
        <v>0</v>
      </c>
      <c r="M1058" s="53">
        <f t="shared" si="66"/>
        <v>39206.720000000001</v>
      </c>
      <c r="N1058" s="32">
        <v>46136</v>
      </c>
      <c r="O1058" s="36" t="s">
        <v>22</v>
      </c>
    </row>
    <row r="1059" spans="2:15">
      <c r="B1059" s="7" t="s">
        <v>1739</v>
      </c>
      <c r="C1059" s="7" t="s">
        <v>682</v>
      </c>
      <c r="D1059" s="36" t="s">
        <v>27</v>
      </c>
      <c r="E1059" s="106" t="str">
        <f>VLOOKUP(D1059,'pomocna tabulka'!$B$2:$D$12,3,0)</f>
        <v>MIRRI SR</v>
      </c>
      <c r="F1059" s="78" t="str">
        <f>+IFERROR(VLOOKUP(VALUE(MID($B1059,11,1)),'pomocna tabulka'!$F$2:$G$7,2,0),"")</f>
        <v>Predfinancovanie</v>
      </c>
      <c r="G1059" s="108" t="s">
        <v>28</v>
      </c>
      <c r="H1059" s="38">
        <v>50999.97</v>
      </c>
      <c r="I1059" s="36" t="s">
        <v>29</v>
      </c>
      <c r="J1059" s="38">
        <v>4199.99</v>
      </c>
      <c r="K1059" s="117"/>
      <c r="L1059" s="38">
        <v>0</v>
      </c>
      <c r="M1059" s="53">
        <f t="shared" si="66"/>
        <v>55199.96</v>
      </c>
      <c r="N1059" s="32">
        <v>46136</v>
      </c>
      <c r="O1059" s="36" t="s">
        <v>22</v>
      </c>
    </row>
    <row r="1060" spans="2:15">
      <c r="B1060" s="7" t="s">
        <v>1740</v>
      </c>
      <c r="C1060" s="7" t="s">
        <v>1741</v>
      </c>
      <c r="D1060" s="36" t="s">
        <v>19</v>
      </c>
      <c r="E1060" s="106" t="str">
        <f>VLOOKUP(D1060,'pomocna tabulka'!$B$2:$D$12,3,0)</f>
        <v>Úrad vlády SR</v>
      </c>
      <c r="F1060" s="78" t="str">
        <f>+IFERROR(VLOOKUP(VALUE(MID($B1060,11,1)),'pomocna tabulka'!$F$2:$G$7,2,0),"")</f>
        <v>Zálohová platba</v>
      </c>
      <c r="G1060" s="108" t="s">
        <v>28</v>
      </c>
      <c r="H1060" s="38">
        <v>204000</v>
      </c>
      <c r="I1060" s="36" t="s">
        <v>29</v>
      </c>
      <c r="J1060" s="38">
        <v>36000</v>
      </c>
      <c r="K1060" s="117"/>
      <c r="L1060" s="38">
        <v>0</v>
      </c>
      <c r="M1060" s="53">
        <f t="shared" si="66"/>
        <v>240000</v>
      </c>
      <c r="N1060" s="32">
        <v>46136</v>
      </c>
      <c r="O1060" s="36" t="s">
        <v>22</v>
      </c>
    </row>
    <row r="1061" spans="2:15">
      <c r="B1061" s="7" t="s">
        <v>1742</v>
      </c>
      <c r="C1061" s="7" t="s">
        <v>304</v>
      </c>
      <c r="D1061" s="36" t="s">
        <v>19</v>
      </c>
      <c r="E1061" s="106" t="str">
        <f>VLOOKUP(D1061,'pomocna tabulka'!$B$2:$D$12,3,0)</f>
        <v>Úrad vlády SR</v>
      </c>
      <c r="F1061" s="78" t="str">
        <f>+IFERROR(VLOOKUP(VALUE(MID($B1061,11,1)),'pomocna tabulka'!$F$2:$G$7,2,0),"")</f>
        <v>Priebežná platba</v>
      </c>
      <c r="G1061" s="108" t="s">
        <v>1143</v>
      </c>
      <c r="H1061" s="38">
        <v>4195.3599999999997</v>
      </c>
      <c r="I1061" s="36" t="s">
        <v>1144</v>
      </c>
      <c r="J1061" s="38">
        <v>740.36</v>
      </c>
      <c r="K1061" s="117"/>
      <c r="L1061" s="38">
        <v>0</v>
      </c>
      <c r="M1061" s="53">
        <f t="shared" si="66"/>
        <v>4935.7199999999993</v>
      </c>
      <c r="N1061" s="32">
        <v>46136</v>
      </c>
      <c r="O1061" s="36" t="s">
        <v>22</v>
      </c>
    </row>
    <row r="1062" spans="2:15">
      <c r="B1062" s="7" t="s">
        <v>1743</v>
      </c>
      <c r="C1062" s="7" t="s">
        <v>124</v>
      </c>
      <c r="D1062" s="36" t="s">
        <v>19</v>
      </c>
      <c r="E1062" s="106" t="str">
        <f>VLOOKUP(D1062,'pomocna tabulka'!$B$2:$D$12,3,0)</f>
        <v>Úrad vlády SR</v>
      </c>
      <c r="F1062" s="78" t="str">
        <f>+IFERROR(VLOOKUP(VALUE(MID($B1062,11,1)),'pomocna tabulka'!$F$2:$G$7,2,0),"")</f>
        <v>Priebežná platba</v>
      </c>
      <c r="G1062" s="108" t="s">
        <v>1143</v>
      </c>
      <c r="H1062" s="38">
        <v>5498.22</v>
      </c>
      <c r="I1062" s="36" t="s">
        <v>1144</v>
      </c>
      <c r="J1062" s="38">
        <v>970.27</v>
      </c>
      <c r="K1062" s="117"/>
      <c r="L1062" s="38">
        <v>0</v>
      </c>
      <c r="M1062" s="53">
        <f t="shared" si="66"/>
        <v>6468.49</v>
      </c>
      <c r="N1062" s="32">
        <v>46136</v>
      </c>
      <c r="O1062" s="36" t="s">
        <v>22</v>
      </c>
    </row>
    <row r="1063" spans="2:15">
      <c r="B1063" s="7" t="s">
        <v>1744</v>
      </c>
      <c r="C1063" s="7" t="s">
        <v>1745</v>
      </c>
      <c r="D1063" s="36" t="s">
        <v>27</v>
      </c>
      <c r="E1063" s="106" t="str">
        <f>VLOOKUP(D1063,'pomocna tabulka'!$B$2:$D$12,3,0)</f>
        <v>MIRRI SR</v>
      </c>
      <c r="F1063" s="78" t="str">
        <f>+IFERROR(VLOOKUP(VALUE(MID($B1063,11,1)),'pomocna tabulka'!$F$2:$G$7,2,0),"")</f>
        <v>Predfinancovanie</v>
      </c>
      <c r="G1063" s="108" t="s">
        <v>28</v>
      </c>
      <c r="H1063" s="38">
        <v>279275.99</v>
      </c>
      <c r="I1063" s="36" t="s">
        <v>29</v>
      </c>
      <c r="J1063" s="38">
        <v>22999.200000000001</v>
      </c>
      <c r="K1063" s="117"/>
      <c r="L1063" s="38">
        <v>0</v>
      </c>
      <c r="M1063" s="53">
        <f t="shared" ref="M1063" si="68">H1063+J1063+L1063</f>
        <v>302275.19</v>
      </c>
      <c r="N1063" s="32">
        <v>46136</v>
      </c>
      <c r="O1063" s="36" t="s">
        <v>22</v>
      </c>
    </row>
    <row r="1064" spans="2:15">
      <c r="B1064" s="7" t="s">
        <v>1746</v>
      </c>
      <c r="C1064" s="7" t="s">
        <v>715</v>
      </c>
      <c r="D1064" s="36" t="s">
        <v>66</v>
      </c>
      <c r="E1064" s="106" t="str">
        <f>VLOOKUP(D1064,'pomocna tabulka'!$B$2:$D$12,3,0)</f>
        <v xml:space="preserve">Slovenská inovačná a energetická agentúra </v>
      </c>
      <c r="F1064" s="78" t="str">
        <f>+IFERROR(VLOOKUP(VALUE(MID($B1064,11,1)),'pomocna tabulka'!$F$2:$G$7,2,0),"")</f>
        <v>Predfinancovanie</v>
      </c>
      <c r="G1064" s="108" t="s">
        <v>67</v>
      </c>
      <c r="H1064" s="38">
        <v>96574.37</v>
      </c>
      <c r="I1064" s="36" t="s">
        <v>68</v>
      </c>
      <c r="J1064" s="38">
        <v>17042.53</v>
      </c>
      <c r="K1064" s="117"/>
      <c r="L1064" s="38">
        <v>0</v>
      </c>
      <c r="M1064" s="53">
        <f t="shared" si="66"/>
        <v>113616.9</v>
      </c>
      <c r="N1064" s="32">
        <v>46136</v>
      </c>
      <c r="O1064" s="36" t="s">
        <v>22</v>
      </c>
    </row>
    <row r="1065" spans="2:15">
      <c r="B1065" s="7" t="s">
        <v>1747</v>
      </c>
      <c r="C1065" s="7" t="s">
        <v>930</v>
      </c>
      <c r="D1065" s="36" t="s">
        <v>66</v>
      </c>
      <c r="E1065" s="106" t="str">
        <f>VLOOKUP(D1065,'pomocna tabulka'!$B$2:$D$12,3,0)</f>
        <v xml:space="preserve">Slovenská inovačná a energetická agentúra </v>
      </c>
      <c r="F1065" s="78" t="str">
        <f>+IFERROR(VLOOKUP(VALUE(MID($B1065,11,1)),'pomocna tabulka'!$F$2:$G$7,2,0),"")</f>
        <v>Predfinancovanie</v>
      </c>
      <c r="G1065" s="108" t="s">
        <v>67</v>
      </c>
      <c r="H1065" s="38">
        <v>81656.37</v>
      </c>
      <c r="I1065" s="36" t="s">
        <v>68</v>
      </c>
      <c r="J1065" s="38">
        <v>14409.95</v>
      </c>
      <c r="K1065" s="117"/>
      <c r="L1065" s="38">
        <v>0</v>
      </c>
      <c r="M1065" s="53">
        <f t="shared" si="66"/>
        <v>96066.319999999992</v>
      </c>
      <c r="N1065" s="32">
        <v>46136</v>
      </c>
      <c r="O1065" s="36" t="s">
        <v>22</v>
      </c>
    </row>
    <row r="1066" spans="2:15">
      <c r="B1066" s="7" t="s">
        <v>1748</v>
      </c>
      <c r="C1066" s="7" t="s">
        <v>1749</v>
      </c>
      <c r="D1066" s="36" t="s">
        <v>19</v>
      </c>
      <c r="E1066" s="106" t="str">
        <f>VLOOKUP(D1066,'pomocna tabulka'!$B$2:$D$12,3,0)</f>
        <v>Úrad vlády SR</v>
      </c>
      <c r="F1066" s="78" t="str">
        <f>+IFERROR(VLOOKUP(VALUE(MID($B1066,11,1)),'pomocna tabulka'!$F$2:$G$7,2,0),"")</f>
        <v>Zálohová platba</v>
      </c>
      <c r="G1066" s="108" t="s">
        <v>1143</v>
      </c>
      <c r="H1066" s="38">
        <v>20952.849999999999</v>
      </c>
      <c r="I1066" s="36" t="s">
        <v>1144</v>
      </c>
      <c r="J1066" s="38">
        <v>3697.56</v>
      </c>
      <c r="K1066" s="117"/>
      <c r="L1066" s="38">
        <v>0</v>
      </c>
      <c r="M1066" s="53">
        <f t="shared" si="66"/>
        <v>24650.41</v>
      </c>
      <c r="N1066" s="32">
        <v>46136</v>
      </c>
      <c r="O1066" s="36" t="s">
        <v>22</v>
      </c>
    </row>
    <row r="1067" spans="2:15" ht="14.25" customHeight="1">
      <c r="B1067" s="7" t="s">
        <v>1750</v>
      </c>
      <c r="C1067" s="9" t="s">
        <v>1751</v>
      </c>
      <c r="D1067" s="36" t="s">
        <v>19</v>
      </c>
      <c r="E1067" s="106" t="str">
        <f>VLOOKUP(D1067,'pomocna tabulka'!$B$2:$D$12,3,0)</f>
        <v>Úrad vlády SR</v>
      </c>
      <c r="F1067" s="78" t="str">
        <f>+IFERROR(VLOOKUP(VALUE(MID($B1067,11,1)),'pomocna tabulka'!$F$2:$G$7,2,0),"")</f>
        <v>Priebežná platba</v>
      </c>
      <c r="G1067" s="108" t="s">
        <v>1143</v>
      </c>
      <c r="H1067" s="38">
        <v>10960.95</v>
      </c>
      <c r="I1067" s="36" t="s">
        <v>1144</v>
      </c>
      <c r="J1067" s="38">
        <v>1934.29</v>
      </c>
      <c r="K1067" s="117"/>
      <c r="L1067" s="38">
        <v>0</v>
      </c>
      <c r="M1067" s="53">
        <f t="shared" si="66"/>
        <v>12895.240000000002</v>
      </c>
      <c r="N1067" s="32">
        <v>46136</v>
      </c>
      <c r="O1067" s="36" t="s">
        <v>22</v>
      </c>
    </row>
    <row r="1068" spans="2:15" ht="14.25" customHeight="1">
      <c r="B1068" s="10" t="s">
        <v>1752</v>
      </c>
      <c r="C1068" s="17" t="s">
        <v>1753</v>
      </c>
      <c r="D1068" s="12" t="s">
        <v>27</v>
      </c>
      <c r="E1068" s="112" t="str">
        <f>VLOOKUP(D1068,'pomocna tabulka'!$B$2:$D$12,3,0)</f>
        <v>MIRRI SR</v>
      </c>
      <c r="F1068" s="113" t="str">
        <f>+IFERROR(VLOOKUP(VALUE(MID($B1068,11,1)),'pomocna tabulka'!$F$2:$G$7,2,0),"")</f>
        <v>Predfinancovanie</v>
      </c>
      <c r="G1068" s="114" t="s">
        <v>28</v>
      </c>
      <c r="H1068" s="31">
        <v>177522.68</v>
      </c>
      <c r="I1068" s="12" t="s">
        <v>29</v>
      </c>
      <c r="J1068" s="31">
        <v>14619.51</v>
      </c>
      <c r="K1068" s="118"/>
      <c r="L1068" s="31">
        <v>0</v>
      </c>
      <c r="M1068" s="60">
        <f t="shared" si="66"/>
        <v>192142.19</v>
      </c>
      <c r="N1068" s="66">
        <v>46136</v>
      </c>
      <c r="O1068" s="12" t="s">
        <v>22</v>
      </c>
    </row>
    <row r="1069" spans="2:15">
      <c r="B1069" s="7" t="s">
        <v>1754</v>
      </c>
      <c r="C1069" s="7" t="s">
        <v>1755</v>
      </c>
      <c r="D1069" s="36" t="s">
        <v>66</v>
      </c>
      <c r="E1069" s="112" t="str">
        <f>VLOOKUP(D1069,'pomocna tabulka'!$B$2:$D$12,3,0)</f>
        <v xml:space="preserve">Slovenská inovačná a energetická agentúra </v>
      </c>
      <c r="F1069" s="113" t="str">
        <f>+IFERROR(VLOOKUP(VALUE(MID($B1069,11,1)),'pomocna tabulka'!$F$2:$G$7,2,0),"")</f>
        <v>Predfinancovanie</v>
      </c>
      <c r="G1069" s="108" t="s">
        <v>67</v>
      </c>
      <c r="H1069" s="31">
        <v>29941.53</v>
      </c>
      <c r="I1069" s="36" t="s">
        <v>68</v>
      </c>
      <c r="J1069" s="31">
        <v>5283.8</v>
      </c>
      <c r="K1069" s="36"/>
      <c r="L1069" s="31">
        <v>0</v>
      </c>
      <c r="M1069" s="60">
        <f>H1069+J1069+L1069</f>
        <v>35225.33</v>
      </c>
      <c r="N1069" s="32">
        <v>46136</v>
      </c>
      <c r="O1069" s="12" t="s">
        <v>22</v>
      </c>
    </row>
    <row r="1070" spans="2:15">
      <c r="B1070" s="7" t="s">
        <v>1756</v>
      </c>
      <c r="C1070" s="7" t="s">
        <v>452</v>
      </c>
      <c r="D1070" s="36" t="s">
        <v>19</v>
      </c>
      <c r="E1070" s="112" t="str">
        <f>VLOOKUP(D1070,'pomocna tabulka'!$B$2:$D$12,3,0)</f>
        <v>Úrad vlády SR</v>
      </c>
      <c r="F1070" s="113" t="str">
        <f>+IFERROR(VLOOKUP(VALUE(MID($B1070,11,1)),'pomocna tabulka'!$F$2:$G$7,2,0),"")</f>
        <v>Priebežná platba</v>
      </c>
      <c r="G1070" s="108" t="s">
        <v>1143</v>
      </c>
      <c r="H1070" s="38">
        <v>5462.79</v>
      </c>
      <c r="I1070" s="36" t="s">
        <v>1144</v>
      </c>
      <c r="J1070" s="38">
        <v>964.02</v>
      </c>
      <c r="K1070" s="36"/>
      <c r="L1070" s="31">
        <v>0</v>
      </c>
      <c r="M1070" s="60">
        <f t="shared" ref="M1070:M1076" si="69">H1070+J1070+L1070</f>
        <v>6426.8099999999995</v>
      </c>
      <c r="N1070" s="32">
        <v>46139</v>
      </c>
      <c r="O1070" s="12" t="s">
        <v>22</v>
      </c>
    </row>
    <row r="1071" spans="2:15">
      <c r="B1071" s="7" t="s">
        <v>1757</v>
      </c>
      <c r="C1071" s="7" t="s">
        <v>848</v>
      </c>
      <c r="D1071" s="36" t="s">
        <v>19</v>
      </c>
      <c r="E1071" s="112" t="str">
        <f>VLOOKUP(D1071,'pomocna tabulka'!$B$2:$D$12,3,0)</f>
        <v>Úrad vlády SR</v>
      </c>
      <c r="F1071" s="113" t="str">
        <f>+IFERROR(VLOOKUP(VALUE(MID($B1071,11,1)),'pomocna tabulka'!$F$2:$G$7,2,0),"")</f>
        <v>Zálohová platba</v>
      </c>
      <c r="G1071" s="108" t="s">
        <v>1143</v>
      </c>
      <c r="H1071" s="38">
        <v>5840.27</v>
      </c>
      <c r="I1071" s="36" t="s">
        <v>1144</v>
      </c>
      <c r="J1071" s="38">
        <v>1030.6400000000001</v>
      </c>
      <c r="K1071" s="36"/>
      <c r="L1071" s="31">
        <v>0</v>
      </c>
      <c r="M1071" s="60">
        <f t="shared" si="69"/>
        <v>6870.9100000000008</v>
      </c>
      <c r="N1071" s="32">
        <v>46139</v>
      </c>
      <c r="O1071" s="12" t="s">
        <v>22</v>
      </c>
    </row>
    <row r="1072" spans="2:15">
      <c r="B1072" s="7" t="s">
        <v>1758</v>
      </c>
      <c r="C1072" s="7" t="s">
        <v>1759</v>
      </c>
      <c r="D1072" s="36" t="s">
        <v>19</v>
      </c>
      <c r="E1072" s="112" t="str">
        <f>VLOOKUP(D1072,'pomocna tabulka'!$B$2:$D$12,3,0)</f>
        <v>Úrad vlády SR</v>
      </c>
      <c r="F1072" s="113" t="str">
        <f>+IFERROR(VLOOKUP(VALUE(MID($B1072,11,1)),'pomocna tabulka'!$F$2:$G$7,2,0),"")</f>
        <v>Zálohová platba</v>
      </c>
      <c r="G1072" s="108" t="s">
        <v>1143</v>
      </c>
      <c r="H1072" s="38">
        <v>29927.68</v>
      </c>
      <c r="I1072" s="36" t="s">
        <v>1144</v>
      </c>
      <c r="J1072" s="38">
        <v>5281.36</v>
      </c>
      <c r="K1072" s="36"/>
      <c r="L1072" s="31">
        <v>0</v>
      </c>
      <c r="M1072" s="60">
        <f t="shared" si="69"/>
        <v>35209.040000000001</v>
      </c>
      <c r="N1072" s="32">
        <v>46139</v>
      </c>
      <c r="O1072" s="12" t="s">
        <v>22</v>
      </c>
    </row>
    <row r="1073" spans="2:15">
      <c r="B1073" s="7" t="s">
        <v>1760</v>
      </c>
      <c r="C1073" s="7" t="s">
        <v>1761</v>
      </c>
      <c r="D1073" s="12" t="s">
        <v>27</v>
      </c>
      <c r="E1073" s="112" t="str">
        <f>VLOOKUP(D1073,'pomocna tabulka'!$B$2:$D$12,3,0)</f>
        <v>MIRRI SR</v>
      </c>
      <c r="F1073" s="113" t="str">
        <f>+IFERROR(VLOOKUP(VALUE(MID($B1073,11,1)),'pomocna tabulka'!$F$2:$G$7,2,0),"")</f>
        <v>Zálohová platba</v>
      </c>
      <c r="G1073" s="114" t="s">
        <v>28</v>
      </c>
      <c r="H1073" s="38">
        <v>106250</v>
      </c>
      <c r="I1073" s="12" t="s">
        <v>29</v>
      </c>
      <c r="J1073" s="38">
        <v>8750</v>
      </c>
      <c r="K1073" s="36"/>
      <c r="L1073" s="31">
        <v>0</v>
      </c>
      <c r="M1073" s="60">
        <f t="shared" si="69"/>
        <v>115000</v>
      </c>
      <c r="N1073" s="32">
        <v>46139</v>
      </c>
      <c r="O1073" s="12" t="s">
        <v>22</v>
      </c>
    </row>
    <row r="1074" spans="2:15">
      <c r="B1074" s="10" t="s">
        <v>1762</v>
      </c>
      <c r="C1074" s="10" t="s">
        <v>1763</v>
      </c>
      <c r="D1074" s="12" t="s">
        <v>27</v>
      </c>
      <c r="E1074" s="112" t="str">
        <f>VLOOKUP(D1074,'pomocna tabulka'!$B$2:$D$12,3,0)</f>
        <v>MIRRI SR</v>
      </c>
      <c r="F1074" s="113" t="str">
        <f>+IFERROR(VLOOKUP(VALUE(MID($B1074,11,1)),'pomocna tabulka'!$F$2:$G$7,2,0),"")</f>
        <v>Predfinancovanie</v>
      </c>
      <c r="G1074" s="114" t="s">
        <v>28</v>
      </c>
      <c r="H1074" s="31">
        <v>34463.35</v>
      </c>
      <c r="I1074" s="12" t="s">
        <v>29</v>
      </c>
      <c r="J1074" s="31">
        <v>2838.16</v>
      </c>
      <c r="K1074" s="12"/>
      <c r="L1074" s="31">
        <v>0</v>
      </c>
      <c r="M1074" s="60">
        <f t="shared" si="69"/>
        <v>37301.509999999995</v>
      </c>
      <c r="N1074" s="32">
        <v>46139</v>
      </c>
      <c r="O1074" s="12" t="s">
        <v>22</v>
      </c>
    </row>
    <row r="1075" spans="2:15">
      <c r="B1075" s="7" t="s">
        <v>1764</v>
      </c>
      <c r="C1075" s="7" t="s">
        <v>537</v>
      </c>
      <c r="D1075" s="36" t="s">
        <v>19</v>
      </c>
      <c r="E1075" s="112" t="str">
        <f>VLOOKUP(D1075,'pomocna tabulka'!$B$2:$D$12,3,0)</f>
        <v>Úrad vlády SR</v>
      </c>
      <c r="F1075" s="113" t="str">
        <f>+IFERROR(VLOOKUP(VALUE(MID($B1075,11,1)),'pomocna tabulka'!$F$2:$G$7,2,0),"")</f>
        <v>Priebežná platba</v>
      </c>
      <c r="G1075" s="108" t="s">
        <v>1143</v>
      </c>
      <c r="H1075" s="38">
        <v>20618.22</v>
      </c>
      <c r="I1075" s="36" t="s">
        <v>1144</v>
      </c>
      <c r="J1075" s="38">
        <v>3638.51</v>
      </c>
      <c r="K1075" s="36"/>
      <c r="L1075" s="38">
        <v>0</v>
      </c>
      <c r="M1075" s="60">
        <f t="shared" si="69"/>
        <v>24256.730000000003</v>
      </c>
      <c r="N1075" s="32">
        <v>46139</v>
      </c>
      <c r="O1075" s="12" t="s">
        <v>22</v>
      </c>
    </row>
    <row r="1076" spans="2:15">
      <c r="B1076" s="7" t="s">
        <v>1765</v>
      </c>
      <c r="C1076" s="7" t="s">
        <v>527</v>
      </c>
      <c r="D1076" s="36" t="s">
        <v>19</v>
      </c>
      <c r="E1076" s="112" t="str">
        <f>VLOOKUP(D1076,'pomocna tabulka'!$B$2:$D$12,3,0)</f>
        <v>Úrad vlády SR</v>
      </c>
      <c r="F1076" s="113" t="str">
        <f>+IFERROR(VLOOKUP(VALUE(MID($B1076,11,1)),'pomocna tabulka'!$F$2:$G$7,2,0),"")</f>
        <v>Priebežná platba</v>
      </c>
      <c r="G1076" s="108" t="s">
        <v>1143</v>
      </c>
      <c r="H1076" s="38">
        <v>8136.02</v>
      </c>
      <c r="I1076" s="36" t="s">
        <v>1144</v>
      </c>
      <c r="J1076" s="38">
        <v>1435.77</v>
      </c>
      <c r="K1076" s="36"/>
      <c r="L1076" s="38">
        <v>0</v>
      </c>
      <c r="M1076" s="60">
        <f t="shared" si="69"/>
        <v>9571.7900000000009</v>
      </c>
      <c r="N1076" s="32">
        <v>46139</v>
      </c>
      <c r="O1076" s="12" t="s">
        <v>22</v>
      </c>
    </row>
    <row r="1077" spans="2:15">
      <c r="B1077" s="7" t="s">
        <v>1766</v>
      </c>
      <c r="C1077" s="7" t="s">
        <v>339</v>
      </c>
      <c r="D1077" s="36" t="s">
        <v>66</v>
      </c>
      <c r="E1077" s="112" t="str">
        <f>VLOOKUP(D1077,'pomocna tabulka'!$B$2:$D$12,3,0)</f>
        <v xml:space="preserve">Slovenská inovačná a energetická agentúra </v>
      </c>
      <c r="F1077" s="113" t="str">
        <f>+IFERROR(VLOOKUP(VALUE(MID($B1077,11,1)),'pomocna tabulka'!$F$2:$G$7,2,0),"")</f>
        <v>Predfinancovanie</v>
      </c>
      <c r="G1077" s="108" t="s">
        <v>67</v>
      </c>
      <c r="H1077" s="31">
        <v>115013.75999999999</v>
      </c>
      <c r="I1077" s="36" t="s">
        <v>68</v>
      </c>
      <c r="J1077" s="31">
        <v>20296.54</v>
      </c>
      <c r="K1077" s="36"/>
      <c r="L1077" s="31">
        <v>0</v>
      </c>
      <c r="M1077" s="60">
        <f>H1077+J1077+L1077</f>
        <v>135310.29999999999</v>
      </c>
      <c r="N1077" s="32">
        <v>46139</v>
      </c>
      <c r="O1077" s="12" t="s">
        <v>22</v>
      </c>
    </row>
    <row r="1078" spans="2:15">
      <c r="B1078" s="7" t="s">
        <v>1767</v>
      </c>
      <c r="C1078" s="7" t="s">
        <v>965</v>
      </c>
      <c r="D1078" s="36" t="s">
        <v>19</v>
      </c>
      <c r="E1078" s="112" t="str">
        <f>VLOOKUP(D1078,'pomocna tabulka'!$B$2:$D$12,3,0)</f>
        <v>Úrad vlády SR</v>
      </c>
      <c r="F1078" s="113" t="str">
        <f>+IFERROR(VLOOKUP(VALUE(MID($B1078,11,1)),'pomocna tabulka'!$F$2:$G$7,2,0),"")</f>
        <v>Zálohová platba</v>
      </c>
      <c r="G1078" s="108" t="s">
        <v>1143</v>
      </c>
      <c r="H1078" s="38">
        <v>46929.83</v>
      </c>
      <c r="I1078" s="36" t="s">
        <v>1144</v>
      </c>
      <c r="J1078" s="38">
        <v>8281.74</v>
      </c>
      <c r="K1078" s="36"/>
      <c r="L1078" s="38">
        <v>0</v>
      </c>
      <c r="M1078" s="60">
        <f t="shared" ref="M1078" si="70">H1078+J1078+L1078</f>
        <v>55211.57</v>
      </c>
      <c r="N1078" s="32">
        <v>46139</v>
      </c>
      <c r="O1078" s="12" t="s">
        <v>22</v>
      </c>
    </row>
    <row r="1079" spans="2:15">
      <c r="B1079" s="7" t="s">
        <v>1768</v>
      </c>
      <c r="C1079" s="7" t="s">
        <v>452</v>
      </c>
      <c r="D1079" s="36" t="s">
        <v>19</v>
      </c>
      <c r="E1079" s="112" t="str">
        <f>VLOOKUP(D1079,'pomocna tabulka'!$B$2:$D$12,3,0)</f>
        <v>Úrad vlády SR</v>
      </c>
      <c r="F1079" s="113" t="str">
        <f>+IFERROR(VLOOKUP(VALUE(MID($B1079,11,1)),'pomocna tabulka'!$F$2:$G$7,2,0),"")</f>
        <v>Priebežná platba</v>
      </c>
      <c r="G1079" s="108" t="s">
        <v>1143</v>
      </c>
      <c r="H1079" s="38">
        <v>5462.79</v>
      </c>
      <c r="I1079" s="36" t="s">
        <v>1144</v>
      </c>
      <c r="J1079" s="38">
        <v>964.02</v>
      </c>
      <c r="K1079" s="36"/>
      <c r="L1079" s="38">
        <v>0</v>
      </c>
      <c r="M1079" s="60">
        <f t="shared" ref="M1079" si="71">H1079+J1079+L1079</f>
        <v>6426.8099999999995</v>
      </c>
      <c r="N1079" s="32">
        <v>46139</v>
      </c>
      <c r="O1079" s="12" t="s">
        <v>22</v>
      </c>
    </row>
    <row r="1080" spans="2:15">
      <c r="B1080" s="7" t="s">
        <v>1769</v>
      </c>
      <c r="C1080" s="7" t="s">
        <v>84</v>
      </c>
      <c r="D1080" s="12" t="s">
        <v>27</v>
      </c>
      <c r="E1080" s="106" t="str">
        <f>VLOOKUP(D1080,'pomocna tabulka'!$B$2:$D$12,3,0)</f>
        <v>MIRRI SR</v>
      </c>
      <c r="F1080" s="78" t="str">
        <f>+IFERROR(VLOOKUP(VALUE(MID($B1080,11,1)),'pomocna tabulka'!$F$2:$G$7,2,0),"")</f>
        <v>Priebežná platba</v>
      </c>
      <c r="G1080" s="114" t="s">
        <v>28</v>
      </c>
      <c r="H1080" s="38">
        <v>7057.56</v>
      </c>
      <c r="I1080" s="12" t="s">
        <v>29</v>
      </c>
      <c r="J1080" s="38">
        <v>581.21</v>
      </c>
      <c r="K1080" s="36"/>
      <c r="L1080" s="38">
        <v>0</v>
      </c>
      <c r="M1080" s="53">
        <f t="shared" ref="M1080:M1123" si="72">H1080+J1080+L1080</f>
        <v>7638.77</v>
      </c>
      <c r="N1080" s="32">
        <v>46139</v>
      </c>
      <c r="O1080" s="12" t="s">
        <v>22</v>
      </c>
    </row>
    <row r="1081" spans="2:15">
      <c r="B1081" s="7" t="s">
        <v>1770</v>
      </c>
      <c r="C1081" s="7" t="s">
        <v>1771</v>
      </c>
      <c r="D1081" s="12" t="s">
        <v>27</v>
      </c>
      <c r="E1081" s="106" t="str">
        <f>VLOOKUP(D1081,'pomocna tabulka'!$B$2:$D$12,3,0)</f>
        <v>MIRRI SR</v>
      </c>
      <c r="F1081" s="78" t="str">
        <f>+IFERROR(VLOOKUP(VALUE(MID($B1081,11,1)),'pomocna tabulka'!$F$2:$G$7,2,0),"")</f>
        <v>Predfinancovanie</v>
      </c>
      <c r="G1081" s="36" t="s">
        <v>42</v>
      </c>
      <c r="H1081" s="38">
        <v>152756.44</v>
      </c>
      <c r="I1081" s="36" t="s">
        <v>43</v>
      </c>
      <c r="J1081" s="38">
        <v>12579.93</v>
      </c>
      <c r="K1081" s="36"/>
      <c r="L1081" s="38">
        <v>0</v>
      </c>
      <c r="M1081" s="53">
        <f t="shared" si="72"/>
        <v>165336.37</v>
      </c>
      <c r="N1081" s="32">
        <v>46139</v>
      </c>
      <c r="O1081" s="12" t="s">
        <v>22</v>
      </c>
    </row>
    <row r="1082" spans="2:15">
      <c r="B1082" s="7" t="s">
        <v>1772</v>
      </c>
      <c r="C1082" s="7" t="s">
        <v>41</v>
      </c>
      <c r="D1082" s="12" t="s">
        <v>27</v>
      </c>
      <c r="E1082" s="106" t="str">
        <f>VLOOKUP(D1082,'pomocna tabulka'!$B$2:$D$12,3,0)</f>
        <v>MIRRI SR</v>
      </c>
      <c r="F1082" s="78" t="str">
        <f>+IFERROR(VLOOKUP(VALUE(MID($B1082,11,1)),'pomocna tabulka'!$F$2:$G$7,2,0),"")</f>
        <v>Zálohová platba</v>
      </c>
      <c r="G1082" s="36" t="s">
        <v>42</v>
      </c>
      <c r="H1082" s="38">
        <v>825899.73</v>
      </c>
      <c r="I1082" s="36" t="s">
        <v>43</v>
      </c>
      <c r="J1082" s="51">
        <v>68015.27</v>
      </c>
      <c r="K1082" s="36"/>
      <c r="L1082" s="38">
        <v>0</v>
      </c>
      <c r="M1082" s="53">
        <f t="shared" si="72"/>
        <v>893915</v>
      </c>
      <c r="N1082" s="32">
        <v>46139</v>
      </c>
      <c r="O1082" s="12" t="s">
        <v>22</v>
      </c>
    </row>
    <row r="1083" spans="2:15">
      <c r="B1083" s="7" t="s">
        <v>1773</v>
      </c>
      <c r="C1083" s="7" t="s">
        <v>278</v>
      </c>
      <c r="D1083" s="36" t="s">
        <v>19</v>
      </c>
      <c r="E1083" s="106" t="str">
        <f>VLOOKUP(D1083,'pomocna tabulka'!$B$2:$D$12,3,0)</f>
        <v>Úrad vlády SR</v>
      </c>
      <c r="F1083" s="78" t="str">
        <f>+IFERROR(VLOOKUP(VALUE(MID($B1083,11,1)),'pomocna tabulka'!$F$2:$G$7,2,0),"")</f>
        <v>Priebežná platba</v>
      </c>
      <c r="G1083" s="36" t="s">
        <v>1143</v>
      </c>
      <c r="H1083" s="38">
        <v>53737.9</v>
      </c>
      <c r="I1083" s="36" t="s">
        <v>1144</v>
      </c>
      <c r="J1083" s="38">
        <v>9483.16</v>
      </c>
      <c r="K1083" s="36"/>
      <c r="L1083" s="38">
        <v>0</v>
      </c>
      <c r="M1083" s="53">
        <f t="shared" si="72"/>
        <v>63221.06</v>
      </c>
      <c r="N1083" s="32">
        <v>46139</v>
      </c>
      <c r="O1083" s="12" t="s">
        <v>22</v>
      </c>
    </row>
    <row r="1084" spans="2:15">
      <c r="B1084" s="7" t="s">
        <v>1774</v>
      </c>
      <c r="C1084" s="7" t="s">
        <v>1728</v>
      </c>
      <c r="D1084" s="12" t="s">
        <v>27</v>
      </c>
      <c r="E1084" s="106" t="str">
        <f>VLOOKUP(D1084,'pomocna tabulka'!$B$2:$D$12,3,0)</f>
        <v>MIRRI SR</v>
      </c>
      <c r="F1084" s="78" t="str">
        <f>+IFERROR(VLOOKUP(VALUE(MID($B1084,11,1)),'pomocna tabulka'!$F$2:$G$7,2,0),"")</f>
        <v>Zálohová platba</v>
      </c>
      <c r="G1084" s="36" t="s">
        <v>28</v>
      </c>
      <c r="H1084" s="38">
        <v>615306.41</v>
      </c>
      <c r="I1084" s="36" t="s">
        <v>29</v>
      </c>
      <c r="J1084" s="38">
        <v>208253.62</v>
      </c>
      <c r="K1084" s="36"/>
      <c r="L1084" s="38">
        <v>0</v>
      </c>
      <c r="M1084" s="53">
        <f t="shared" si="72"/>
        <v>823560.03</v>
      </c>
      <c r="N1084" s="32">
        <v>46140</v>
      </c>
      <c r="O1084" s="49" t="s">
        <v>49</v>
      </c>
    </row>
    <row r="1085" spans="2:15">
      <c r="B1085" s="7" t="s">
        <v>1775</v>
      </c>
      <c r="C1085" s="7" t="s">
        <v>932</v>
      </c>
      <c r="D1085" s="36" t="s">
        <v>19</v>
      </c>
      <c r="E1085" s="106" t="str">
        <f>VLOOKUP(D1085,'pomocna tabulka'!$B$2:$D$12,3,0)</f>
        <v>Úrad vlády SR</v>
      </c>
      <c r="F1085" s="78" t="str">
        <f>+IFERROR(VLOOKUP(VALUE(MID($B1085,11,1)),'pomocna tabulka'!$F$2:$G$7,2,0),"")</f>
        <v>Predfinancovanie</v>
      </c>
      <c r="G1085" s="36" t="s">
        <v>28</v>
      </c>
      <c r="H1085" s="38">
        <v>32074.66</v>
      </c>
      <c r="I1085" s="36" t="s">
        <v>29</v>
      </c>
      <c r="J1085" s="38">
        <v>5660.24</v>
      </c>
      <c r="K1085" s="36"/>
      <c r="L1085" s="38">
        <v>0</v>
      </c>
      <c r="M1085" s="53">
        <f t="shared" si="72"/>
        <v>37734.9</v>
      </c>
      <c r="N1085" s="32">
        <v>46141</v>
      </c>
      <c r="O1085" s="12" t="s">
        <v>22</v>
      </c>
    </row>
    <row r="1086" spans="2:15">
      <c r="B1086" s="7" t="s">
        <v>1776</v>
      </c>
      <c r="C1086" s="7" t="s">
        <v>167</v>
      </c>
      <c r="D1086" s="12" t="s">
        <v>27</v>
      </c>
      <c r="E1086" s="106" t="str">
        <f>VLOOKUP(D1086,'pomocna tabulka'!$B$2:$D$12,3,0)</f>
        <v>MIRRI SR</v>
      </c>
      <c r="F1086" s="78" t="str">
        <f>+IFERROR(VLOOKUP(VALUE(MID($B1086,11,1)),'pomocna tabulka'!$F$2:$G$7,2,0),"")</f>
        <v>Zálohová platba</v>
      </c>
      <c r="G1086" s="36" t="s">
        <v>28</v>
      </c>
      <c r="H1086" s="38">
        <v>277349.90999999997</v>
      </c>
      <c r="I1086" s="36" t="s">
        <v>29</v>
      </c>
      <c r="J1086" s="38">
        <v>22840.58</v>
      </c>
      <c r="K1086" s="36"/>
      <c r="L1086" s="38">
        <v>0</v>
      </c>
      <c r="M1086" s="53">
        <f t="shared" si="72"/>
        <v>300190.49</v>
      </c>
      <c r="N1086" s="32">
        <v>46141</v>
      </c>
      <c r="O1086" s="12" t="s">
        <v>22</v>
      </c>
    </row>
    <row r="1087" spans="2:15">
      <c r="B1087" s="7" t="s">
        <v>1777</v>
      </c>
      <c r="C1087" s="7" t="s">
        <v>1778</v>
      </c>
      <c r="D1087" s="36" t="s">
        <v>19</v>
      </c>
      <c r="E1087" s="106" t="str">
        <f>VLOOKUP(D1087,'pomocna tabulka'!$B$2:$D$12,3,0)</f>
        <v>Úrad vlády SR</v>
      </c>
      <c r="F1087" s="78" t="str">
        <f>+IFERROR(VLOOKUP(VALUE(MID($B1087,11,1)),'pomocna tabulka'!$F$2:$G$7,2,0),"")</f>
        <v>Zálohová platba</v>
      </c>
      <c r="G1087" s="36" t="s">
        <v>28</v>
      </c>
      <c r="H1087" s="38">
        <v>89151.74</v>
      </c>
      <c r="I1087" s="36" t="s">
        <v>29</v>
      </c>
      <c r="J1087" s="38">
        <v>15732.66</v>
      </c>
      <c r="K1087" s="36"/>
      <c r="L1087" s="38">
        <v>0</v>
      </c>
      <c r="M1087" s="53">
        <f t="shared" ref="M1087:M1088" si="73">H1087+J1087+L1087</f>
        <v>104884.40000000001</v>
      </c>
      <c r="N1087" s="32">
        <v>46140</v>
      </c>
      <c r="O1087" s="12" t="s">
        <v>22</v>
      </c>
    </row>
    <row r="1088" spans="2:15">
      <c r="B1088" s="7" t="s">
        <v>1779</v>
      </c>
      <c r="C1088" s="7" t="s">
        <v>335</v>
      </c>
      <c r="D1088" s="36" t="s">
        <v>19</v>
      </c>
      <c r="E1088" s="112" t="str">
        <f>VLOOKUP(D1088,'pomocna tabulka'!$B$2:$D$12,3,0)</f>
        <v>Úrad vlády SR</v>
      </c>
      <c r="F1088" s="113" t="str">
        <f>+IFERROR(VLOOKUP(VALUE(MID($B1088,11,1)),'pomocna tabulka'!$F$2:$G$7,2,0),"")</f>
        <v>Priebežná platba</v>
      </c>
      <c r="G1088" s="108" t="s">
        <v>1143</v>
      </c>
      <c r="H1088" s="38">
        <v>5462.81</v>
      </c>
      <c r="I1088" s="36" t="s">
        <v>1144</v>
      </c>
      <c r="J1088" s="38">
        <v>964.02</v>
      </c>
      <c r="K1088" s="36"/>
      <c r="L1088" s="38">
        <v>0</v>
      </c>
      <c r="M1088" s="60">
        <f t="shared" si="73"/>
        <v>6426.83</v>
      </c>
      <c r="N1088" s="32">
        <v>46140</v>
      </c>
      <c r="O1088" s="12" t="s">
        <v>22</v>
      </c>
    </row>
    <row r="1089" spans="2:15">
      <c r="B1089" s="7" t="s">
        <v>1780</v>
      </c>
      <c r="C1089" s="7" t="s">
        <v>252</v>
      </c>
      <c r="D1089" s="36" t="s">
        <v>19</v>
      </c>
      <c r="E1089" s="112" t="str">
        <f>VLOOKUP(D1089,'pomocna tabulka'!$B$2:$D$12,3,0)</f>
        <v>Úrad vlády SR</v>
      </c>
      <c r="F1089" s="113" t="str">
        <f>+IFERROR(VLOOKUP(VALUE(MID($B1089,11,1)),'pomocna tabulka'!$F$2:$G$7,2,0),"")</f>
        <v>Priebežná platba</v>
      </c>
      <c r="G1089" s="108" t="s">
        <v>1143</v>
      </c>
      <c r="H1089" s="38">
        <v>24289.01</v>
      </c>
      <c r="I1089" s="36" t="s">
        <v>1144</v>
      </c>
      <c r="J1089" s="38">
        <v>4286.3</v>
      </c>
      <c r="K1089" s="36"/>
      <c r="L1089" s="38">
        <v>0</v>
      </c>
      <c r="M1089" s="60">
        <f t="shared" ref="M1089" si="74">H1089+J1089+L1089</f>
        <v>28575.309999999998</v>
      </c>
      <c r="N1089" s="32">
        <v>46140</v>
      </c>
      <c r="O1089" s="12" t="s">
        <v>22</v>
      </c>
    </row>
    <row r="1090" spans="2:15">
      <c r="B1090" s="7" t="s">
        <v>1781</v>
      </c>
      <c r="C1090" s="7" t="s">
        <v>74</v>
      </c>
      <c r="D1090" s="36" t="s">
        <v>27</v>
      </c>
      <c r="E1090" s="106" t="str">
        <f>VLOOKUP(D1090,'pomocna tabulka'!$B$2:$D$12,3,0)</f>
        <v>MIRRI SR</v>
      </c>
      <c r="F1090" s="78" t="str">
        <f>+IFERROR(VLOOKUP(VALUE(MID($B1090,11,1)),'pomocna tabulka'!$F$2:$G$7,2,0),"")</f>
        <v>Predfinancovanie</v>
      </c>
      <c r="G1090" s="108" t="s">
        <v>28</v>
      </c>
      <c r="H1090" s="38">
        <v>80291.44</v>
      </c>
      <c r="I1090" s="36" t="s">
        <v>29</v>
      </c>
      <c r="J1090" s="38">
        <v>6612.24</v>
      </c>
      <c r="K1090" s="36"/>
      <c r="L1090" s="38">
        <v>0</v>
      </c>
      <c r="M1090" s="53">
        <f t="shared" si="72"/>
        <v>86903.680000000008</v>
      </c>
      <c r="N1090" s="32">
        <v>46140</v>
      </c>
      <c r="O1090" s="12" t="s">
        <v>22</v>
      </c>
    </row>
    <row r="1091" spans="2:15">
      <c r="B1091" s="7" t="s">
        <v>1782</v>
      </c>
      <c r="C1091" s="7" t="s">
        <v>1783</v>
      </c>
      <c r="D1091" s="36" t="s">
        <v>19</v>
      </c>
      <c r="E1091" s="106" t="str">
        <f>VLOOKUP(D1091,'pomocna tabulka'!$B$2:$D$12,3,0)</f>
        <v>Úrad vlády SR</v>
      </c>
      <c r="F1091" s="78" t="str">
        <f>+IFERROR(VLOOKUP(VALUE(MID($B1091,11,1)),'pomocna tabulka'!$F$2:$G$7,2,0),"")</f>
        <v>Predfinancovanie</v>
      </c>
      <c r="G1091" s="108" t="s">
        <v>28</v>
      </c>
      <c r="H1091" s="38">
        <v>17227.79</v>
      </c>
      <c r="I1091" s="36" t="s">
        <v>29</v>
      </c>
      <c r="J1091" s="38">
        <v>3040.2</v>
      </c>
      <c r="K1091" s="36"/>
      <c r="L1091" s="38">
        <v>0</v>
      </c>
      <c r="M1091" s="53">
        <f t="shared" si="72"/>
        <v>20267.990000000002</v>
      </c>
      <c r="N1091" s="32">
        <v>46140</v>
      </c>
      <c r="O1091" s="12" t="s">
        <v>22</v>
      </c>
    </row>
    <row r="1092" spans="2:15">
      <c r="B1092" s="7" t="s">
        <v>1784</v>
      </c>
      <c r="C1092" s="7" t="s">
        <v>773</v>
      </c>
      <c r="D1092" s="36" t="s">
        <v>27</v>
      </c>
      <c r="E1092" s="106" t="str">
        <f>VLOOKUP(D1092,'pomocna tabulka'!$B$2:$D$12,3,0)</f>
        <v>MIRRI SR</v>
      </c>
      <c r="F1092" s="78" t="str">
        <f>+IFERROR(VLOOKUP(VALUE(MID($B1092,11,1)),'pomocna tabulka'!$F$2:$G$7,2,0),"")</f>
        <v>Zálohová platba</v>
      </c>
      <c r="G1092" s="108" t="s">
        <v>28</v>
      </c>
      <c r="H1092" s="38">
        <v>173586.44</v>
      </c>
      <c r="I1092" s="36" t="s">
        <v>29</v>
      </c>
      <c r="J1092" s="38">
        <v>14295.35</v>
      </c>
      <c r="K1092" s="36"/>
      <c r="L1092" s="38">
        <v>0</v>
      </c>
      <c r="M1092" s="53">
        <f t="shared" si="72"/>
        <v>187881.79</v>
      </c>
      <c r="N1092" s="32">
        <v>46140</v>
      </c>
      <c r="O1092" s="12" t="s">
        <v>22</v>
      </c>
    </row>
    <row r="1093" spans="2:15">
      <c r="B1093" s="7" t="s">
        <v>1785</v>
      </c>
      <c r="C1093" s="7" t="s">
        <v>600</v>
      </c>
      <c r="D1093" s="36" t="s">
        <v>27</v>
      </c>
      <c r="E1093" s="106" t="str">
        <f>VLOOKUP(D1093,'pomocna tabulka'!$B$2:$D$12,3,0)</f>
        <v>MIRRI SR</v>
      </c>
      <c r="F1093" s="78" t="str">
        <f>+IFERROR(VLOOKUP(VALUE(MID($B1093,11,1)),'pomocna tabulka'!$F$2:$G$7,2,0),"")</f>
        <v>Zálohová platba</v>
      </c>
      <c r="G1093" s="108" t="s">
        <v>28</v>
      </c>
      <c r="H1093" s="38">
        <v>58414.81</v>
      </c>
      <c r="I1093" s="36" t="s">
        <v>29</v>
      </c>
      <c r="J1093" s="38">
        <v>4810.63</v>
      </c>
      <c r="K1093" s="36"/>
      <c r="L1093" s="38">
        <v>0</v>
      </c>
      <c r="M1093" s="53">
        <f t="shared" si="72"/>
        <v>63225.439999999995</v>
      </c>
      <c r="N1093" s="32">
        <v>46140</v>
      </c>
      <c r="O1093" s="12" t="s">
        <v>22</v>
      </c>
    </row>
    <row r="1094" spans="2:15">
      <c r="B1094" s="7" t="s">
        <v>1786</v>
      </c>
      <c r="C1094" s="7" t="s">
        <v>1787</v>
      </c>
      <c r="D1094" s="36" t="s">
        <v>19</v>
      </c>
      <c r="E1094" s="106" t="str">
        <f>VLOOKUP(D1094,'pomocna tabulka'!$B$2:$D$12,3,0)</f>
        <v>Úrad vlády SR</v>
      </c>
      <c r="F1094" s="78" t="str">
        <f>+IFERROR(VLOOKUP(VALUE(MID($B1094,11,1)),'pomocna tabulka'!$F$2:$G$7,2,0),"")</f>
        <v>Zálohová platba</v>
      </c>
      <c r="G1094" s="108" t="s">
        <v>1143</v>
      </c>
      <c r="H1094" s="38">
        <v>20501.009999999998</v>
      </c>
      <c r="I1094" s="36" t="s">
        <v>1144</v>
      </c>
      <c r="J1094" s="38">
        <v>3617.83</v>
      </c>
      <c r="K1094" s="36"/>
      <c r="L1094" s="38">
        <v>0</v>
      </c>
      <c r="M1094" s="53">
        <f t="shared" si="72"/>
        <v>24118.839999999997</v>
      </c>
      <c r="N1094" s="32">
        <v>46140</v>
      </c>
      <c r="O1094" s="12" t="s">
        <v>22</v>
      </c>
    </row>
    <row r="1095" spans="2:15">
      <c r="B1095" s="7" t="s">
        <v>1788</v>
      </c>
      <c r="C1095" s="7" t="s">
        <v>1276</v>
      </c>
      <c r="D1095" s="36" t="s">
        <v>19</v>
      </c>
      <c r="E1095" s="106" t="str">
        <f>VLOOKUP(D1095,'pomocna tabulka'!$B$2:$D$12,3,0)</f>
        <v>Úrad vlády SR</v>
      </c>
      <c r="F1095" s="78" t="str">
        <f>+IFERROR(VLOOKUP(VALUE(MID($B1095,11,1)),'pomocna tabulka'!$F$2:$G$7,2,0),"")</f>
        <v>Zálohová platba</v>
      </c>
      <c r="G1095" s="108" t="s">
        <v>28</v>
      </c>
      <c r="H1095" s="38">
        <v>125525.4</v>
      </c>
      <c r="I1095" s="36" t="s">
        <v>29</v>
      </c>
      <c r="J1095" s="38">
        <v>22151.54</v>
      </c>
      <c r="K1095" s="36"/>
      <c r="L1095" s="38">
        <v>0</v>
      </c>
      <c r="M1095" s="53">
        <f t="shared" si="72"/>
        <v>147676.94</v>
      </c>
      <c r="N1095" s="32">
        <v>46141</v>
      </c>
      <c r="O1095" s="12" t="s">
        <v>22</v>
      </c>
    </row>
    <row r="1096" spans="2:15">
      <c r="B1096" s="7" t="s">
        <v>1789</v>
      </c>
      <c r="C1096" s="7" t="s">
        <v>157</v>
      </c>
      <c r="D1096" s="36" t="s">
        <v>27</v>
      </c>
      <c r="E1096" s="106" t="str">
        <f>VLOOKUP(D1096,'pomocna tabulka'!$B$2:$D$12,3,0)</f>
        <v>MIRRI SR</v>
      </c>
      <c r="F1096" s="78" t="str">
        <f>+IFERROR(VLOOKUP(VALUE(MID($B1096,11,1)),'pomocna tabulka'!$F$2:$G$7,2,0),"")</f>
        <v>Priebežná platba</v>
      </c>
      <c r="G1096" s="108" t="s">
        <v>28</v>
      </c>
      <c r="H1096" s="38">
        <v>10254.51</v>
      </c>
      <c r="I1096" s="36" t="s">
        <v>29</v>
      </c>
      <c r="J1096" s="38">
        <v>844.49</v>
      </c>
      <c r="K1096" s="36"/>
      <c r="L1096" s="38">
        <v>0</v>
      </c>
      <c r="M1096" s="53">
        <f t="shared" si="72"/>
        <v>11099</v>
      </c>
      <c r="N1096" s="32">
        <v>46141</v>
      </c>
      <c r="O1096" s="12" t="s">
        <v>22</v>
      </c>
    </row>
    <row r="1097" spans="2:15">
      <c r="B1097" s="7" t="s">
        <v>1790</v>
      </c>
      <c r="C1097" s="7" t="s">
        <v>915</v>
      </c>
      <c r="D1097" s="36" t="s">
        <v>27</v>
      </c>
      <c r="E1097" s="106" t="str">
        <f>VLOOKUP(D1097,'pomocna tabulka'!$B$2:$D$12,3,0)</f>
        <v>MIRRI SR</v>
      </c>
      <c r="F1097" s="78" t="str">
        <f>+IFERROR(VLOOKUP(VALUE(MID($B1097,11,1)),'pomocna tabulka'!$F$2:$G$7,2,0),"")</f>
        <v>Predfinancovanie</v>
      </c>
      <c r="G1097" s="108" t="s">
        <v>28</v>
      </c>
      <c r="H1097" s="38">
        <v>37752.959999999999</v>
      </c>
      <c r="I1097" s="36" t="s">
        <v>29</v>
      </c>
      <c r="J1097" s="38">
        <v>3109.07</v>
      </c>
      <c r="K1097" s="36"/>
      <c r="L1097" s="38">
        <v>0</v>
      </c>
      <c r="M1097" s="53">
        <f t="shared" si="72"/>
        <v>40862.03</v>
      </c>
      <c r="N1097" s="32">
        <v>46141</v>
      </c>
      <c r="O1097" s="12" t="s">
        <v>22</v>
      </c>
    </row>
    <row r="1098" spans="2:15">
      <c r="B1098" s="7" t="s">
        <v>1791</v>
      </c>
      <c r="C1098" s="7" t="s">
        <v>1501</v>
      </c>
      <c r="D1098" s="36" t="s">
        <v>27</v>
      </c>
      <c r="E1098" s="106" t="str">
        <f>VLOOKUP(D1098,'pomocna tabulka'!$B$2:$D$12,3,0)</f>
        <v>MIRRI SR</v>
      </c>
      <c r="F1098" s="78" t="str">
        <f>+IFERROR(VLOOKUP(VALUE(MID($B1098,11,1)),'pomocna tabulka'!$F$2:$G$7,2,0),"")</f>
        <v>Priebežná platba</v>
      </c>
      <c r="G1098" s="108" t="s">
        <v>28</v>
      </c>
      <c r="H1098" s="38">
        <v>74729.78</v>
      </c>
      <c r="I1098" s="36" t="s">
        <v>29</v>
      </c>
      <c r="J1098" s="38">
        <v>6154.22</v>
      </c>
      <c r="K1098" s="36"/>
      <c r="L1098" s="38">
        <v>0</v>
      </c>
      <c r="M1098" s="53">
        <f t="shared" si="72"/>
        <v>80884</v>
      </c>
      <c r="N1098" s="32">
        <v>46141</v>
      </c>
      <c r="O1098" s="12" t="s">
        <v>22</v>
      </c>
    </row>
    <row r="1099" spans="2:15">
      <c r="B1099" s="7" t="s">
        <v>1792</v>
      </c>
      <c r="C1099" s="7" t="s">
        <v>1793</v>
      </c>
      <c r="D1099" s="36" t="s">
        <v>66</v>
      </c>
      <c r="E1099" s="106" t="str">
        <f>VLOOKUP(D1099,'pomocna tabulka'!$B$2:$D$12,3,0)</f>
        <v xml:space="preserve">Slovenská inovačná a energetická agentúra </v>
      </c>
      <c r="F1099" s="78" t="str">
        <f>+IFERROR(VLOOKUP(VALUE(MID($B1099,11,1)),'pomocna tabulka'!$F$2:$G$7,2,0),"")</f>
        <v>Priebežná platba</v>
      </c>
      <c r="G1099" s="108" t="s">
        <v>67</v>
      </c>
      <c r="H1099" s="31">
        <v>5100</v>
      </c>
      <c r="I1099" s="36" t="s">
        <v>68</v>
      </c>
      <c r="J1099" s="38">
        <v>900</v>
      </c>
      <c r="K1099" s="36"/>
      <c r="L1099" s="38">
        <v>0</v>
      </c>
      <c r="M1099" s="53">
        <f t="shared" si="72"/>
        <v>6000</v>
      </c>
      <c r="N1099" s="32">
        <v>46141</v>
      </c>
      <c r="O1099" s="12" t="s">
        <v>22</v>
      </c>
    </row>
    <row r="1100" spans="2:15">
      <c r="B1100" s="7" t="s">
        <v>1794</v>
      </c>
      <c r="C1100" s="7" t="s">
        <v>1795</v>
      </c>
      <c r="D1100" s="36" t="s">
        <v>27</v>
      </c>
      <c r="E1100" s="106" t="str">
        <f>VLOOKUP(D1100,'pomocna tabulka'!$B$2:$D$12,3,0)</f>
        <v>MIRRI SR</v>
      </c>
      <c r="F1100" s="78" t="str">
        <f>+IFERROR(VLOOKUP(VALUE(MID($B1100,11,1)),'pomocna tabulka'!$F$2:$G$7,2,0),"")</f>
        <v>Priebežná platba</v>
      </c>
      <c r="G1100" s="108" t="s">
        <v>28</v>
      </c>
      <c r="H1100" s="38">
        <v>3001.35</v>
      </c>
      <c r="I1100" s="36" t="s">
        <v>29</v>
      </c>
      <c r="J1100" s="38">
        <v>247.17</v>
      </c>
      <c r="K1100" s="36"/>
      <c r="L1100" s="38">
        <v>0</v>
      </c>
      <c r="M1100" s="53">
        <f t="shared" si="72"/>
        <v>3248.52</v>
      </c>
      <c r="N1100" s="32">
        <v>46141</v>
      </c>
      <c r="O1100" s="12" t="s">
        <v>22</v>
      </c>
    </row>
    <row r="1101" spans="2:15">
      <c r="B1101" s="7" t="s">
        <v>1796</v>
      </c>
      <c r="C1101" s="7" t="s">
        <v>635</v>
      </c>
      <c r="D1101" s="36" t="s">
        <v>66</v>
      </c>
      <c r="E1101" s="106" t="str">
        <f>VLOOKUP(D1101,'pomocna tabulka'!$B$2:$D$12,3,0)</f>
        <v xml:space="preserve">Slovenská inovačná a energetická agentúra </v>
      </c>
      <c r="F1101" s="78" t="str">
        <f>+IFERROR(VLOOKUP(VALUE(MID($B1101,11,1)),'pomocna tabulka'!$F$2:$G$7,2,0),"")</f>
        <v>Predfinancovanie</v>
      </c>
      <c r="G1101" s="108" t="s">
        <v>67</v>
      </c>
      <c r="H1101" s="38">
        <v>197956</v>
      </c>
      <c r="I1101" s="36" t="s">
        <v>68</v>
      </c>
      <c r="J1101" s="38">
        <v>34933.410000000003</v>
      </c>
      <c r="K1101" s="36"/>
      <c r="L1101" s="38">
        <v>0</v>
      </c>
      <c r="M1101" s="53">
        <f t="shared" si="72"/>
        <v>232889.41</v>
      </c>
      <c r="N1101" s="32">
        <v>46141</v>
      </c>
      <c r="O1101" s="12" t="s">
        <v>22</v>
      </c>
    </row>
    <row r="1102" spans="2:15">
      <c r="B1102" s="7" t="s">
        <v>1797</v>
      </c>
      <c r="C1102" s="7" t="s">
        <v>1709</v>
      </c>
      <c r="D1102" s="36" t="s">
        <v>19</v>
      </c>
      <c r="E1102" s="106" t="str">
        <f>VLOOKUP(D1102,'pomocna tabulka'!$B$2:$D$12,3,0)</f>
        <v>Úrad vlády SR</v>
      </c>
      <c r="F1102" s="78" t="str">
        <f>+IFERROR(VLOOKUP(VALUE(MID($B1102,11,1)),'pomocna tabulka'!$F$2:$G$7,2,0),"")</f>
        <v>Zálohová platba</v>
      </c>
      <c r="G1102" s="108" t="s">
        <v>1143</v>
      </c>
      <c r="H1102" s="38">
        <v>20875.12</v>
      </c>
      <c r="I1102" s="36" t="s">
        <v>1144</v>
      </c>
      <c r="J1102" s="38">
        <v>3683.85</v>
      </c>
      <c r="K1102" s="36"/>
      <c r="L1102" s="38">
        <v>0</v>
      </c>
      <c r="M1102" s="53">
        <f t="shared" si="72"/>
        <v>24558.969999999998</v>
      </c>
      <c r="N1102" s="32">
        <v>46141</v>
      </c>
      <c r="O1102" s="12" t="s">
        <v>22</v>
      </c>
    </row>
    <row r="1103" spans="2:15">
      <c r="B1103" s="7" t="s">
        <v>1798</v>
      </c>
      <c r="C1103" s="7" t="s">
        <v>479</v>
      </c>
      <c r="D1103" s="36" t="s">
        <v>19</v>
      </c>
      <c r="E1103" s="106" t="str">
        <f>VLOOKUP(D1103,'pomocna tabulka'!$B$2:$D$12,3,0)</f>
        <v>Úrad vlády SR</v>
      </c>
      <c r="F1103" s="78" t="str">
        <f>+IFERROR(VLOOKUP(VALUE(MID($B1103,11,1)),'pomocna tabulka'!$F$2:$G$7,2,0),"")</f>
        <v>Priebežná platba</v>
      </c>
      <c r="G1103" s="108" t="s">
        <v>1143</v>
      </c>
      <c r="H1103" s="38">
        <v>4961.5</v>
      </c>
      <c r="I1103" s="36" t="s">
        <v>1144</v>
      </c>
      <c r="J1103" s="38">
        <v>875.56</v>
      </c>
      <c r="K1103" s="36"/>
      <c r="L1103" s="38">
        <v>0</v>
      </c>
      <c r="M1103" s="53">
        <f t="shared" si="72"/>
        <v>5837.0599999999995</v>
      </c>
      <c r="N1103" s="32">
        <v>46141</v>
      </c>
      <c r="O1103" s="12" t="s">
        <v>22</v>
      </c>
    </row>
    <row r="1104" spans="2:15">
      <c r="B1104" s="7" t="s">
        <v>1799</v>
      </c>
      <c r="C1104" s="7" t="s">
        <v>1800</v>
      </c>
      <c r="D1104" s="36" t="s">
        <v>27</v>
      </c>
      <c r="E1104" s="106" t="str">
        <f>VLOOKUP(D1104,'pomocna tabulka'!$B$2:$D$12,3,0)</f>
        <v>MIRRI SR</v>
      </c>
      <c r="F1104" s="78" t="str">
        <f>+IFERROR(VLOOKUP(VALUE(MID($B1104,11,1)),'pomocna tabulka'!$F$2:$G$7,2,0),"")</f>
        <v>Predfinancovanie</v>
      </c>
      <c r="G1104" s="108" t="s">
        <v>28</v>
      </c>
      <c r="H1104" s="38">
        <v>61357.79</v>
      </c>
      <c r="I1104" s="36" t="s">
        <v>29</v>
      </c>
      <c r="J1104" s="38">
        <v>5052.99</v>
      </c>
      <c r="K1104" s="36"/>
      <c r="L1104" s="38">
        <v>0</v>
      </c>
      <c r="M1104" s="53">
        <f t="shared" si="72"/>
        <v>66410.78</v>
      </c>
      <c r="N1104" s="32">
        <v>46141</v>
      </c>
      <c r="O1104" s="12" t="s">
        <v>22</v>
      </c>
    </row>
    <row r="1105" spans="2:15">
      <c r="B1105" s="7" t="s">
        <v>1801</v>
      </c>
      <c r="C1105" s="7" t="s">
        <v>1802</v>
      </c>
      <c r="D1105" s="36" t="s">
        <v>19</v>
      </c>
      <c r="E1105" s="106" t="str">
        <f>VLOOKUP(D1105,'pomocna tabulka'!$B$2:$D$12,3,0)</f>
        <v>Úrad vlády SR</v>
      </c>
      <c r="F1105" s="78" t="str">
        <f>+IFERROR(VLOOKUP(VALUE(MID($B1105,11,1)),'pomocna tabulka'!$F$2:$G$7,2,0),"")</f>
        <v>Zálohová platba</v>
      </c>
      <c r="G1105" s="36" t="s">
        <v>1143</v>
      </c>
      <c r="H1105" s="38">
        <v>19410.900000000001</v>
      </c>
      <c r="I1105" s="36" t="s">
        <v>1144</v>
      </c>
      <c r="J1105" s="38">
        <v>3425.45</v>
      </c>
      <c r="K1105" s="36"/>
      <c r="L1105" s="38">
        <v>0</v>
      </c>
      <c r="M1105" s="53">
        <f t="shared" si="72"/>
        <v>22836.350000000002</v>
      </c>
      <c r="N1105" s="32">
        <v>46141</v>
      </c>
      <c r="O1105" s="12" t="s">
        <v>22</v>
      </c>
    </row>
    <row r="1106" spans="2:15">
      <c r="B1106" s="7" t="s">
        <v>1803</v>
      </c>
      <c r="C1106" s="7" t="s">
        <v>1690</v>
      </c>
      <c r="D1106" s="36" t="s">
        <v>66</v>
      </c>
      <c r="E1106" s="106" t="str">
        <f>VLOOKUP(D1106,'pomocna tabulka'!$B$2:$D$12,3,0)</f>
        <v xml:space="preserve">Slovenská inovačná a energetická agentúra </v>
      </c>
      <c r="F1106" s="78" t="str">
        <f>+IFERROR(VLOOKUP(VALUE(MID($B1106,11,1)),'pomocna tabulka'!$F$2:$G$7,2,0),"")</f>
        <v>Predfinancovanie</v>
      </c>
      <c r="G1106" s="36" t="s">
        <v>67</v>
      </c>
      <c r="H1106" s="38">
        <v>12823.63</v>
      </c>
      <c r="I1106" s="36" t="s">
        <v>68</v>
      </c>
      <c r="J1106" s="38">
        <v>19235.45</v>
      </c>
      <c r="K1106" s="36"/>
      <c r="L1106" s="38">
        <v>0</v>
      </c>
      <c r="M1106" s="53">
        <f t="shared" si="72"/>
        <v>32059.08</v>
      </c>
      <c r="N1106" s="32">
        <v>46141</v>
      </c>
      <c r="O1106" s="12" t="s">
        <v>22</v>
      </c>
    </row>
    <row r="1107" spans="2:15" ht="17.25" customHeight="1">
      <c r="B1107" s="7" t="s">
        <v>1804</v>
      </c>
      <c r="C1107" s="7" t="s">
        <v>1036</v>
      </c>
      <c r="D1107" s="36" t="s">
        <v>19</v>
      </c>
      <c r="E1107" s="106" t="str">
        <f>VLOOKUP(D1107,'pomocna tabulka'!$B$2:$D$12,3,0)</f>
        <v>Úrad vlády SR</v>
      </c>
      <c r="F1107" s="78" t="str">
        <f>+IFERROR(VLOOKUP(VALUE(MID($B1107,11,1)),'pomocna tabulka'!$F$2:$G$7,2,0),"")</f>
        <v>Zálohová platba</v>
      </c>
      <c r="G1107" s="108" t="s">
        <v>28</v>
      </c>
      <c r="H1107" s="38">
        <v>55087.81</v>
      </c>
      <c r="I1107" s="36" t="s">
        <v>29</v>
      </c>
      <c r="J1107" s="38">
        <v>9721.3799999999992</v>
      </c>
      <c r="K1107" s="36"/>
      <c r="L1107" s="38">
        <v>0</v>
      </c>
      <c r="M1107" s="53">
        <f t="shared" si="72"/>
        <v>64809.189999999995</v>
      </c>
      <c r="N1107" s="32">
        <v>46141</v>
      </c>
      <c r="O1107" s="12" t="s">
        <v>22</v>
      </c>
    </row>
    <row r="1108" spans="2:15">
      <c r="B1108" s="7" t="s">
        <v>1805</v>
      </c>
      <c r="C1108" s="7" t="s">
        <v>1537</v>
      </c>
      <c r="D1108" s="36" t="s">
        <v>66</v>
      </c>
      <c r="E1108" s="106" t="str">
        <f>VLOOKUP(D1108,'pomocna tabulka'!$B$2:$D$12,3,0)</f>
        <v xml:space="preserve">Slovenská inovačná a energetická agentúra </v>
      </c>
      <c r="F1108" s="78" t="str">
        <f>+IFERROR(VLOOKUP(VALUE(MID($B1108,11,1)),'pomocna tabulka'!$F$2:$G$7,2,0),"")</f>
        <v>Predfinancovanie</v>
      </c>
      <c r="G1108" s="108" t="s">
        <v>67</v>
      </c>
      <c r="H1108" s="38">
        <v>37554.959999999999</v>
      </c>
      <c r="I1108" s="36" t="s">
        <v>68</v>
      </c>
      <c r="J1108" s="38">
        <v>6627.35</v>
      </c>
      <c r="K1108" s="36"/>
      <c r="L1108" s="38">
        <v>0</v>
      </c>
      <c r="M1108" s="53">
        <f t="shared" si="72"/>
        <v>44182.31</v>
      </c>
      <c r="N1108" s="32">
        <v>46141</v>
      </c>
      <c r="O1108" s="12" t="s">
        <v>22</v>
      </c>
    </row>
    <row r="1109" spans="2:15">
      <c r="B1109" s="7" t="s">
        <v>1806</v>
      </c>
      <c r="C1109" s="7" t="s">
        <v>220</v>
      </c>
      <c r="D1109" s="36" t="s">
        <v>27</v>
      </c>
      <c r="E1109" s="106" t="str">
        <f>VLOOKUP(D1109,'pomocna tabulka'!$B$2:$D$12,3,0)</f>
        <v>MIRRI SR</v>
      </c>
      <c r="F1109" s="78" t="str">
        <f>+IFERROR(VLOOKUP(VALUE(MID($B1109,11,1)),'pomocna tabulka'!$F$2:$G$7,2,0),"")</f>
        <v>Priebežná platba</v>
      </c>
      <c r="G1109" s="108" t="s">
        <v>28</v>
      </c>
      <c r="H1109" s="38">
        <v>317739.46999999997</v>
      </c>
      <c r="I1109" s="36" t="s">
        <v>29</v>
      </c>
      <c r="J1109" s="38">
        <v>26166.78</v>
      </c>
      <c r="K1109" s="36"/>
      <c r="L1109" s="38">
        <v>0</v>
      </c>
      <c r="M1109" s="53">
        <f t="shared" si="72"/>
        <v>343906.25</v>
      </c>
      <c r="N1109" s="32">
        <v>46141</v>
      </c>
      <c r="O1109" s="12" t="s">
        <v>22</v>
      </c>
    </row>
    <row r="1110" spans="2:15">
      <c r="B1110" s="7" t="s">
        <v>1807</v>
      </c>
      <c r="C1110" s="7" t="s">
        <v>1808</v>
      </c>
      <c r="D1110" s="36" t="s">
        <v>27</v>
      </c>
      <c r="E1110" s="106" t="str">
        <f>VLOOKUP(D1110,'pomocna tabulka'!$B$2:$D$12,3,0)</f>
        <v>MIRRI SR</v>
      </c>
      <c r="F1110" s="78" t="str">
        <f>+IFERROR(VLOOKUP(VALUE(MID($B1110,11,1)),'pomocna tabulka'!$F$2:$G$7,2,0),"")</f>
        <v>Priebežná platba</v>
      </c>
      <c r="G1110" s="108" t="s">
        <v>28</v>
      </c>
      <c r="H1110" s="38">
        <v>394129.61</v>
      </c>
      <c r="I1110" s="36" t="s">
        <v>29</v>
      </c>
      <c r="J1110" s="38">
        <v>32457.73</v>
      </c>
      <c r="K1110" s="36"/>
      <c r="L1110" s="38">
        <v>0</v>
      </c>
      <c r="M1110" s="53">
        <f t="shared" si="72"/>
        <v>426587.33999999997</v>
      </c>
      <c r="N1110" s="32">
        <v>46141</v>
      </c>
      <c r="O1110" s="12" t="s">
        <v>22</v>
      </c>
    </row>
    <row r="1111" spans="2:15">
      <c r="B1111" s="7" t="s">
        <v>1809</v>
      </c>
      <c r="C1111" s="7" t="s">
        <v>220</v>
      </c>
      <c r="D1111" s="36" t="s">
        <v>27</v>
      </c>
      <c r="E1111" s="106" t="str">
        <f>VLOOKUP(D1111,'pomocna tabulka'!$B$2:$D$12,3,0)</f>
        <v>MIRRI SR</v>
      </c>
      <c r="F1111" s="78" t="str">
        <f>+IFERROR(VLOOKUP(VALUE(MID($B1111,11,1)),'pomocna tabulka'!$F$2:$G$7,2,0),"")</f>
        <v>Priebežná platba</v>
      </c>
      <c r="G1111" s="108" t="s">
        <v>28</v>
      </c>
      <c r="H1111" s="38">
        <v>221797.2</v>
      </c>
      <c r="I1111" s="36" t="s">
        <v>29</v>
      </c>
      <c r="J1111" s="38">
        <v>18265.650000000001</v>
      </c>
      <c r="K1111" s="36"/>
      <c r="L1111" s="38">
        <v>0</v>
      </c>
      <c r="M1111" s="53">
        <f t="shared" si="72"/>
        <v>240062.85</v>
      </c>
      <c r="N1111" s="32">
        <v>46141</v>
      </c>
      <c r="O1111" s="12" t="s">
        <v>22</v>
      </c>
    </row>
    <row r="1112" spans="2:15">
      <c r="B1112" s="7" t="s">
        <v>1810</v>
      </c>
      <c r="C1112" s="7" t="s">
        <v>580</v>
      </c>
      <c r="D1112" s="36" t="s">
        <v>27</v>
      </c>
      <c r="E1112" s="106" t="str">
        <f>VLOOKUP(D1112,'pomocna tabulka'!$B$2:$D$12,3,0)</f>
        <v>MIRRI SR</v>
      </c>
      <c r="F1112" s="78" t="str">
        <f>+IFERROR(VLOOKUP(VALUE(MID($B1112,11,1)),'pomocna tabulka'!$F$2:$G$7,2,0),"")</f>
        <v>Priebežná platba</v>
      </c>
      <c r="G1112" s="108" t="s">
        <v>28</v>
      </c>
      <c r="H1112" s="38">
        <v>13500.62</v>
      </c>
      <c r="I1112" s="36" t="s">
        <v>29</v>
      </c>
      <c r="J1112" s="38">
        <v>1111.81</v>
      </c>
      <c r="K1112" s="36"/>
      <c r="L1112" s="38">
        <v>0</v>
      </c>
      <c r="M1112" s="53">
        <f t="shared" ref="M1112:M1113" si="75">H1112+J1112+L1112</f>
        <v>14612.43</v>
      </c>
      <c r="N1112" s="32">
        <v>46141</v>
      </c>
      <c r="O1112" s="12" t="s">
        <v>22</v>
      </c>
    </row>
    <row r="1113" spans="2:15">
      <c r="B1113" s="7" t="s">
        <v>1811</v>
      </c>
      <c r="C1113" s="7" t="s">
        <v>288</v>
      </c>
      <c r="D1113" s="36" t="s">
        <v>19</v>
      </c>
      <c r="E1113" s="106" t="str">
        <f>VLOOKUP(D1113,'pomocna tabulka'!$B$2:$D$12,3,0)</f>
        <v>Úrad vlády SR</v>
      </c>
      <c r="F1113" s="78" t="str">
        <f>+IFERROR(VLOOKUP(VALUE(MID($B1113,11,1)),'pomocna tabulka'!$F$2:$G$7,2,0),"")</f>
        <v>Priebežná platba</v>
      </c>
      <c r="G1113" s="108" t="s">
        <v>1143</v>
      </c>
      <c r="H1113" s="38">
        <v>4068.01</v>
      </c>
      <c r="I1113" s="36" t="s">
        <v>1144</v>
      </c>
      <c r="J1113" s="38">
        <v>717.88</v>
      </c>
      <c r="K1113" s="36"/>
      <c r="L1113" s="38">
        <v>0</v>
      </c>
      <c r="M1113" s="53">
        <f t="shared" si="75"/>
        <v>4785.8900000000003</v>
      </c>
      <c r="N1113" s="32">
        <v>46141</v>
      </c>
      <c r="O1113" s="12" t="s">
        <v>22</v>
      </c>
    </row>
    <row r="1114" spans="2:15">
      <c r="B1114" s="7" t="s">
        <v>1812</v>
      </c>
      <c r="C1114" s="7" t="s">
        <v>41</v>
      </c>
      <c r="D1114" s="36" t="s">
        <v>27</v>
      </c>
      <c r="E1114" s="106" t="str">
        <f>VLOOKUP(D1114,'pomocna tabulka'!$B$2:$D$12,3,0)</f>
        <v>MIRRI SR</v>
      </c>
      <c r="F1114" s="78" t="str">
        <f>+IFERROR(VLOOKUP(VALUE(MID($B1114,11,1)),'pomocna tabulka'!$F$2:$G$7,2,0),"")</f>
        <v>Priebežná platba</v>
      </c>
      <c r="G1114" s="108" t="s">
        <v>42</v>
      </c>
      <c r="H1114" s="38">
        <v>183824.55</v>
      </c>
      <c r="I1114" s="36" t="s">
        <v>43</v>
      </c>
      <c r="J1114" s="38">
        <v>15138.5</v>
      </c>
      <c r="K1114" s="36"/>
      <c r="L1114" s="38">
        <v>0</v>
      </c>
      <c r="M1114" s="53">
        <f t="shared" si="72"/>
        <v>198963.05</v>
      </c>
      <c r="N1114" s="32">
        <v>46141</v>
      </c>
      <c r="O1114" s="12" t="s">
        <v>22</v>
      </c>
    </row>
    <row r="1115" spans="2:15">
      <c r="B1115" s="7" t="s">
        <v>1813</v>
      </c>
      <c r="C1115" s="7" t="s">
        <v>364</v>
      </c>
      <c r="D1115" s="36" t="s">
        <v>19</v>
      </c>
      <c r="E1115" s="106" t="str">
        <f>VLOOKUP(D1115,'pomocna tabulka'!$B$2:$D$12,3,0)</f>
        <v>Úrad vlády SR</v>
      </c>
      <c r="F1115" s="78" t="str">
        <f>+IFERROR(VLOOKUP(VALUE(MID($B1115,11,1)),'pomocna tabulka'!$F$2:$G$7,2,0),"")</f>
        <v>Priebežná platba</v>
      </c>
      <c r="G1115" s="108" t="s">
        <v>1143</v>
      </c>
      <c r="H1115" s="38">
        <v>15291.59</v>
      </c>
      <c r="I1115" s="36" t="s">
        <v>1144</v>
      </c>
      <c r="J1115" s="38">
        <v>2698.51</v>
      </c>
      <c r="K1115" s="36"/>
      <c r="L1115" s="38">
        <v>0</v>
      </c>
      <c r="M1115" s="53">
        <f t="shared" si="72"/>
        <v>17990.099999999999</v>
      </c>
      <c r="N1115" s="32">
        <v>46141</v>
      </c>
      <c r="O1115" s="12" t="s">
        <v>22</v>
      </c>
    </row>
    <row r="1116" spans="2:15">
      <c r="B1116" s="7" t="s">
        <v>1814</v>
      </c>
      <c r="C1116" s="7" t="s">
        <v>732</v>
      </c>
      <c r="D1116" s="36" t="s">
        <v>19</v>
      </c>
      <c r="E1116" s="106" t="str">
        <f>VLOOKUP(D1116,'pomocna tabulka'!$B$2:$D$12,3,0)</f>
        <v>Úrad vlády SR</v>
      </c>
      <c r="F1116" s="78" t="str">
        <f>+IFERROR(VLOOKUP(VALUE(MID($B1116,11,1)),'pomocna tabulka'!$F$2:$G$7,2,0),"")</f>
        <v>Priebežná platba</v>
      </c>
      <c r="G1116" s="108" t="s">
        <v>1143</v>
      </c>
      <c r="H1116" s="38">
        <v>15158.77</v>
      </c>
      <c r="I1116" s="36" t="s">
        <v>1144</v>
      </c>
      <c r="J1116" s="38">
        <v>2675.08</v>
      </c>
      <c r="K1116" s="36"/>
      <c r="L1116" s="38">
        <v>0</v>
      </c>
      <c r="M1116" s="53">
        <f t="shared" si="72"/>
        <v>17833.849999999999</v>
      </c>
      <c r="N1116" s="32">
        <v>46141</v>
      </c>
      <c r="O1116" s="12" t="s">
        <v>22</v>
      </c>
    </row>
    <row r="1117" spans="2:15">
      <c r="B1117" s="7" t="s">
        <v>1815</v>
      </c>
      <c r="C1117" s="7" t="s">
        <v>1816</v>
      </c>
      <c r="D1117" s="36" t="s">
        <v>19</v>
      </c>
      <c r="E1117" s="106" t="str">
        <f>VLOOKUP(D1117,'pomocna tabulka'!$B$2:$D$12,3,0)</f>
        <v>Úrad vlády SR</v>
      </c>
      <c r="F1117" s="78" t="str">
        <f>+IFERROR(VLOOKUP(VALUE(MID($B1117,11,1)),'pomocna tabulka'!$F$2:$G$7,2,0),"")</f>
        <v>Zálohová platba</v>
      </c>
      <c r="G1117" s="108" t="s">
        <v>1143</v>
      </c>
      <c r="H1117" s="38">
        <v>29179.360000000001</v>
      </c>
      <c r="I1117" s="36" t="s">
        <v>1144</v>
      </c>
      <c r="J1117" s="38">
        <v>5149.3</v>
      </c>
      <c r="K1117" s="36"/>
      <c r="L1117" s="38">
        <v>0</v>
      </c>
      <c r="M1117" s="53">
        <f t="shared" si="72"/>
        <v>34328.660000000003</v>
      </c>
      <c r="N1117" s="32">
        <v>46141</v>
      </c>
      <c r="O1117" s="12" t="s">
        <v>22</v>
      </c>
    </row>
    <row r="1118" spans="2:15">
      <c r="B1118" s="7" t="s">
        <v>1817</v>
      </c>
      <c r="C1118" s="7" t="s">
        <v>157</v>
      </c>
      <c r="D1118" s="36" t="s">
        <v>27</v>
      </c>
      <c r="E1118" s="106" t="str">
        <f>VLOOKUP(D1118,'pomocna tabulka'!$B$2:$D$12,3,0)</f>
        <v>MIRRI SR</v>
      </c>
      <c r="F1118" s="78" t="str">
        <f>+IFERROR(VLOOKUP(VALUE(MID($B1118,11,1)),'pomocna tabulka'!$F$2:$G$7,2,0),"")</f>
        <v>Priebežná platba</v>
      </c>
      <c r="G1118" s="36" t="s">
        <v>67</v>
      </c>
      <c r="H1118" s="38">
        <v>158290.09</v>
      </c>
      <c r="I1118" s="36" t="s">
        <v>68</v>
      </c>
      <c r="J1118" s="38">
        <v>34700.239999999998</v>
      </c>
      <c r="K1118" s="36" t="s">
        <v>48</v>
      </c>
      <c r="L1118" s="38">
        <v>15256.33</v>
      </c>
      <c r="M1118" s="53">
        <f t="shared" si="72"/>
        <v>208246.65999999997</v>
      </c>
      <c r="N1118" s="32">
        <v>46141</v>
      </c>
      <c r="O1118" s="12" t="s">
        <v>22</v>
      </c>
    </row>
    <row r="1119" spans="2:15">
      <c r="B1119" s="7" t="s">
        <v>1818</v>
      </c>
      <c r="C1119" s="7" t="s">
        <v>31</v>
      </c>
      <c r="D1119" s="36" t="s">
        <v>19</v>
      </c>
      <c r="E1119" s="106" t="str">
        <f>VLOOKUP(D1119,'pomocna tabulka'!$B$2:$D$12,3,0)</f>
        <v>Úrad vlády SR</v>
      </c>
      <c r="F1119" s="78" t="str">
        <f>+IFERROR(VLOOKUP(VALUE(MID($B1119,11,1)),'pomocna tabulka'!$F$2:$G$7,2,0),"")</f>
        <v>Priebežná platba</v>
      </c>
      <c r="G1119" s="108" t="s">
        <v>1143</v>
      </c>
      <c r="H1119" s="38">
        <v>10875.1</v>
      </c>
      <c r="I1119" s="36" t="s">
        <v>1144</v>
      </c>
      <c r="J1119" s="38">
        <v>1919.13</v>
      </c>
      <c r="K1119" s="36"/>
      <c r="L1119" s="38">
        <v>0</v>
      </c>
      <c r="M1119" s="53">
        <f t="shared" si="72"/>
        <v>12794.23</v>
      </c>
      <c r="N1119" s="32">
        <v>46141</v>
      </c>
      <c r="O1119" s="12" t="s">
        <v>22</v>
      </c>
    </row>
    <row r="1120" spans="2:15">
      <c r="B1120" s="7" t="s">
        <v>1819</v>
      </c>
      <c r="C1120" s="7" t="s">
        <v>1588</v>
      </c>
      <c r="D1120" s="36" t="s">
        <v>66</v>
      </c>
      <c r="E1120" s="106" t="str">
        <f>VLOOKUP(D1120,'pomocna tabulka'!$B$2:$D$12,3,0)</f>
        <v xml:space="preserve">Slovenská inovačná a energetická agentúra </v>
      </c>
      <c r="F1120" s="78" t="str">
        <f>+IFERROR(VLOOKUP(VALUE(MID($B1120,11,1)),'pomocna tabulka'!$F$2:$G$7,2,0),"")</f>
        <v>Predfinancovanie</v>
      </c>
      <c r="G1120" s="36" t="s">
        <v>67</v>
      </c>
      <c r="H1120" s="51">
        <v>26230.5</v>
      </c>
      <c r="I1120" s="36" t="s">
        <v>68</v>
      </c>
      <c r="J1120" s="38">
        <v>4628.91</v>
      </c>
      <c r="K1120" s="36"/>
      <c r="L1120" s="38">
        <v>0</v>
      </c>
      <c r="M1120" s="53">
        <f t="shared" si="72"/>
        <v>30859.41</v>
      </c>
      <c r="N1120" s="32">
        <v>46141</v>
      </c>
      <c r="O1120" s="12" t="s">
        <v>22</v>
      </c>
    </row>
    <row r="1121" spans="2:15">
      <c r="B1121" s="7" t="s">
        <v>1820</v>
      </c>
      <c r="C1121" s="7" t="s">
        <v>1821</v>
      </c>
      <c r="D1121" s="36" t="s">
        <v>27</v>
      </c>
      <c r="E1121" s="106" t="str">
        <f>VLOOKUP(D1121,'pomocna tabulka'!$B$2:$D$12,3,0)</f>
        <v>MIRRI SR</v>
      </c>
      <c r="F1121" s="78" t="str">
        <f>+IFERROR(VLOOKUP(VALUE(MID($B1121,11,1)),'pomocna tabulka'!$F$2:$G$7,2,0),"")</f>
        <v>Predfinancovanie</v>
      </c>
      <c r="G1121" s="108" t="s">
        <v>28</v>
      </c>
      <c r="H1121" s="38">
        <v>29128.86</v>
      </c>
      <c r="I1121" s="36" t="s">
        <v>29</v>
      </c>
      <c r="J1121" s="38">
        <v>2398.85</v>
      </c>
      <c r="K1121" s="36"/>
      <c r="L1121" s="38">
        <v>0</v>
      </c>
      <c r="M1121" s="53">
        <f t="shared" si="72"/>
        <v>31527.71</v>
      </c>
      <c r="N1121" s="32">
        <v>46141</v>
      </c>
      <c r="O1121" s="12" t="s">
        <v>22</v>
      </c>
    </row>
    <row r="1122" spans="2:15">
      <c r="B1122" s="7" t="s">
        <v>1822</v>
      </c>
      <c r="C1122" s="7" t="s">
        <v>1374</v>
      </c>
      <c r="D1122" s="36" t="s">
        <v>19</v>
      </c>
      <c r="E1122" s="106" t="str">
        <f>VLOOKUP(D1122,'pomocna tabulka'!$B$2:$D$12,3,0)</f>
        <v>Úrad vlády SR</v>
      </c>
      <c r="F1122" s="78" t="str">
        <f>+IFERROR(VLOOKUP(VALUE(MID($B1122,11,1)),'pomocna tabulka'!$F$2:$G$7,2,0),"")</f>
        <v>Priebežná platba</v>
      </c>
      <c r="G1122" s="108" t="s">
        <v>1143</v>
      </c>
      <c r="H1122" s="38">
        <v>2693.49</v>
      </c>
      <c r="I1122" s="36" t="s">
        <v>1144</v>
      </c>
      <c r="J1122" s="38">
        <v>475.32</v>
      </c>
      <c r="K1122" s="36"/>
      <c r="L1122" s="38">
        <v>0</v>
      </c>
      <c r="M1122" s="53">
        <f t="shared" si="72"/>
        <v>3168.81</v>
      </c>
      <c r="N1122" s="32">
        <v>46141</v>
      </c>
      <c r="O1122" s="12" t="s">
        <v>22</v>
      </c>
    </row>
    <row r="1123" spans="2:15">
      <c r="B1123" s="7" t="s">
        <v>1823</v>
      </c>
      <c r="C1123" s="7" t="s">
        <v>248</v>
      </c>
      <c r="D1123" s="36" t="s">
        <v>27</v>
      </c>
      <c r="E1123" s="106" t="str">
        <f>VLOOKUP(D1123,'pomocna tabulka'!$B$2:$D$12,3,0)</f>
        <v>MIRRI SR</v>
      </c>
      <c r="F1123" s="78" t="str">
        <f>+IFERROR(VLOOKUP(VALUE(MID($B1123,11,1)),'pomocna tabulka'!$F$2:$G$7,2,0),"")</f>
        <v>Predfinancovanie</v>
      </c>
      <c r="G1123" s="108" t="s">
        <v>28</v>
      </c>
      <c r="H1123" s="38">
        <v>98426.91</v>
      </c>
      <c r="I1123" s="36" t="s">
        <v>29</v>
      </c>
      <c r="J1123" s="38">
        <v>8105.75</v>
      </c>
      <c r="K1123" s="36"/>
      <c r="L1123" s="38">
        <v>0</v>
      </c>
      <c r="M1123" s="53">
        <f t="shared" si="72"/>
        <v>106532.66</v>
      </c>
      <c r="N1123" s="32">
        <v>46141</v>
      </c>
      <c r="O1123" s="12" t="s">
        <v>22</v>
      </c>
    </row>
    <row r="1124" spans="2:15">
      <c r="B1124" s="7" t="s">
        <v>1824</v>
      </c>
      <c r="C1124" s="7" t="s">
        <v>1825</v>
      </c>
      <c r="D1124" s="36" t="s">
        <v>27</v>
      </c>
      <c r="E1124" s="106" t="str">
        <f>VLOOKUP(D1124,'pomocna tabulka'!$B$2:$D$12,3,0)</f>
        <v>MIRRI SR</v>
      </c>
      <c r="F1124" s="78" t="str">
        <f>+IFERROR(VLOOKUP(VALUE(MID($B1124,11,1)),'pomocna tabulka'!$F$2:$G$7,2,0),"")</f>
        <v>Predfinancovanie</v>
      </c>
      <c r="G1124" s="108" t="s">
        <v>28</v>
      </c>
      <c r="H1124" s="38">
        <v>157220.43</v>
      </c>
      <c r="I1124" s="36" t="s">
        <v>29</v>
      </c>
      <c r="J1124" s="38">
        <v>53212.06</v>
      </c>
      <c r="K1124" s="36"/>
      <c r="L1124" s="38">
        <v>0</v>
      </c>
      <c r="M1124" s="53">
        <f t="shared" ref="M1124:M1130" si="76">H1124+J1124+L1124</f>
        <v>210432.49</v>
      </c>
      <c r="N1124" s="32">
        <v>46141</v>
      </c>
      <c r="O1124" s="12" t="s">
        <v>22</v>
      </c>
    </row>
    <row r="1125" spans="2:15">
      <c r="B1125" s="7" t="s">
        <v>1826</v>
      </c>
      <c r="C1125" s="7" t="s">
        <v>124</v>
      </c>
      <c r="D1125" s="36" t="s">
        <v>19</v>
      </c>
      <c r="E1125" s="106" t="str">
        <f>VLOOKUP(D1125,'pomocna tabulka'!$B$2:$D$12,3,0)</f>
        <v>Úrad vlády SR</v>
      </c>
      <c r="F1125" s="78" t="str">
        <f>+IFERROR(VLOOKUP(VALUE(MID($B1125,11,1)),'pomocna tabulka'!$F$2:$G$7,2,0),"")</f>
        <v>Zálohová platba</v>
      </c>
      <c r="G1125" s="108" t="s">
        <v>28</v>
      </c>
      <c r="H1125" s="38">
        <v>82312.3</v>
      </c>
      <c r="I1125" s="36" t="s">
        <v>29</v>
      </c>
      <c r="J1125" s="38">
        <v>14525.7</v>
      </c>
      <c r="K1125" s="36"/>
      <c r="L1125" s="38">
        <v>0</v>
      </c>
      <c r="M1125" s="53">
        <f t="shared" si="76"/>
        <v>96838</v>
      </c>
      <c r="N1125" s="32">
        <v>46141</v>
      </c>
      <c r="O1125" s="12" t="s">
        <v>22</v>
      </c>
    </row>
    <row r="1126" spans="2:15">
      <c r="B1126" s="7" t="s">
        <v>1827</v>
      </c>
      <c r="C1126" s="7" t="s">
        <v>424</v>
      </c>
      <c r="D1126" s="36" t="s">
        <v>66</v>
      </c>
      <c r="E1126" s="106" t="str">
        <f>VLOOKUP(D1126,'pomocna tabulka'!$B$2:$D$12,3,0)</f>
        <v xml:space="preserve">Slovenská inovačná a energetická agentúra </v>
      </c>
      <c r="F1126" s="78" t="str">
        <f>+IFERROR(VLOOKUP(VALUE(MID($B1126,11,1)),'pomocna tabulka'!$F$2:$G$7,2,0),"")</f>
        <v>Priebežná platba</v>
      </c>
      <c r="G1126" s="36" t="s">
        <v>67</v>
      </c>
      <c r="H1126" s="51">
        <v>221330.32</v>
      </c>
      <c r="I1126" s="36" t="s">
        <v>68</v>
      </c>
      <c r="J1126" s="38">
        <v>39058.29</v>
      </c>
      <c r="K1126" s="36"/>
      <c r="L1126" s="38">
        <v>0</v>
      </c>
      <c r="M1126" s="53">
        <f t="shared" si="76"/>
        <v>260388.61000000002</v>
      </c>
      <c r="N1126" s="32">
        <v>46141</v>
      </c>
      <c r="O1126" s="12" t="s">
        <v>22</v>
      </c>
    </row>
    <row r="1127" spans="2:15">
      <c r="B1127" s="7" t="s">
        <v>1828</v>
      </c>
      <c r="C1127" s="7" t="s">
        <v>315</v>
      </c>
      <c r="D1127" s="36" t="s">
        <v>19</v>
      </c>
      <c r="E1127" s="106" t="str">
        <f>VLOOKUP(D1127,'pomocna tabulka'!$B$2:$D$12,3,0)</f>
        <v>Úrad vlády SR</v>
      </c>
      <c r="F1127" s="78" t="str">
        <f>+IFERROR(VLOOKUP(VALUE(MID($B1127,11,1)),'pomocna tabulka'!$F$2:$G$7,2,0),"")</f>
        <v>Priebežná platba</v>
      </c>
      <c r="G1127" s="108" t="s">
        <v>1143</v>
      </c>
      <c r="H1127" s="38">
        <v>16200.35</v>
      </c>
      <c r="I1127" s="36" t="s">
        <v>1144</v>
      </c>
      <c r="J1127" s="38">
        <v>2858.89</v>
      </c>
      <c r="K1127" s="36"/>
      <c r="L1127" s="38">
        <v>0</v>
      </c>
      <c r="M1127" s="53">
        <f t="shared" si="76"/>
        <v>19059.240000000002</v>
      </c>
      <c r="N1127" s="32">
        <v>46141</v>
      </c>
      <c r="O1127" s="12" t="s">
        <v>22</v>
      </c>
    </row>
    <row r="1128" spans="2:15">
      <c r="B1128" s="7" t="s">
        <v>1829</v>
      </c>
      <c r="C1128" s="9" t="s">
        <v>504</v>
      </c>
      <c r="D1128" s="36" t="s">
        <v>66</v>
      </c>
      <c r="E1128" s="106" t="str">
        <f>VLOOKUP(D1128,'pomocna tabulka'!$B$2:$D$12,3,0)</f>
        <v xml:space="preserve">Slovenská inovačná a energetická agentúra </v>
      </c>
      <c r="F1128" s="78" t="str">
        <f>+IFERROR(VLOOKUP(VALUE(MID($B1128,11,1)),'pomocna tabulka'!$F$2:$G$7,2,0),"")</f>
        <v>Predfinancovanie</v>
      </c>
      <c r="G1128" s="36" t="s">
        <v>67</v>
      </c>
      <c r="H1128" s="38">
        <v>39884.57</v>
      </c>
      <c r="I1128" s="36" t="s">
        <v>68</v>
      </c>
      <c r="J1128" s="38">
        <v>7038.45</v>
      </c>
      <c r="K1128" s="36"/>
      <c r="L1128" s="38">
        <v>0</v>
      </c>
      <c r="M1128" s="53">
        <f t="shared" si="76"/>
        <v>46923.02</v>
      </c>
      <c r="N1128" s="32">
        <v>46141</v>
      </c>
      <c r="O1128" s="12" t="s">
        <v>22</v>
      </c>
    </row>
    <row r="1129" spans="2:15">
      <c r="B1129" s="7" t="s">
        <v>1830</v>
      </c>
      <c r="C1129" s="7" t="s">
        <v>1831</v>
      </c>
      <c r="D1129" s="36" t="s">
        <v>19</v>
      </c>
      <c r="E1129" s="106" t="str">
        <f>VLOOKUP(D1129,'pomocna tabulka'!$B$2:$D$12,3,0)</f>
        <v>Úrad vlády SR</v>
      </c>
      <c r="F1129" s="78" t="str">
        <f>+IFERROR(VLOOKUP(VALUE(MID($B1129,11,1)),'pomocna tabulka'!$F$2:$G$7,2,0),"")</f>
        <v>Priebežná platba</v>
      </c>
      <c r="G1129" s="108" t="s">
        <v>28</v>
      </c>
      <c r="H1129" s="38">
        <v>8731.2000000000007</v>
      </c>
      <c r="I1129" s="36" t="s">
        <v>29</v>
      </c>
      <c r="J1129" s="38">
        <v>1540.8</v>
      </c>
      <c r="K1129" s="36"/>
      <c r="L1129" s="38">
        <v>0</v>
      </c>
      <c r="M1129" s="53">
        <f t="shared" si="76"/>
        <v>10272</v>
      </c>
      <c r="N1129" s="32">
        <v>46141</v>
      </c>
      <c r="O1129" s="12" t="s">
        <v>22</v>
      </c>
    </row>
    <row r="1130" spans="2:15">
      <c r="B1130" s="7" t="s">
        <v>1832</v>
      </c>
      <c r="C1130" s="7" t="s">
        <v>1833</v>
      </c>
      <c r="D1130" s="36" t="s">
        <v>19</v>
      </c>
      <c r="E1130" s="106" t="str">
        <f>VLOOKUP(D1130,'pomocna tabulka'!$B$2:$D$12,3,0)</f>
        <v>Úrad vlády SR</v>
      </c>
      <c r="F1130" s="78" t="str">
        <f>+IFERROR(VLOOKUP(VALUE(MID($B1130,11,1)),'pomocna tabulka'!$F$2:$G$7,2,0),"")</f>
        <v>Priebežná platba</v>
      </c>
      <c r="G1130" s="108" t="s">
        <v>1143</v>
      </c>
      <c r="H1130" s="38">
        <v>5498.16</v>
      </c>
      <c r="I1130" s="36" t="s">
        <v>1144</v>
      </c>
      <c r="J1130" s="38">
        <v>970.26</v>
      </c>
      <c r="K1130" s="36"/>
      <c r="L1130" s="38">
        <v>0</v>
      </c>
      <c r="M1130" s="53">
        <f t="shared" si="76"/>
        <v>6468.42</v>
      </c>
      <c r="N1130" s="32">
        <v>46141</v>
      </c>
      <c r="O1130" s="12" t="s">
        <v>22</v>
      </c>
    </row>
    <row r="1131" spans="2:15">
      <c r="B1131" s="7" t="s">
        <v>1834</v>
      </c>
      <c r="C1131" s="7" t="s">
        <v>47</v>
      </c>
      <c r="D1131" s="36" t="s">
        <v>27</v>
      </c>
      <c r="E1131" s="106" t="str">
        <f>VLOOKUP(D1131,'pomocna tabulka'!$B$2:$D$12,3,0)</f>
        <v>MIRRI SR</v>
      </c>
      <c r="F1131" s="78" t="str">
        <f>+IFERROR(VLOOKUP(VALUE(MID($B1131,11,1)),'pomocna tabulka'!$F$2:$G$7,2,0),"")</f>
        <v>Priebežná platba</v>
      </c>
      <c r="G1131" s="108" t="s">
        <v>28</v>
      </c>
      <c r="H1131" s="38">
        <v>22019.93</v>
      </c>
      <c r="I1131" s="36" t="s">
        <v>29</v>
      </c>
      <c r="J1131" s="38">
        <v>4827.1899999999996</v>
      </c>
      <c r="K1131" s="8" t="s">
        <v>48</v>
      </c>
      <c r="L1131" s="38">
        <v>2122.33</v>
      </c>
      <c r="M1131" s="53">
        <f t="shared" ref="M1131" si="77">H1131+J1131+L1131</f>
        <v>28969.449999999997</v>
      </c>
      <c r="N1131" s="32">
        <v>46141</v>
      </c>
      <c r="O1131" s="49" t="s">
        <v>49</v>
      </c>
    </row>
    <row r="1132" spans="2:15">
      <c r="B1132" s="7" t="s">
        <v>1835</v>
      </c>
      <c r="C1132" s="7" t="s">
        <v>41</v>
      </c>
      <c r="D1132" s="36" t="s">
        <v>27</v>
      </c>
      <c r="E1132" s="106" t="str">
        <f>VLOOKUP(D1132,'pomocna tabulka'!$B$2:$D$12,3,0)</f>
        <v>MIRRI SR</v>
      </c>
      <c r="F1132" s="78" t="str">
        <f>+IFERROR(VLOOKUP(VALUE(MID($B1132,11,1)),'pomocna tabulka'!$F$2:$G$7,2,0),"")</f>
        <v>Priebežná platba</v>
      </c>
      <c r="G1132" s="108" t="s">
        <v>42</v>
      </c>
      <c r="H1132" s="38">
        <v>19572.919999999998</v>
      </c>
      <c r="I1132" s="36" t="s">
        <v>43</v>
      </c>
      <c r="J1132" s="38">
        <v>1611.88</v>
      </c>
      <c r="K1132" s="8"/>
      <c r="L1132" s="38">
        <v>0</v>
      </c>
      <c r="M1132" s="53">
        <f t="shared" ref="M1132:M1151" si="78">H1132+J1132+L1132</f>
        <v>21184.799999999999</v>
      </c>
      <c r="N1132" s="32">
        <v>46141</v>
      </c>
      <c r="O1132" s="12" t="s">
        <v>22</v>
      </c>
    </row>
    <row r="1133" spans="2:15">
      <c r="B1133" s="7" t="s">
        <v>1836</v>
      </c>
      <c r="C1133" s="7" t="s">
        <v>1837</v>
      </c>
      <c r="D1133" s="36" t="s">
        <v>66</v>
      </c>
      <c r="E1133" s="106" t="str">
        <f>VLOOKUP(D1133,'pomocna tabulka'!$B$2:$D$12,3,0)</f>
        <v xml:space="preserve">Slovenská inovačná a energetická agentúra </v>
      </c>
      <c r="F1133" s="78" t="str">
        <f>+IFERROR(VLOOKUP(VALUE(MID($B1133,11,1)),'pomocna tabulka'!$F$2:$G$7,2,0),"")</f>
        <v>Predfinancovanie</v>
      </c>
      <c r="G1133" s="108" t="s">
        <v>67</v>
      </c>
      <c r="H1133" s="38">
        <v>99390.99</v>
      </c>
      <c r="I1133" s="36" t="s">
        <v>68</v>
      </c>
      <c r="J1133" s="38">
        <v>17539.59</v>
      </c>
      <c r="K1133" s="8"/>
      <c r="L1133" s="38">
        <v>0</v>
      </c>
      <c r="M1133" s="53">
        <f t="shared" si="78"/>
        <v>116930.58</v>
      </c>
      <c r="N1133" s="32">
        <v>46141</v>
      </c>
      <c r="O1133" s="12" t="s">
        <v>22</v>
      </c>
    </row>
    <row r="1134" spans="2:15">
      <c r="B1134" s="7" t="s">
        <v>1838</v>
      </c>
      <c r="C1134" s="7" t="s">
        <v>535</v>
      </c>
      <c r="D1134" s="36" t="s">
        <v>27</v>
      </c>
      <c r="E1134" s="106" t="str">
        <f>VLOOKUP(D1134,'pomocna tabulka'!$B$2:$D$12,3,0)</f>
        <v>MIRRI SR</v>
      </c>
      <c r="F1134" s="78" t="str">
        <f>+IFERROR(VLOOKUP(VALUE(MID($B1134,11,1)),'pomocna tabulka'!$F$2:$G$7,2,0),"")</f>
        <v>Priebežná platba</v>
      </c>
      <c r="G1134" s="108" t="s">
        <v>28</v>
      </c>
      <c r="H1134" s="38">
        <v>151410.94</v>
      </c>
      <c r="I1134" s="36" t="s">
        <v>29</v>
      </c>
      <c r="J1134" s="38">
        <v>12469.14</v>
      </c>
      <c r="K1134" s="36"/>
      <c r="L1134" s="38">
        <v>0</v>
      </c>
      <c r="M1134" s="53">
        <f t="shared" si="78"/>
        <v>163880.08000000002</v>
      </c>
      <c r="N1134" s="32">
        <v>46141</v>
      </c>
      <c r="O1134" s="12" t="s">
        <v>22</v>
      </c>
    </row>
    <row r="1135" spans="2:15">
      <c r="B1135" s="7" t="s">
        <v>1839</v>
      </c>
      <c r="C1135" s="7" t="s">
        <v>1840</v>
      </c>
      <c r="D1135" s="36" t="s">
        <v>66</v>
      </c>
      <c r="E1135" s="106" t="str">
        <f>VLOOKUP(D1135,'pomocna tabulka'!$B$2:$D$12,3,0)</f>
        <v xml:space="preserve">Slovenská inovačná a energetická agentúra </v>
      </c>
      <c r="F1135" s="78" t="str">
        <f>+IFERROR(VLOOKUP(VALUE(MID($B1135,11,1)),'pomocna tabulka'!$F$2:$G$7,2,0),"")</f>
        <v>Predfinancovanie</v>
      </c>
      <c r="G1135" s="108" t="s">
        <v>67</v>
      </c>
      <c r="H1135" s="38">
        <v>115649.42</v>
      </c>
      <c r="I1135" s="36" t="s">
        <v>68</v>
      </c>
      <c r="J1135" s="38">
        <v>20408.72</v>
      </c>
      <c r="K1135" s="36"/>
      <c r="L1135" s="38">
        <v>0</v>
      </c>
      <c r="M1135" s="53">
        <f t="shared" si="78"/>
        <v>136058.14000000001</v>
      </c>
      <c r="N1135" s="32">
        <v>46146</v>
      </c>
      <c r="O1135" s="12" t="s">
        <v>22</v>
      </c>
    </row>
    <row r="1136" spans="2:15">
      <c r="B1136" s="7" t="s">
        <v>1841</v>
      </c>
      <c r="C1136" s="7" t="s">
        <v>258</v>
      </c>
      <c r="D1136" s="36" t="s">
        <v>27</v>
      </c>
      <c r="E1136" s="106" t="str">
        <f>VLOOKUP(D1136,'pomocna tabulka'!$B$2:$D$12,3,0)</f>
        <v>MIRRI SR</v>
      </c>
      <c r="F1136" s="78" t="str">
        <f>+IFERROR(VLOOKUP(VALUE(MID($B1136,11,1)),'pomocna tabulka'!$F$2:$G$7,2,0),"")</f>
        <v>Priebežná platba</v>
      </c>
      <c r="G1136" s="108" t="s">
        <v>28</v>
      </c>
      <c r="H1136" s="38">
        <v>49389.49</v>
      </c>
      <c r="I1136" s="36" t="s">
        <v>29</v>
      </c>
      <c r="J1136" s="38">
        <v>4067.37</v>
      </c>
      <c r="K1136" s="36"/>
      <c r="L1136" s="38">
        <v>0</v>
      </c>
      <c r="M1136" s="53">
        <f t="shared" si="78"/>
        <v>53456.86</v>
      </c>
      <c r="N1136" s="32">
        <v>46146</v>
      </c>
      <c r="O1136" s="12" t="s">
        <v>22</v>
      </c>
    </row>
    <row r="1137" spans="2:15">
      <c r="B1137" s="7" t="s">
        <v>1842</v>
      </c>
      <c r="C1137" s="7" t="s">
        <v>1425</v>
      </c>
      <c r="D1137" s="36" t="s">
        <v>27</v>
      </c>
      <c r="E1137" s="106" t="str">
        <f>VLOOKUP(D1137,'pomocna tabulka'!$B$2:$D$12,3,0)</f>
        <v>MIRRI SR</v>
      </c>
      <c r="F1137" s="78" t="str">
        <f>+IFERROR(VLOOKUP(VALUE(MID($B1137,11,1)),'pomocna tabulka'!$F$2:$G$7,2,0),"")</f>
        <v>Zálohová platba</v>
      </c>
      <c r="G1137" s="36" t="s">
        <v>28</v>
      </c>
      <c r="H1137" s="38">
        <v>509534.76</v>
      </c>
      <c r="I1137" s="36" t="s">
        <v>29</v>
      </c>
      <c r="J1137" s="38">
        <v>41961.69</v>
      </c>
      <c r="K1137" s="36"/>
      <c r="L1137" s="38">
        <v>0</v>
      </c>
      <c r="M1137" s="53">
        <f t="shared" si="78"/>
        <v>551496.44999999995</v>
      </c>
      <c r="N1137" s="32">
        <v>46146</v>
      </c>
      <c r="O1137" s="12" t="s">
        <v>22</v>
      </c>
    </row>
    <row r="1138" spans="2:15">
      <c r="B1138" s="7" t="s">
        <v>1843</v>
      </c>
      <c r="C1138" s="7" t="s">
        <v>1469</v>
      </c>
      <c r="D1138" s="36" t="s">
        <v>19</v>
      </c>
      <c r="E1138" s="106" t="str">
        <f>VLOOKUP(D1138,'pomocna tabulka'!$B$2:$D$12,3,0)</f>
        <v>Úrad vlády SR</v>
      </c>
      <c r="F1138" s="78" t="str">
        <f>+IFERROR(VLOOKUP(VALUE(MID($B1138,11,1)),'pomocna tabulka'!$F$2:$G$7,2,0),"")</f>
        <v>Zálohová platba</v>
      </c>
      <c r="G1138" s="36" t="s">
        <v>1143</v>
      </c>
      <c r="H1138" s="38">
        <v>65124.45</v>
      </c>
      <c r="I1138" s="36" t="s">
        <v>1144</v>
      </c>
      <c r="J1138" s="38">
        <v>11492.55</v>
      </c>
      <c r="K1138" s="36"/>
      <c r="L1138" s="38">
        <v>0</v>
      </c>
      <c r="M1138" s="53">
        <f t="shared" si="78"/>
        <v>76617</v>
      </c>
      <c r="N1138" s="32">
        <v>46146</v>
      </c>
      <c r="O1138" s="12" t="s">
        <v>22</v>
      </c>
    </row>
    <row r="1139" spans="2:15">
      <c r="B1139" s="7" t="s">
        <v>1844</v>
      </c>
      <c r="C1139" s="7" t="s">
        <v>1161</v>
      </c>
      <c r="D1139" s="36" t="s">
        <v>19</v>
      </c>
      <c r="E1139" s="106" t="str">
        <f>VLOOKUP(D1139,'pomocna tabulka'!$B$2:$D$12,3,0)</f>
        <v>Úrad vlády SR</v>
      </c>
      <c r="F1139" s="78" t="str">
        <f>+IFERROR(VLOOKUP(VALUE(MID($B1139,11,1)),'pomocna tabulka'!$F$2:$G$7,2,0),"")</f>
        <v>Predfinancovanie</v>
      </c>
      <c r="G1139" s="108" t="s">
        <v>28</v>
      </c>
      <c r="H1139" s="38">
        <v>75705.539999999994</v>
      </c>
      <c r="I1139" s="36" t="s">
        <v>29</v>
      </c>
      <c r="J1139" s="38">
        <v>13359.8</v>
      </c>
      <c r="K1139" s="36"/>
      <c r="L1139" s="38">
        <v>0</v>
      </c>
      <c r="M1139" s="53">
        <f t="shared" si="78"/>
        <v>89065.34</v>
      </c>
      <c r="N1139" s="32">
        <v>46146</v>
      </c>
      <c r="O1139" s="36" t="s">
        <v>22</v>
      </c>
    </row>
    <row r="1140" spans="2:15">
      <c r="B1140" s="7" t="s">
        <v>1845</v>
      </c>
      <c r="C1140" s="7" t="s">
        <v>1846</v>
      </c>
      <c r="D1140" s="36" t="s">
        <v>27</v>
      </c>
      <c r="E1140" s="106" t="str">
        <f>VLOOKUP(D1140,'pomocna tabulka'!$B$2:$D$12,3,0)</f>
        <v>MIRRI SR</v>
      </c>
      <c r="F1140" s="78" t="str">
        <f>+IFERROR(VLOOKUP(VALUE(MID($B1140,11,1)),'pomocna tabulka'!$F$2:$G$7,2,0),"")</f>
        <v>Zálohová platba</v>
      </c>
      <c r="G1140" s="36" t="s">
        <v>28</v>
      </c>
      <c r="H1140" s="38">
        <v>79878.83</v>
      </c>
      <c r="I1140" s="36" t="s">
        <v>29</v>
      </c>
      <c r="J1140" s="38">
        <v>6578.25</v>
      </c>
      <c r="K1140" s="36"/>
      <c r="L1140" s="38">
        <v>0</v>
      </c>
      <c r="M1140" s="53">
        <f t="shared" si="78"/>
        <v>86457.08</v>
      </c>
      <c r="N1140" s="32">
        <v>46146</v>
      </c>
      <c r="O1140" s="36" t="s">
        <v>22</v>
      </c>
    </row>
    <row r="1141" spans="2:15">
      <c r="B1141" s="7" t="s">
        <v>1847</v>
      </c>
      <c r="C1141" s="7" t="s">
        <v>1053</v>
      </c>
      <c r="D1141" s="36" t="s">
        <v>66</v>
      </c>
      <c r="E1141" s="106" t="str">
        <f>VLOOKUP(D1141,'pomocna tabulka'!$B$2:$D$12,3,0)</f>
        <v xml:space="preserve">Slovenská inovačná a energetická agentúra </v>
      </c>
      <c r="F1141" s="78" t="str">
        <f>+IFERROR(VLOOKUP(VALUE(MID($B1141,11,1)),'pomocna tabulka'!$F$2:$G$7,2,0),"")</f>
        <v>Predfinancovanie</v>
      </c>
      <c r="G1141" s="108" t="s">
        <v>67</v>
      </c>
      <c r="H1141" s="38">
        <v>174113.07</v>
      </c>
      <c r="I1141" s="108" t="s">
        <v>68</v>
      </c>
      <c r="J1141" s="38">
        <v>30725.84</v>
      </c>
      <c r="K1141" s="36"/>
      <c r="L1141" s="38">
        <v>0</v>
      </c>
      <c r="M1141" s="53">
        <f t="shared" si="78"/>
        <v>204838.91</v>
      </c>
      <c r="N1141" s="32">
        <v>46146</v>
      </c>
      <c r="O1141" s="36" t="s">
        <v>22</v>
      </c>
    </row>
    <row r="1142" spans="2:15">
      <c r="B1142" s="7" t="s">
        <v>1848</v>
      </c>
      <c r="C1142" s="7" t="s">
        <v>375</v>
      </c>
      <c r="D1142" s="36" t="s">
        <v>66</v>
      </c>
      <c r="E1142" s="106" t="str">
        <f>VLOOKUP(D1142,'pomocna tabulka'!$B$2:$D$12,3,0)</f>
        <v xml:space="preserve">Slovenská inovačná a energetická agentúra </v>
      </c>
      <c r="F1142" s="78" t="str">
        <f>+IFERROR(VLOOKUP(VALUE(MID($B1142,11,1)),'pomocna tabulka'!$F$2:$G$7,2,0),"")</f>
        <v>Priebežná platba</v>
      </c>
      <c r="G1142" s="108" t="s">
        <v>67</v>
      </c>
      <c r="H1142" s="38">
        <v>104692.97</v>
      </c>
      <c r="I1142" s="108" t="s">
        <v>68</v>
      </c>
      <c r="J1142" s="38">
        <v>18475.23</v>
      </c>
      <c r="K1142" s="36"/>
      <c r="L1142" s="38">
        <v>0</v>
      </c>
      <c r="M1142" s="53">
        <f t="shared" si="78"/>
        <v>123168.2</v>
      </c>
      <c r="N1142" s="32">
        <v>46146</v>
      </c>
      <c r="O1142" s="36" t="s">
        <v>22</v>
      </c>
    </row>
    <row r="1143" spans="2:15">
      <c r="B1143" s="7" t="s">
        <v>1849</v>
      </c>
      <c r="C1143" s="7" t="s">
        <v>1850</v>
      </c>
      <c r="D1143" s="36" t="s">
        <v>27</v>
      </c>
      <c r="E1143" s="106" t="str">
        <f>VLOOKUP(D1143,'pomocna tabulka'!$B$2:$D$12,3,0)</f>
        <v>MIRRI SR</v>
      </c>
      <c r="F1143" s="78" t="str">
        <f>+IFERROR(VLOOKUP(VALUE(MID($B1143,11,1)),'pomocna tabulka'!$F$2:$G$7,2,0),"")</f>
        <v>Zálohová platba</v>
      </c>
      <c r="G1143" s="36" t="s">
        <v>28</v>
      </c>
      <c r="H1143" s="38">
        <v>358708.09</v>
      </c>
      <c r="I1143" s="36" t="s">
        <v>29</v>
      </c>
      <c r="J1143" s="38">
        <v>29540.67</v>
      </c>
      <c r="K1143" s="36"/>
      <c r="L1143" s="38">
        <v>0</v>
      </c>
      <c r="M1143" s="53">
        <f t="shared" si="78"/>
        <v>388248.76</v>
      </c>
      <c r="N1143" s="32">
        <v>46146</v>
      </c>
      <c r="O1143" s="36" t="s">
        <v>22</v>
      </c>
    </row>
    <row r="1144" spans="2:15">
      <c r="B1144" s="7" t="s">
        <v>1851</v>
      </c>
      <c r="C1144" s="7" t="s">
        <v>600</v>
      </c>
      <c r="D1144" s="36" t="s">
        <v>27</v>
      </c>
      <c r="E1144" s="106" t="str">
        <f>VLOOKUP(D1144,'pomocna tabulka'!$B$2:$D$12,3,0)</f>
        <v>MIRRI SR</v>
      </c>
      <c r="F1144" s="78" t="str">
        <f>+IFERROR(VLOOKUP(VALUE(MID($B1144,11,1)),'pomocna tabulka'!$F$2:$G$7,2,0),"")</f>
        <v>Priebežná platba</v>
      </c>
      <c r="G1144" s="36" t="s">
        <v>28</v>
      </c>
      <c r="H1144" s="38">
        <v>27654.69</v>
      </c>
      <c r="I1144" s="36" t="s">
        <v>29</v>
      </c>
      <c r="J1144" s="38">
        <v>2277.4499999999998</v>
      </c>
      <c r="K1144" s="36"/>
      <c r="L1144" s="38">
        <v>0</v>
      </c>
      <c r="M1144" s="53">
        <f t="shared" si="78"/>
        <v>29932.14</v>
      </c>
      <c r="N1144" s="32">
        <v>46146</v>
      </c>
      <c r="O1144" s="36" t="s">
        <v>22</v>
      </c>
    </row>
    <row r="1145" spans="2:15">
      <c r="B1145" s="7" t="s">
        <v>1852</v>
      </c>
      <c r="C1145" s="7" t="s">
        <v>1840</v>
      </c>
      <c r="D1145" s="36" t="s">
        <v>66</v>
      </c>
      <c r="E1145" s="106" t="str">
        <f>VLOOKUP(D1145,'pomocna tabulka'!$B$2:$D$12,3,0)</f>
        <v xml:space="preserve">Slovenská inovačná a energetická agentúra </v>
      </c>
      <c r="F1145" s="78" t="str">
        <f>+IFERROR(VLOOKUP(VALUE(MID($B1145,11,1)),'pomocna tabulka'!$F$2:$G$7,2,0),"")</f>
        <v>Predfinancovanie</v>
      </c>
      <c r="G1145" s="36" t="s">
        <v>67</v>
      </c>
      <c r="H1145" s="38">
        <v>48873.33</v>
      </c>
      <c r="I1145" s="36" t="s">
        <v>68</v>
      </c>
      <c r="J1145" s="38">
        <v>8624.7000000000007</v>
      </c>
      <c r="K1145" s="36"/>
      <c r="L1145" s="38">
        <v>0</v>
      </c>
      <c r="M1145" s="53">
        <f t="shared" si="78"/>
        <v>57498.03</v>
      </c>
      <c r="N1145" s="32">
        <v>46146</v>
      </c>
      <c r="O1145" s="36" t="s">
        <v>22</v>
      </c>
    </row>
    <row r="1146" spans="2:15">
      <c r="B1146" s="7" t="s">
        <v>1853</v>
      </c>
      <c r="C1146" s="7" t="s">
        <v>1854</v>
      </c>
      <c r="D1146" s="36" t="s">
        <v>27</v>
      </c>
      <c r="E1146" s="106" t="str">
        <f>VLOOKUP(D1146,'pomocna tabulka'!$B$2:$D$12,3,0)</f>
        <v>MIRRI SR</v>
      </c>
      <c r="F1146" s="78" t="str">
        <f>+IFERROR(VLOOKUP(VALUE(MID($B1146,11,1)),'pomocna tabulka'!$F$2:$G$7,2,0),"")</f>
        <v>Predfinancovanie</v>
      </c>
      <c r="G1146" s="36" t="s">
        <v>28</v>
      </c>
      <c r="H1146" s="38">
        <v>27376.880000000001</v>
      </c>
      <c r="I1146" s="36" t="s">
        <v>29</v>
      </c>
      <c r="J1146" s="38">
        <v>2254.56</v>
      </c>
      <c r="K1146" s="36"/>
      <c r="L1146" s="38">
        <v>0</v>
      </c>
      <c r="M1146" s="53">
        <f t="shared" si="78"/>
        <v>29631.440000000002</v>
      </c>
      <c r="N1146" s="32">
        <v>46146</v>
      </c>
      <c r="O1146" s="36" t="s">
        <v>22</v>
      </c>
    </row>
    <row r="1147" spans="2:15">
      <c r="B1147" s="7" t="s">
        <v>1855</v>
      </c>
      <c r="C1147" s="7" t="s">
        <v>1856</v>
      </c>
      <c r="D1147" s="36" t="s">
        <v>19</v>
      </c>
      <c r="E1147" s="106" t="str">
        <f>VLOOKUP(D1147,'pomocna tabulka'!$B$2:$D$12,3,0)</f>
        <v>Úrad vlády SR</v>
      </c>
      <c r="F1147" s="78" t="str">
        <f>+IFERROR(VLOOKUP(VALUE(MID($B1147,11,1)),'pomocna tabulka'!$F$2:$G$7,2,0),"")</f>
        <v>Zálohová platba</v>
      </c>
      <c r="G1147" s="36" t="s">
        <v>1143</v>
      </c>
      <c r="H1147" s="38">
        <v>14450</v>
      </c>
      <c r="I1147" s="36" t="s">
        <v>1144</v>
      </c>
      <c r="J1147" s="38">
        <v>2550</v>
      </c>
      <c r="K1147" s="36"/>
      <c r="L1147" s="38">
        <v>0</v>
      </c>
      <c r="M1147" s="53">
        <f t="shared" si="78"/>
        <v>17000</v>
      </c>
      <c r="N1147" s="32">
        <v>46146</v>
      </c>
      <c r="O1147" s="36" t="s">
        <v>22</v>
      </c>
    </row>
    <row r="1148" spans="2:15">
      <c r="B1148" s="7" t="s">
        <v>1857</v>
      </c>
      <c r="C1148" s="7" t="s">
        <v>1858</v>
      </c>
      <c r="D1148" s="36" t="s">
        <v>27</v>
      </c>
      <c r="E1148" s="106" t="str">
        <f>VLOOKUP(D1148,'pomocna tabulka'!$B$2:$D$12,3,0)</f>
        <v>MIRRI SR</v>
      </c>
      <c r="F1148" s="78" t="str">
        <f>+IFERROR(VLOOKUP(VALUE(MID($B1148,11,1)),'pomocna tabulka'!$F$2:$G$7,2,0),"")</f>
        <v>Predfinancovanie</v>
      </c>
      <c r="G1148" s="36" t="s">
        <v>28</v>
      </c>
      <c r="H1148" s="38">
        <v>28514.63</v>
      </c>
      <c r="I1148" s="36" t="s">
        <v>29</v>
      </c>
      <c r="J1148" s="38">
        <v>2348.2600000000002</v>
      </c>
      <c r="K1148" s="36"/>
      <c r="L1148" s="38">
        <v>0</v>
      </c>
      <c r="M1148" s="53">
        <f t="shared" si="78"/>
        <v>30862.89</v>
      </c>
      <c r="N1148" s="32">
        <v>46146</v>
      </c>
      <c r="O1148" s="36" t="s">
        <v>22</v>
      </c>
    </row>
    <row r="1149" spans="2:15">
      <c r="B1149" s="7" t="s">
        <v>1859</v>
      </c>
      <c r="C1149" s="7" t="s">
        <v>1860</v>
      </c>
      <c r="D1149" s="36" t="s">
        <v>27</v>
      </c>
      <c r="E1149" s="106" t="str">
        <f>VLOOKUP(D1149,'pomocna tabulka'!$B$2:$D$12,3,0)</f>
        <v>MIRRI SR</v>
      </c>
      <c r="F1149" s="78" t="str">
        <f>+IFERROR(VLOOKUP(VALUE(MID($B1149,11,1)),'pomocna tabulka'!$F$2:$G$7,2,0),"")</f>
        <v>Zálohová platba</v>
      </c>
      <c r="G1149" s="36" t="s">
        <v>28</v>
      </c>
      <c r="H1149" s="38">
        <v>72001.16</v>
      </c>
      <c r="I1149" s="12" t="s">
        <v>29</v>
      </c>
      <c r="J1149" s="31">
        <v>5929.51</v>
      </c>
      <c r="K1149" s="12"/>
      <c r="L1149" s="31">
        <v>0</v>
      </c>
      <c r="M1149" s="53">
        <f t="shared" si="78"/>
        <v>77930.67</v>
      </c>
      <c r="N1149" s="32">
        <v>46146</v>
      </c>
      <c r="O1149" s="36" t="s">
        <v>22</v>
      </c>
    </row>
    <row r="1150" spans="2:15">
      <c r="B1150" s="10" t="s">
        <v>1861</v>
      </c>
      <c r="C1150" s="10" t="s">
        <v>1185</v>
      </c>
      <c r="D1150" s="12" t="s">
        <v>27</v>
      </c>
      <c r="E1150" s="112" t="str">
        <f>VLOOKUP(D1150,'pomocna tabulka'!$B$2:$D$12,3,0)</f>
        <v>MIRRI SR</v>
      </c>
      <c r="F1150" s="113" t="str">
        <f>+IFERROR(VLOOKUP(VALUE(MID($B1150,11,1)),'pomocna tabulka'!$F$2:$G$7,2,0),"")</f>
        <v>Priebežná platba</v>
      </c>
      <c r="G1150" s="36" t="s">
        <v>28</v>
      </c>
      <c r="H1150" s="115">
        <v>20506.5</v>
      </c>
      <c r="I1150" s="12" t="s">
        <v>29</v>
      </c>
      <c r="J1150" s="31">
        <v>1688.77</v>
      </c>
      <c r="K1150" s="12"/>
      <c r="L1150" s="31">
        <v>0</v>
      </c>
      <c r="M1150" s="116">
        <f t="shared" si="78"/>
        <v>22195.27</v>
      </c>
      <c r="N1150" s="66">
        <v>46146</v>
      </c>
      <c r="O1150" s="12" t="s">
        <v>22</v>
      </c>
    </row>
    <row r="1151" spans="2:15">
      <c r="B1151" s="10" t="s">
        <v>1862</v>
      </c>
      <c r="C1151" s="10" t="s">
        <v>573</v>
      </c>
      <c r="D1151" s="12" t="s">
        <v>27</v>
      </c>
      <c r="E1151" s="64" t="str">
        <f>VLOOKUP(D1151,'pomocna tabulka'!$B$2:$D$12,3,0)</f>
        <v>MIRRI SR</v>
      </c>
      <c r="F1151" s="58" t="str">
        <f>+IFERROR(VLOOKUP(VALUE(MID($B1151,11,1)),'pomocna tabulka'!$F$2:$G$7,2,0),"")</f>
        <v>Priebežná platba</v>
      </c>
      <c r="G1151" s="12" t="s">
        <v>28</v>
      </c>
      <c r="H1151" s="31">
        <v>26273.59</v>
      </c>
      <c r="I1151" s="12" t="s">
        <v>29</v>
      </c>
      <c r="J1151" s="31">
        <v>8892.42</v>
      </c>
      <c r="K1151" s="12"/>
      <c r="L1151" s="31">
        <v>0</v>
      </c>
      <c r="M1151" s="60">
        <f t="shared" si="78"/>
        <v>35166.01</v>
      </c>
      <c r="N1151" s="66">
        <v>46142</v>
      </c>
      <c r="O1151" s="67" t="s">
        <v>49</v>
      </c>
    </row>
    <row r="1152" spans="2:15">
      <c r="B1152" s="10" t="s">
        <v>1863</v>
      </c>
      <c r="C1152" s="10" t="s">
        <v>498</v>
      </c>
      <c r="D1152" s="12" t="s">
        <v>27</v>
      </c>
      <c r="E1152" s="64" t="str">
        <f>VLOOKUP(D1152,'pomocna tabulka'!$B$2:$D$12,3,0)</f>
        <v>MIRRI SR</v>
      </c>
      <c r="F1152" s="58" t="str">
        <f>+IFERROR(VLOOKUP(VALUE(MID($B1152,11,1)),'pomocna tabulka'!$F$2:$G$7,2,0),"")</f>
        <v>Predfinancovanie</v>
      </c>
      <c r="G1152" s="12" t="s">
        <v>28</v>
      </c>
      <c r="H1152" s="31">
        <v>4741.88</v>
      </c>
      <c r="I1152" s="12" t="s">
        <v>29</v>
      </c>
      <c r="J1152" s="31">
        <v>390.5</v>
      </c>
      <c r="K1152" s="12"/>
      <c r="L1152" s="31">
        <v>0</v>
      </c>
      <c r="M1152" s="60">
        <f t="shared" ref="M1152:M1188" si="79">H1152+J1152+L1152</f>
        <v>5132.38</v>
      </c>
      <c r="N1152" s="66">
        <v>46146</v>
      </c>
      <c r="O1152" s="12" t="s">
        <v>22</v>
      </c>
    </row>
    <row r="1153" spans="2:15">
      <c r="B1153" s="10" t="s">
        <v>1864</v>
      </c>
      <c r="C1153" s="10" t="s">
        <v>1865</v>
      </c>
      <c r="D1153" s="36" t="s">
        <v>27</v>
      </c>
      <c r="E1153" s="64" t="str">
        <f>VLOOKUP(D1153,'pomocna tabulka'!$B$2:$D$12,3,0)</f>
        <v>MIRRI SR</v>
      </c>
      <c r="F1153" s="58" t="str">
        <f>+IFERROR(VLOOKUP(VALUE(MID($B1153,11,1)),'pomocna tabulka'!$F$2:$G$7,2,0),"")</f>
        <v>Zálohová platba</v>
      </c>
      <c r="G1153" s="36" t="s">
        <v>28</v>
      </c>
      <c r="H1153" s="38">
        <v>206097.58</v>
      </c>
      <c r="I1153" s="36" t="s">
        <v>29</v>
      </c>
      <c r="J1153" s="38">
        <v>16972.740000000002</v>
      </c>
      <c r="K1153" s="36"/>
      <c r="L1153" s="38">
        <v>0</v>
      </c>
      <c r="M1153" s="60">
        <f t="shared" si="79"/>
        <v>223070.31999999998</v>
      </c>
      <c r="N1153" s="32">
        <v>46146</v>
      </c>
      <c r="O1153" s="36" t="s">
        <v>22</v>
      </c>
    </row>
    <row r="1154" spans="2:15">
      <c r="B1154" s="10" t="s">
        <v>1866</v>
      </c>
      <c r="C1154" s="10" t="s">
        <v>1867</v>
      </c>
      <c r="D1154" s="12" t="s">
        <v>27</v>
      </c>
      <c r="E1154" s="64" t="str">
        <f>VLOOKUP(D1154,'pomocna tabulka'!$B$2:$D$12,3,0)</f>
        <v>MIRRI SR</v>
      </c>
      <c r="F1154" s="58" t="str">
        <f>+IFERROR(VLOOKUP(VALUE(MID($B1154,11,1)),'pomocna tabulka'!$F$2:$G$7,2,0),"")</f>
        <v>Priebežná platba</v>
      </c>
      <c r="G1154" s="36" t="s">
        <v>67</v>
      </c>
      <c r="H1154" s="38">
        <v>73731.360000000001</v>
      </c>
      <c r="I1154" s="36" t="s">
        <v>68</v>
      </c>
      <c r="J1154" s="38">
        <v>16163.33</v>
      </c>
      <c r="K1154" s="36" t="s">
        <v>48</v>
      </c>
      <c r="L1154" s="38">
        <v>7106.39</v>
      </c>
      <c r="M1154" s="60">
        <f t="shared" si="79"/>
        <v>97001.08</v>
      </c>
      <c r="N1154" s="32">
        <v>46147</v>
      </c>
      <c r="O1154" s="36" t="s">
        <v>22</v>
      </c>
    </row>
    <row r="1155" spans="2:15">
      <c r="B1155" s="10" t="s">
        <v>1868</v>
      </c>
      <c r="C1155" s="10" t="s">
        <v>41</v>
      </c>
      <c r="D1155" s="12" t="s">
        <v>27</v>
      </c>
      <c r="E1155" s="64" t="str">
        <f>VLOOKUP(D1155,'pomocna tabulka'!$B$2:$D$12,3,0)</f>
        <v>MIRRI SR</v>
      </c>
      <c r="F1155" s="58" t="str">
        <f>+IFERROR(VLOOKUP(VALUE(MID($B1155,11,1)),'pomocna tabulka'!$F$2:$G$7,2,0),"")</f>
        <v>Zálohová platba</v>
      </c>
      <c r="G1155" s="36" t="s">
        <v>42</v>
      </c>
      <c r="H1155" s="38">
        <v>27717.39</v>
      </c>
      <c r="I1155" s="36" t="s">
        <v>43</v>
      </c>
      <c r="J1155" s="38">
        <v>2282.61</v>
      </c>
      <c r="K1155" s="36"/>
      <c r="L1155" s="38">
        <v>0</v>
      </c>
      <c r="M1155" s="60">
        <f t="shared" si="79"/>
        <v>30000</v>
      </c>
      <c r="N1155" s="32">
        <v>46147</v>
      </c>
      <c r="O1155" s="36" t="s">
        <v>22</v>
      </c>
    </row>
    <row r="1156" spans="2:15">
      <c r="B1156" s="10" t="s">
        <v>1869</v>
      </c>
      <c r="C1156" s="10" t="s">
        <v>970</v>
      </c>
      <c r="D1156" s="12" t="s">
        <v>27</v>
      </c>
      <c r="E1156" s="64" t="str">
        <f>VLOOKUP(D1156,'pomocna tabulka'!$B$2:$D$12,3,0)</f>
        <v>MIRRI SR</v>
      </c>
      <c r="F1156" s="58" t="str">
        <f>+IFERROR(VLOOKUP(VALUE(MID($B1156,11,1)),'pomocna tabulka'!$F$2:$G$7,2,0),"")</f>
        <v>Predfinancovanie</v>
      </c>
      <c r="G1156" s="36" t="s">
        <v>28</v>
      </c>
      <c r="H1156" s="38">
        <v>20193.849999999999</v>
      </c>
      <c r="I1156" s="36" t="s">
        <v>29</v>
      </c>
      <c r="J1156" s="38">
        <v>1663.01</v>
      </c>
      <c r="K1156" s="36"/>
      <c r="L1156" s="38">
        <v>0</v>
      </c>
      <c r="M1156" s="60">
        <f t="shared" si="79"/>
        <v>21856.859999999997</v>
      </c>
      <c r="N1156" s="32">
        <v>46147</v>
      </c>
      <c r="O1156" s="36" t="s">
        <v>22</v>
      </c>
    </row>
    <row r="1157" spans="2:15">
      <c r="B1157" s="10" t="s">
        <v>1870</v>
      </c>
      <c r="C1157" s="10" t="s">
        <v>1871</v>
      </c>
      <c r="D1157" s="36" t="s">
        <v>19</v>
      </c>
      <c r="E1157" s="64" t="str">
        <f>VLOOKUP(D1157,'pomocna tabulka'!$B$2:$D$12,3,0)</f>
        <v>Úrad vlády SR</v>
      </c>
      <c r="F1157" s="58" t="str">
        <f>+IFERROR(VLOOKUP(VALUE(MID($B1157,11,1)),'pomocna tabulka'!$F$2:$G$7,2,0),"")</f>
        <v>Zálohová platba</v>
      </c>
      <c r="G1157" s="36" t="s">
        <v>1143</v>
      </c>
      <c r="H1157" s="38">
        <v>13600</v>
      </c>
      <c r="I1157" s="36" t="s">
        <v>1144</v>
      </c>
      <c r="J1157" s="38">
        <v>2400</v>
      </c>
      <c r="K1157" s="36"/>
      <c r="L1157" s="38">
        <v>0</v>
      </c>
      <c r="M1157" s="60">
        <f t="shared" si="79"/>
        <v>16000</v>
      </c>
      <c r="N1157" s="32">
        <v>46147</v>
      </c>
      <c r="O1157" s="36" t="s">
        <v>22</v>
      </c>
    </row>
    <row r="1158" spans="2:15">
      <c r="B1158" s="10" t="s">
        <v>1872</v>
      </c>
      <c r="C1158" s="10" t="s">
        <v>1873</v>
      </c>
      <c r="D1158" s="12" t="s">
        <v>27</v>
      </c>
      <c r="E1158" s="64" t="str">
        <f>VLOOKUP(D1158,'pomocna tabulka'!$B$2:$D$12,3,0)</f>
        <v>MIRRI SR</v>
      </c>
      <c r="F1158" s="58" t="str">
        <f>+IFERROR(VLOOKUP(VALUE(MID($B1158,11,1)),'pomocna tabulka'!$F$2:$G$7,2,0),"")</f>
        <v>Predfinancovanie</v>
      </c>
      <c r="G1158" s="36" t="s">
        <v>28</v>
      </c>
      <c r="H1158" s="38">
        <v>16257.01</v>
      </c>
      <c r="I1158" s="36" t="s">
        <v>29</v>
      </c>
      <c r="J1158" s="38">
        <v>1338.81</v>
      </c>
      <c r="K1158" s="36"/>
      <c r="L1158" s="38">
        <v>0</v>
      </c>
      <c r="M1158" s="60">
        <f t="shared" si="79"/>
        <v>17595.82</v>
      </c>
      <c r="N1158" s="32">
        <v>46147</v>
      </c>
      <c r="O1158" s="36" t="s">
        <v>22</v>
      </c>
    </row>
    <row r="1159" spans="2:15">
      <c r="B1159" s="10" t="s">
        <v>1874</v>
      </c>
      <c r="C1159" s="10" t="s">
        <v>307</v>
      </c>
      <c r="D1159" s="36" t="s">
        <v>66</v>
      </c>
      <c r="E1159" s="64" t="str">
        <f>VLOOKUP(D1159,'pomocna tabulka'!$B$2:$D$12,3,0)</f>
        <v xml:space="preserve">Slovenská inovačná a energetická agentúra </v>
      </c>
      <c r="F1159" s="58" t="str">
        <f>+IFERROR(VLOOKUP(VALUE(MID($B1159,11,1)),'pomocna tabulka'!$F$2:$G$7,2,0),"")</f>
        <v>Predfinancovanie</v>
      </c>
      <c r="G1159" s="36" t="s">
        <v>67</v>
      </c>
      <c r="H1159" s="38">
        <v>130631.06</v>
      </c>
      <c r="I1159" s="36" t="s">
        <v>68</v>
      </c>
      <c r="J1159" s="38">
        <v>23052.54</v>
      </c>
      <c r="K1159" s="36"/>
      <c r="L1159" s="38">
        <v>0</v>
      </c>
      <c r="M1159" s="60">
        <f t="shared" si="79"/>
        <v>153683.6</v>
      </c>
      <c r="N1159" s="32">
        <v>46147</v>
      </c>
      <c r="O1159" s="36" t="s">
        <v>22</v>
      </c>
    </row>
    <row r="1160" spans="2:15">
      <c r="B1160" s="10" t="s">
        <v>1875</v>
      </c>
      <c r="C1160" s="10" t="s">
        <v>130</v>
      </c>
      <c r="D1160" s="36" t="s">
        <v>27</v>
      </c>
      <c r="E1160" s="64" t="str">
        <f>VLOOKUP(D1160,'pomocna tabulka'!$B$2:$D$12,3,0)</f>
        <v>MIRRI SR</v>
      </c>
      <c r="F1160" s="58" t="str">
        <f>+IFERROR(VLOOKUP(VALUE(MID($B1160,11,1)),'pomocna tabulka'!$F$2:$G$7,2,0),"")</f>
        <v>Predfinancovanie</v>
      </c>
      <c r="G1160" s="36" t="s">
        <v>28</v>
      </c>
      <c r="H1160" s="38">
        <v>159302.53</v>
      </c>
      <c r="I1160" s="36" t="s">
        <v>29</v>
      </c>
      <c r="J1160" s="38">
        <v>13119.04</v>
      </c>
      <c r="K1160" s="36"/>
      <c r="L1160" s="38">
        <v>0</v>
      </c>
      <c r="M1160" s="60">
        <f t="shared" si="79"/>
        <v>172421.57</v>
      </c>
      <c r="N1160" s="32">
        <v>46147</v>
      </c>
      <c r="O1160" s="36" t="s">
        <v>22</v>
      </c>
    </row>
    <row r="1161" spans="2:15">
      <c r="B1161" s="10" t="s">
        <v>1876</v>
      </c>
      <c r="C1161" s="10" t="s">
        <v>1877</v>
      </c>
      <c r="D1161" s="36" t="s">
        <v>27</v>
      </c>
      <c r="E1161" s="64" t="str">
        <f>VLOOKUP(D1161,'pomocna tabulka'!$B$2:$D$12,3,0)</f>
        <v>MIRRI SR</v>
      </c>
      <c r="F1161" s="58" t="str">
        <f>+IFERROR(VLOOKUP(VALUE(MID($B1161,11,1)),'pomocna tabulka'!$F$2:$G$7,2,0),"")</f>
        <v>Predfinancovanie</v>
      </c>
      <c r="G1161" s="36" t="s">
        <v>28</v>
      </c>
      <c r="H1161" s="38">
        <v>47388.56</v>
      </c>
      <c r="I1161" s="36" t="s">
        <v>29</v>
      </c>
      <c r="J1161" s="38">
        <v>3902.58</v>
      </c>
      <c r="K1161" s="36"/>
      <c r="L1161" s="38">
        <v>0</v>
      </c>
      <c r="M1161" s="60">
        <f t="shared" ref="M1161" si="80">H1161+J1161+L1161</f>
        <v>51291.14</v>
      </c>
      <c r="N1161" s="32">
        <v>46148</v>
      </c>
      <c r="O1161" s="36" t="s">
        <v>22</v>
      </c>
    </row>
    <row r="1162" spans="2:15">
      <c r="B1162" s="10" t="s">
        <v>1878</v>
      </c>
      <c r="C1162" s="10" t="s">
        <v>1879</v>
      </c>
      <c r="D1162" s="36" t="s">
        <v>19</v>
      </c>
      <c r="E1162" s="64" t="str">
        <f>VLOOKUP(D1162,'pomocna tabulka'!$B$2:$D$12,3,0)</f>
        <v>Úrad vlády SR</v>
      </c>
      <c r="F1162" s="58" t="str">
        <f>+IFERROR(VLOOKUP(VALUE(MID($B1162,11,1)),'pomocna tabulka'!$F$2:$G$7,2,0),"")</f>
        <v>Zálohová platba</v>
      </c>
      <c r="G1162" s="36" t="s">
        <v>1143</v>
      </c>
      <c r="H1162" s="38">
        <v>6000</v>
      </c>
      <c r="I1162" s="36" t="s">
        <v>1144</v>
      </c>
      <c r="J1162" s="38">
        <v>9000</v>
      </c>
      <c r="K1162" s="36"/>
      <c r="L1162" s="38">
        <v>0</v>
      </c>
      <c r="M1162" s="60">
        <f t="shared" si="79"/>
        <v>15000</v>
      </c>
      <c r="N1162" s="32">
        <v>46148</v>
      </c>
      <c r="O1162" s="36" t="s">
        <v>22</v>
      </c>
    </row>
    <row r="1163" spans="2:15">
      <c r="B1163" s="10" t="s">
        <v>1880</v>
      </c>
      <c r="C1163" s="10" t="s">
        <v>116</v>
      </c>
      <c r="D1163" s="36" t="s">
        <v>19</v>
      </c>
      <c r="E1163" s="64" t="str">
        <f>VLOOKUP(D1163,'pomocna tabulka'!$B$2:$D$12,3,0)</f>
        <v>Úrad vlády SR</v>
      </c>
      <c r="F1163" s="58" t="str">
        <f>+IFERROR(VLOOKUP(VALUE(MID($B1163,11,1)),'pomocna tabulka'!$F$2:$G$7,2,0),"")</f>
        <v>Zálohová platba</v>
      </c>
      <c r="G1163" s="36" t="s">
        <v>1143</v>
      </c>
      <c r="H1163" s="38">
        <v>6954.56</v>
      </c>
      <c r="I1163" s="36" t="s">
        <v>1144</v>
      </c>
      <c r="J1163" s="38">
        <v>1227.28</v>
      </c>
      <c r="K1163" s="36"/>
      <c r="L1163" s="38">
        <v>0</v>
      </c>
      <c r="M1163" s="60">
        <f t="shared" si="79"/>
        <v>8181.84</v>
      </c>
      <c r="N1163" s="32">
        <v>46148</v>
      </c>
      <c r="O1163" s="36" t="s">
        <v>22</v>
      </c>
    </row>
    <row r="1164" spans="2:15">
      <c r="B1164" s="10" t="s">
        <v>1881</v>
      </c>
      <c r="C1164" s="10" t="s">
        <v>443</v>
      </c>
      <c r="D1164" s="36" t="s">
        <v>19</v>
      </c>
      <c r="E1164" s="64" t="str">
        <f>VLOOKUP(D1164,'pomocna tabulka'!$B$2:$D$12,3,0)</f>
        <v>Úrad vlády SR</v>
      </c>
      <c r="F1164" s="58" t="str">
        <f>+IFERROR(VLOOKUP(VALUE(MID($B1164,11,1)),'pomocna tabulka'!$F$2:$G$7,2,0),"")</f>
        <v>Priebežná platba</v>
      </c>
      <c r="G1164" s="36" t="s">
        <v>1143</v>
      </c>
      <c r="H1164" s="38">
        <v>5498.17</v>
      </c>
      <c r="I1164" s="36" t="s">
        <v>1144</v>
      </c>
      <c r="J1164" s="38">
        <v>970.26</v>
      </c>
      <c r="K1164" s="36"/>
      <c r="L1164" s="38">
        <v>0</v>
      </c>
      <c r="M1164" s="60">
        <f t="shared" si="79"/>
        <v>6468.43</v>
      </c>
      <c r="N1164" s="32">
        <v>46147</v>
      </c>
      <c r="O1164" s="36" t="s">
        <v>22</v>
      </c>
    </row>
    <row r="1165" spans="2:15">
      <c r="B1165" s="10" t="s">
        <v>1882</v>
      </c>
      <c r="C1165" s="10" t="s">
        <v>861</v>
      </c>
      <c r="D1165" s="36" t="s">
        <v>27</v>
      </c>
      <c r="E1165" s="64" t="str">
        <f>VLOOKUP(D1165,'pomocna tabulka'!$B$2:$D$12,3,0)</f>
        <v>MIRRI SR</v>
      </c>
      <c r="F1165" s="58" t="str">
        <f>+IFERROR(VLOOKUP(VALUE(MID($B1165,11,1)),'pomocna tabulka'!$F$2:$G$7,2,0),"")</f>
        <v>Priebežná platba</v>
      </c>
      <c r="G1165" s="36" t="s">
        <v>28</v>
      </c>
      <c r="H1165" s="38">
        <v>1561574.65</v>
      </c>
      <c r="I1165" s="36" t="s">
        <v>29</v>
      </c>
      <c r="J1165" s="38">
        <v>183714.67</v>
      </c>
      <c r="K1165" s="36"/>
      <c r="L1165" s="38">
        <v>0</v>
      </c>
      <c r="M1165" s="60">
        <f t="shared" si="79"/>
        <v>1745289.3199999998</v>
      </c>
      <c r="N1165" s="32">
        <v>46147</v>
      </c>
      <c r="O1165" s="36" t="s">
        <v>22</v>
      </c>
    </row>
    <row r="1166" spans="2:15">
      <c r="B1166" s="10" t="s">
        <v>1883</v>
      </c>
      <c r="C1166" s="10" t="s">
        <v>31</v>
      </c>
      <c r="D1166" s="36" t="s">
        <v>19</v>
      </c>
      <c r="E1166" s="64" t="str">
        <f>VLOOKUP(D1166,'pomocna tabulka'!$B$2:$D$12,3,0)</f>
        <v>Úrad vlády SR</v>
      </c>
      <c r="F1166" s="58" t="str">
        <f>+IFERROR(VLOOKUP(VALUE(MID($B1166,11,1)),'pomocna tabulka'!$F$2:$G$7,2,0),"")</f>
        <v>Priebežná platba</v>
      </c>
      <c r="G1166" s="36" t="s">
        <v>1143</v>
      </c>
      <c r="H1166" s="38">
        <v>10187.73</v>
      </c>
      <c r="I1166" s="36" t="s">
        <v>1144</v>
      </c>
      <c r="J1166" s="38">
        <v>1797.84</v>
      </c>
      <c r="K1166" s="36"/>
      <c r="L1166" s="38">
        <v>0</v>
      </c>
      <c r="M1166" s="60">
        <f t="shared" si="79"/>
        <v>11985.57</v>
      </c>
      <c r="N1166" s="32">
        <v>46147</v>
      </c>
      <c r="O1166" s="36" t="s">
        <v>22</v>
      </c>
    </row>
    <row r="1167" spans="2:15">
      <c r="B1167" s="10" t="s">
        <v>1884</v>
      </c>
      <c r="C1167" s="10" t="s">
        <v>1885</v>
      </c>
      <c r="D1167" s="36" t="s">
        <v>19</v>
      </c>
      <c r="E1167" s="64" t="str">
        <f>VLOOKUP(D1167,'pomocna tabulka'!$B$2:$D$12,3,0)</f>
        <v>Úrad vlády SR</v>
      </c>
      <c r="F1167" s="58" t="str">
        <f>+IFERROR(VLOOKUP(VALUE(MID($B1167,11,1)),'pomocna tabulka'!$F$2:$G$7,2,0),"")</f>
        <v>Zálohová platba</v>
      </c>
      <c r="G1167" s="36" t="s">
        <v>28</v>
      </c>
      <c r="H1167" s="38">
        <v>87442.880000000005</v>
      </c>
      <c r="I1167" s="36" t="s">
        <v>29</v>
      </c>
      <c r="J1167" s="38">
        <v>15431.1</v>
      </c>
      <c r="K1167" s="36"/>
      <c r="L1167" s="38">
        <v>0</v>
      </c>
      <c r="M1167" s="60">
        <f t="shared" si="79"/>
        <v>102873.98000000001</v>
      </c>
      <c r="N1167" s="32">
        <v>46147</v>
      </c>
      <c r="O1167" s="36" t="s">
        <v>22</v>
      </c>
    </row>
    <row r="1168" spans="2:15">
      <c r="B1168" s="10" t="s">
        <v>1886</v>
      </c>
      <c r="C1168" s="10" t="s">
        <v>1690</v>
      </c>
      <c r="D1168" s="36" t="s">
        <v>66</v>
      </c>
      <c r="E1168" s="64" t="str">
        <f>VLOOKUP(D1168,'pomocna tabulka'!$B$2:$D$12,3,0)</f>
        <v xml:space="preserve">Slovenská inovačná a energetická agentúra </v>
      </c>
      <c r="F1168" s="58" t="str">
        <f>+IFERROR(VLOOKUP(VALUE(MID($B1168,11,1)),'pomocna tabulka'!$F$2:$G$7,2,0),"")</f>
        <v>Predfinancovanie</v>
      </c>
      <c r="G1168" s="36" t="s">
        <v>67</v>
      </c>
      <c r="H1168" s="38">
        <v>45967.95</v>
      </c>
      <c r="I1168" s="36" t="s">
        <v>68</v>
      </c>
      <c r="J1168" s="38">
        <v>68951.929999999993</v>
      </c>
      <c r="K1168" s="36"/>
      <c r="L1168" s="38">
        <v>0</v>
      </c>
      <c r="M1168" s="60">
        <f t="shared" si="79"/>
        <v>114919.87999999999</v>
      </c>
      <c r="N1168" s="32">
        <v>46148</v>
      </c>
      <c r="O1168" s="36" t="s">
        <v>22</v>
      </c>
    </row>
    <row r="1169" spans="2:15">
      <c r="B1169" s="10" t="s">
        <v>1887</v>
      </c>
      <c r="C1169" s="10" t="s">
        <v>1888</v>
      </c>
      <c r="D1169" s="36" t="s">
        <v>19</v>
      </c>
      <c r="E1169" s="64" t="str">
        <f>VLOOKUP(D1169,'pomocna tabulka'!$B$2:$D$12,3,0)</f>
        <v>Úrad vlády SR</v>
      </c>
      <c r="F1169" s="58" t="str">
        <f>+IFERROR(VLOOKUP(VALUE(MID($B1169,11,1)),'pomocna tabulka'!$F$2:$G$7,2,0),"")</f>
        <v>Zálohová platba</v>
      </c>
      <c r="G1169" s="36" t="s">
        <v>1143</v>
      </c>
      <c r="H1169" s="38">
        <v>12367.65</v>
      </c>
      <c r="I1169" s="36" t="s">
        <v>1144</v>
      </c>
      <c r="J1169" s="38">
        <v>2182.5300000000002</v>
      </c>
      <c r="K1169" s="36"/>
      <c r="L1169" s="38">
        <v>0</v>
      </c>
      <c r="M1169" s="60">
        <f t="shared" si="79"/>
        <v>14550.18</v>
      </c>
      <c r="N1169" s="32">
        <v>46148</v>
      </c>
      <c r="O1169" s="36" t="s">
        <v>22</v>
      </c>
    </row>
    <row r="1170" spans="2:15">
      <c r="B1170" s="10" t="s">
        <v>1889</v>
      </c>
      <c r="C1170" s="10" t="s">
        <v>1890</v>
      </c>
      <c r="D1170" s="36" t="s">
        <v>66</v>
      </c>
      <c r="E1170" s="64" t="str">
        <f>VLOOKUP(D1170,'pomocna tabulka'!$B$2:$D$12,3,0)</f>
        <v xml:space="preserve">Slovenská inovačná a energetická agentúra </v>
      </c>
      <c r="F1170" s="58" t="str">
        <f>+IFERROR(VLOOKUP(VALUE(MID($B1170,11,1)),'pomocna tabulka'!$F$2:$G$7,2,0),"")</f>
        <v>Priebežná platba</v>
      </c>
      <c r="G1170" s="36" t="s">
        <v>67</v>
      </c>
      <c r="H1170" s="38">
        <v>2427.1999999999998</v>
      </c>
      <c r="I1170" s="36" t="s">
        <v>68</v>
      </c>
      <c r="J1170" s="38">
        <v>3640.8</v>
      </c>
      <c r="K1170" s="36"/>
      <c r="L1170" s="38">
        <v>0</v>
      </c>
      <c r="M1170" s="60">
        <f t="shared" si="79"/>
        <v>6068</v>
      </c>
      <c r="N1170" s="32">
        <v>46148</v>
      </c>
      <c r="O1170" s="36" t="s">
        <v>22</v>
      </c>
    </row>
    <row r="1171" spans="2:15">
      <c r="B1171" s="10" t="s">
        <v>1891</v>
      </c>
      <c r="C1171" s="10" t="s">
        <v>197</v>
      </c>
      <c r="D1171" s="36" t="s">
        <v>19</v>
      </c>
      <c r="E1171" s="64" t="str">
        <f>VLOOKUP(D1171,'pomocna tabulka'!$B$2:$D$12,3,0)</f>
        <v>Úrad vlády SR</v>
      </c>
      <c r="F1171" s="58" t="str">
        <f>+IFERROR(VLOOKUP(VALUE(MID($B1171,11,1)),'pomocna tabulka'!$F$2:$G$7,2,0),"")</f>
        <v>Zálohová platba</v>
      </c>
      <c r="G1171" s="36" t="s">
        <v>1143</v>
      </c>
      <c r="H1171" s="38">
        <v>8500</v>
      </c>
      <c r="I1171" s="36" t="s">
        <v>1144</v>
      </c>
      <c r="J1171" s="38">
        <v>1500</v>
      </c>
      <c r="K1171" s="36"/>
      <c r="L1171" s="38">
        <v>0</v>
      </c>
      <c r="M1171" s="60">
        <f t="shared" si="79"/>
        <v>10000</v>
      </c>
      <c r="N1171" s="32">
        <v>46148</v>
      </c>
      <c r="O1171" s="36" t="s">
        <v>22</v>
      </c>
    </row>
    <row r="1172" spans="2:15">
      <c r="B1172" s="10" t="s">
        <v>1892</v>
      </c>
      <c r="C1172" s="10" t="s">
        <v>1783</v>
      </c>
      <c r="D1172" s="36" t="s">
        <v>19</v>
      </c>
      <c r="E1172" s="64" t="str">
        <f>VLOOKUP(D1172,'pomocna tabulka'!$B$2:$D$12,3,0)</f>
        <v>Úrad vlády SR</v>
      </c>
      <c r="F1172" s="58" t="str">
        <f>+IFERROR(VLOOKUP(VALUE(MID($B1172,11,1)),'pomocna tabulka'!$F$2:$G$7,2,0),"")</f>
        <v>Zálohová platba</v>
      </c>
      <c r="G1172" s="36" t="s">
        <v>1143</v>
      </c>
      <c r="H1172" s="38">
        <v>73933</v>
      </c>
      <c r="I1172" s="36" t="s">
        <v>1144</v>
      </c>
      <c r="J1172" s="38">
        <v>13047</v>
      </c>
      <c r="K1172" s="36"/>
      <c r="L1172" s="38">
        <v>0</v>
      </c>
      <c r="M1172" s="60">
        <f t="shared" si="79"/>
        <v>86980</v>
      </c>
      <c r="N1172" s="32">
        <v>46148</v>
      </c>
      <c r="O1172" s="36" t="s">
        <v>22</v>
      </c>
    </row>
    <row r="1173" spans="2:15">
      <c r="B1173" s="10" t="s">
        <v>1893</v>
      </c>
      <c r="C1173" s="10" t="s">
        <v>1894</v>
      </c>
      <c r="D1173" s="36" t="s">
        <v>19</v>
      </c>
      <c r="E1173" s="64" t="str">
        <f>VLOOKUP(D1173,'pomocna tabulka'!$B$2:$D$12,3,0)</f>
        <v>Úrad vlády SR</v>
      </c>
      <c r="F1173" s="58" t="str">
        <f>+IFERROR(VLOOKUP(VALUE(MID($B1173,11,1)),'pomocna tabulka'!$F$2:$G$7,2,0),"")</f>
        <v>Zálohová platba</v>
      </c>
      <c r="G1173" s="36" t="s">
        <v>1143</v>
      </c>
      <c r="H1173" s="38">
        <v>5264.98</v>
      </c>
      <c r="I1173" s="36" t="s">
        <v>1144</v>
      </c>
      <c r="J1173" s="38">
        <v>929.11</v>
      </c>
      <c r="K1173" s="36"/>
      <c r="L1173" s="38">
        <v>0</v>
      </c>
      <c r="M1173" s="60">
        <f t="shared" si="79"/>
        <v>6194.0899999999992</v>
      </c>
      <c r="N1173" s="32">
        <v>46148</v>
      </c>
      <c r="O1173" s="36" t="s">
        <v>22</v>
      </c>
    </row>
    <row r="1174" spans="2:15">
      <c r="B1174" s="10" t="s">
        <v>1895</v>
      </c>
      <c r="C1174" s="10" t="s">
        <v>1896</v>
      </c>
      <c r="D1174" s="36" t="s">
        <v>66</v>
      </c>
      <c r="E1174" s="64" t="str">
        <f>VLOOKUP(D1174,'pomocna tabulka'!$B$2:$D$12,3,0)</f>
        <v xml:space="preserve">Slovenská inovačná a energetická agentúra </v>
      </c>
      <c r="F1174" s="58" t="str">
        <f>+IFERROR(VLOOKUP(VALUE(MID($B1174,11,1)),'pomocna tabulka'!$F$2:$G$7,2,0),"")</f>
        <v>Predfinancovanie</v>
      </c>
      <c r="G1174" s="36" t="s">
        <v>67</v>
      </c>
      <c r="H1174" s="38">
        <v>135701.06</v>
      </c>
      <c r="I1174" s="36" t="s">
        <v>68</v>
      </c>
      <c r="J1174" s="38">
        <v>23947.24</v>
      </c>
      <c r="K1174" s="10"/>
      <c r="L1174" s="38">
        <v>0</v>
      </c>
      <c r="M1174" s="60">
        <f t="shared" si="79"/>
        <v>159648.29999999999</v>
      </c>
      <c r="N1174" s="32">
        <v>46148</v>
      </c>
      <c r="O1174" s="36" t="s">
        <v>22</v>
      </c>
    </row>
    <row r="1175" spans="2:15">
      <c r="B1175" s="10" t="s">
        <v>1897</v>
      </c>
      <c r="C1175" s="10" t="s">
        <v>165</v>
      </c>
      <c r="D1175" s="36" t="s">
        <v>19</v>
      </c>
      <c r="E1175" s="64" t="str">
        <f>VLOOKUP(D1175,'pomocna tabulka'!$B$2:$D$12,3,0)</f>
        <v>Úrad vlády SR</v>
      </c>
      <c r="F1175" s="58" t="str">
        <f>+IFERROR(VLOOKUP(VALUE(MID($B1175,11,1)),'pomocna tabulka'!$F$2:$G$7,2,0),"")</f>
        <v>Priebežná platba</v>
      </c>
      <c r="G1175" s="36" t="s">
        <v>1143</v>
      </c>
      <c r="H1175" s="38">
        <v>5498.19</v>
      </c>
      <c r="I1175" s="36" t="s">
        <v>1144</v>
      </c>
      <c r="J1175" s="38">
        <v>970.27</v>
      </c>
      <c r="K1175" s="10"/>
      <c r="L1175" s="38">
        <v>0</v>
      </c>
      <c r="M1175" s="60">
        <f t="shared" si="79"/>
        <v>6468.4599999999991</v>
      </c>
      <c r="N1175" s="32">
        <v>46148</v>
      </c>
      <c r="O1175" s="36" t="s">
        <v>22</v>
      </c>
    </row>
    <row r="1176" spans="2:15">
      <c r="B1176" s="10" t="s">
        <v>1898</v>
      </c>
      <c r="C1176" s="10" t="s">
        <v>1053</v>
      </c>
      <c r="D1176" s="36" t="s">
        <v>66</v>
      </c>
      <c r="E1176" s="64" t="str">
        <f>VLOOKUP(D1176,'pomocna tabulka'!$B$2:$D$12,3,0)</f>
        <v xml:space="preserve">Slovenská inovačná a energetická agentúra </v>
      </c>
      <c r="F1176" s="58" t="str">
        <f>+IFERROR(VLOOKUP(VALUE(MID($B1176,11,1)),'pomocna tabulka'!$F$2:$G$7,2,0),"")</f>
        <v>Priebežná platba</v>
      </c>
      <c r="G1176" s="36" t="s">
        <v>67</v>
      </c>
      <c r="H1176" s="38">
        <v>3779.1</v>
      </c>
      <c r="I1176" s="36" t="s">
        <v>68</v>
      </c>
      <c r="J1176" s="38">
        <v>666.9</v>
      </c>
      <c r="K1176" s="10"/>
      <c r="L1176" s="38">
        <v>0</v>
      </c>
      <c r="M1176" s="60">
        <f t="shared" si="79"/>
        <v>4446</v>
      </c>
      <c r="N1176" s="32">
        <v>46148</v>
      </c>
      <c r="O1176" s="36" t="s">
        <v>22</v>
      </c>
    </row>
    <row r="1177" spans="2:15">
      <c r="B1177" s="10" t="s">
        <v>1899</v>
      </c>
      <c r="C1177" s="10" t="s">
        <v>1900</v>
      </c>
      <c r="D1177" s="36" t="s">
        <v>19</v>
      </c>
      <c r="E1177" s="64" t="str">
        <f>VLOOKUP(D1177,'pomocna tabulka'!$B$2:$D$12,3,0)</f>
        <v>Úrad vlády SR</v>
      </c>
      <c r="F1177" s="58" t="str">
        <f>+IFERROR(VLOOKUP(VALUE(MID($B1177,11,1)),'pomocna tabulka'!$F$2:$G$7,2,0),"")</f>
        <v>Priebežná platba</v>
      </c>
      <c r="G1177" s="36" t="s">
        <v>1143</v>
      </c>
      <c r="H1177" s="38">
        <v>7288.34</v>
      </c>
      <c r="I1177" s="36" t="s">
        <v>1144</v>
      </c>
      <c r="J1177" s="38">
        <v>1286.18</v>
      </c>
      <c r="K1177" s="10"/>
      <c r="L1177" s="38">
        <v>0</v>
      </c>
      <c r="M1177" s="60">
        <f t="shared" si="79"/>
        <v>8574.52</v>
      </c>
      <c r="N1177" s="32">
        <v>46148</v>
      </c>
      <c r="O1177" s="36" t="s">
        <v>22</v>
      </c>
    </row>
    <row r="1178" spans="2:15">
      <c r="B1178" s="10" t="s">
        <v>1901</v>
      </c>
      <c r="C1178" s="10" t="s">
        <v>1588</v>
      </c>
      <c r="D1178" s="36" t="s">
        <v>66</v>
      </c>
      <c r="E1178" s="64" t="str">
        <f>VLOOKUP(D1178,'pomocna tabulka'!$B$2:$D$12,3,0)</f>
        <v xml:space="preserve">Slovenská inovačná a energetická agentúra </v>
      </c>
      <c r="F1178" s="58" t="str">
        <f>+IFERROR(VLOOKUP(VALUE(MID($B1178,11,1)),'pomocna tabulka'!$F$2:$G$7,2,0),"")</f>
        <v>Predfinancovanie</v>
      </c>
      <c r="G1178" s="36" t="s">
        <v>67</v>
      </c>
      <c r="H1178" s="38">
        <v>4449.4399999999996</v>
      </c>
      <c r="I1178" s="36" t="s">
        <v>68</v>
      </c>
      <c r="J1178" s="38">
        <v>785.19</v>
      </c>
      <c r="K1178" s="10"/>
      <c r="L1178" s="38">
        <v>0</v>
      </c>
      <c r="M1178" s="60">
        <f t="shared" si="79"/>
        <v>5234.6299999999992</v>
      </c>
      <c r="N1178" s="32">
        <v>46148</v>
      </c>
      <c r="O1178" s="36" t="s">
        <v>22</v>
      </c>
    </row>
    <row r="1179" spans="2:15">
      <c r="B1179" s="10" t="s">
        <v>1902</v>
      </c>
      <c r="C1179" s="10" t="s">
        <v>104</v>
      </c>
      <c r="D1179" s="36" t="s">
        <v>19</v>
      </c>
      <c r="E1179" s="64" t="str">
        <f>VLOOKUP(D1179,'pomocna tabulka'!$B$2:$D$12,3,0)</f>
        <v>Úrad vlády SR</v>
      </c>
      <c r="F1179" s="58" t="str">
        <f>+IFERROR(VLOOKUP(VALUE(MID($B1179,11,1)),'pomocna tabulka'!$F$2:$G$7,2,0),"")</f>
        <v>Priebežná platba</v>
      </c>
      <c r="G1179" s="36" t="s">
        <v>1143</v>
      </c>
      <c r="H1179" s="38">
        <v>10295.780000000001</v>
      </c>
      <c r="I1179" s="36" t="s">
        <v>1144</v>
      </c>
      <c r="J1179" s="38">
        <v>1816.9</v>
      </c>
      <c r="K1179" s="10"/>
      <c r="L1179" s="38">
        <v>0</v>
      </c>
      <c r="M1179" s="60">
        <f t="shared" si="79"/>
        <v>12112.68</v>
      </c>
      <c r="N1179" s="32">
        <v>46148</v>
      </c>
      <c r="O1179" s="36" t="s">
        <v>22</v>
      </c>
    </row>
    <row r="1180" spans="2:15">
      <c r="B1180" s="10" t="s">
        <v>1903</v>
      </c>
      <c r="C1180" s="10" t="s">
        <v>130</v>
      </c>
      <c r="D1180" s="36" t="s">
        <v>19</v>
      </c>
      <c r="E1180" s="64" t="str">
        <f>VLOOKUP(D1180,'pomocna tabulka'!$B$2:$D$12,3,0)</f>
        <v>Úrad vlády SR</v>
      </c>
      <c r="F1180" s="58" t="str">
        <f>+IFERROR(VLOOKUP(VALUE(MID($B1180,11,1)),'pomocna tabulka'!$F$2:$G$7,2,0),"")</f>
        <v>Priebežná platba</v>
      </c>
      <c r="G1180" s="36" t="s">
        <v>1143</v>
      </c>
      <c r="H1180" s="38">
        <v>20803.080000000002</v>
      </c>
      <c r="I1180" s="36" t="s">
        <v>1144</v>
      </c>
      <c r="J1180" s="38">
        <v>3671.13</v>
      </c>
      <c r="K1180" s="36"/>
      <c r="L1180" s="38">
        <v>0</v>
      </c>
      <c r="M1180" s="60">
        <f>H1180+J1180+L1180</f>
        <v>24474.210000000003</v>
      </c>
      <c r="N1180" s="32">
        <v>46148</v>
      </c>
      <c r="O1180" s="36" t="s">
        <v>22</v>
      </c>
    </row>
    <row r="1181" spans="2:15">
      <c r="B1181" s="10" t="s">
        <v>1904</v>
      </c>
      <c r="C1181" s="10" t="s">
        <v>1905</v>
      </c>
      <c r="D1181" s="36" t="s">
        <v>27</v>
      </c>
      <c r="E1181" s="64" t="str">
        <f>VLOOKUP(D1181,'pomocna tabulka'!$B$2:$D$12,3,0)</f>
        <v>MIRRI SR</v>
      </c>
      <c r="F1181" s="58" t="str">
        <f>+IFERROR(VLOOKUP(VALUE(MID($B1181,11,1)),'pomocna tabulka'!$F$2:$G$7,2,0),"")</f>
        <v>Priebežná platba</v>
      </c>
      <c r="G1181" s="36" t="s">
        <v>42</v>
      </c>
      <c r="H1181" s="38">
        <v>169955.1</v>
      </c>
      <c r="I1181" s="36"/>
      <c r="J1181" s="38">
        <v>0</v>
      </c>
      <c r="K1181" s="36"/>
      <c r="L1181" s="38">
        <v>0</v>
      </c>
      <c r="M1181" s="60">
        <f>H1181+J1181+L1181</f>
        <v>169955.1</v>
      </c>
      <c r="N1181" s="32">
        <v>46148</v>
      </c>
      <c r="O1181" s="36" t="s">
        <v>22</v>
      </c>
    </row>
    <row r="1182" spans="2:15">
      <c r="B1182" s="10" t="s">
        <v>1906</v>
      </c>
      <c r="C1182" s="10" t="s">
        <v>1840</v>
      </c>
      <c r="D1182" s="36" t="s">
        <v>66</v>
      </c>
      <c r="E1182" s="64" t="str">
        <f>VLOOKUP(D1182,'pomocna tabulka'!$B$2:$D$12,3,0)</f>
        <v xml:space="preserve">Slovenská inovačná a energetická agentúra </v>
      </c>
      <c r="F1182" s="58" t="str">
        <f>+IFERROR(VLOOKUP(VALUE(MID($B1182,11,1)),'pomocna tabulka'!$F$2:$G$7,2,0),"")</f>
        <v>Predfinancovanie</v>
      </c>
      <c r="G1182" s="36" t="s">
        <v>67</v>
      </c>
      <c r="H1182" s="38">
        <v>56628.2</v>
      </c>
      <c r="I1182" s="36" t="s">
        <v>68</v>
      </c>
      <c r="J1182" s="38">
        <v>9993.2099999999991</v>
      </c>
      <c r="K1182" s="36"/>
      <c r="L1182" s="38">
        <v>0</v>
      </c>
      <c r="M1182" s="60">
        <f t="shared" si="79"/>
        <v>66621.41</v>
      </c>
      <c r="N1182" s="32">
        <v>46148</v>
      </c>
      <c r="O1182" s="36" t="s">
        <v>22</v>
      </c>
    </row>
    <row r="1183" spans="2:15" ht="15">
      <c r="B1183" s="10" t="s">
        <v>1907</v>
      </c>
      <c r="C1183" s="10" t="s">
        <v>76</v>
      </c>
      <c r="D1183" s="36" t="s">
        <v>19</v>
      </c>
      <c r="E1183" s="64" t="str">
        <f>VLOOKUP(D1183,'pomocna tabulka'!$B$2:$D$12,3,0)</f>
        <v>Úrad vlády SR</v>
      </c>
      <c r="F1183" s="58" t="str">
        <f>+IFERROR(VLOOKUP(VALUE(MID($B1183,11,1)),'pomocna tabulka'!$F$2:$G$7,2,0),"")</f>
        <v>Priebežná platba</v>
      </c>
      <c r="G1183" s="36" t="s">
        <v>1143</v>
      </c>
      <c r="H1183" s="38">
        <v>10996.4</v>
      </c>
      <c r="I1183" s="36" t="s">
        <v>1144</v>
      </c>
      <c r="J1183" s="123">
        <v>1940.54</v>
      </c>
      <c r="K1183" s="36"/>
      <c r="L1183" s="38">
        <v>0</v>
      </c>
      <c r="M1183" s="60">
        <f t="shared" si="79"/>
        <v>12936.939999999999</v>
      </c>
      <c r="N1183" s="32">
        <v>46148</v>
      </c>
      <c r="O1183" s="36" t="s">
        <v>22</v>
      </c>
    </row>
    <row r="1184" spans="2:15">
      <c r="B1184" s="10" t="s">
        <v>1908</v>
      </c>
      <c r="C1184" s="10" t="s">
        <v>380</v>
      </c>
      <c r="D1184" s="36" t="s">
        <v>19</v>
      </c>
      <c r="E1184" s="64" t="str">
        <f>VLOOKUP(D1184,'pomocna tabulka'!$B$2:$D$12,3,0)</f>
        <v>Úrad vlády SR</v>
      </c>
      <c r="F1184" s="58" t="str">
        <f>+IFERROR(VLOOKUP(VALUE(MID($B1184,11,1)),'pomocna tabulka'!$F$2:$G$7,2,0),"")</f>
        <v>Priebežná platba</v>
      </c>
      <c r="G1184" s="36" t="s">
        <v>1143</v>
      </c>
      <c r="H1184" s="38">
        <v>21992.85</v>
      </c>
      <c r="I1184" s="36" t="s">
        <v>1144</v>
      </c>
      <c r="J1184" s="38">
        <v>3881.09</v>
      </c>
      <c r="K1184" s="36"/>
      <c r="L1184" s="38">
        <v>0</v>
      </c>
      <c r="M1184" s="60">
        <f t="shared" si="79"/>
        <v>25873.94</v>
      </c>
      <c r="N1184" s="32">
        <v>46148</v>
      </c>
      <c r="O1184" s="36" t="s">
        <v>22</v>
      </c>
    </row>
    <row r="1185" spans="2:15">
      <c r="B1185" s="10" t="s">
        <v>1909</v>
      </c>
      <c r="C1185" s="10" t="s">
        <v>1131</v>
      </c>
      <c r="D1185" s="36" t="s">
        <v>19</v>
      </c>
      <c r="E1185" s="64" t="str">
        <f>VLOOKUP(D1185,'pomocna tabulka'!$B$2:$D$12,3,0)</f>
        <v>Úrad vlády SR</v>
      </c>
      <c r="F1185" s="58" t="str">
        <f>+IFERROR(VLOOKUP(VALUE(MID($B1185,11,1)),'pomocna tabulka'!$F$2:$G$7,2,0),"")</f>
        <v>Zálohová platba</v>
      </c>
      <c r="G1185" s="36" t="s">
        <v>1143</v>
      </c>
      <c r="H1185" s="38">
        <v>12980.93</v>
      </c>
      <c r="I1185" s="36" t="s">
        <v>1144</v>
      </c>
      <c r="J1185" s="38">
        <v>2290.75</v>
      </c>
      <c r="K1185" s="36"/>
      <c r="L1185" s="38">
        <v>0</v>
      </c>
      <c r="M1185" s="60">
        <f t="shared" si="79"/>
        <v>15271.68</v>
      </c>
      <c r="N1185" s="32">
        <v>46148</v>
      </c>
      <c r="O1185" s="36" t="s">
        <v>22</v>
      </c>
    </row>
    <row r="1186" spans="2:15">
      <c r="B1186" s="10" t="s">
        <v>1910</v>
      </c>
      <c r="C1186" s="10" t="s">
        <v>1053</v>
      </c>
      <c r="D1186" s="36" t="s">
        <v>66</v>
      </c>
      <c r="E1186" s="64" t="str">
        <f>VLOOKUP(D1186,'pomocna tabulka'!$B$2:$D$12,3,0)</f>
        <v xml:space="preserve">Slovenská inovačná a energetická agentúra </v>
      </c>
      <c r="F1186" s="58" t="str">
        <f>+IFERROR(VLOOKUP(VALUE(MID($B1186,11,1)),'pomocna tabulka'!$F$2:$G$7,2,0),"")</f>
        <v>Predfinancovanie</v>
      </c>
      <c r="G1186" s="36" t="s">
        <v>67</v>
      </c>
      <c r="H1186" s="38">
        <v>223532.11</v>
      </c>
      <c r="I1186" s="36" t="s">
        <v>68</v>
      </c>
      <c r="J1186" s="38">
        <v>39446.839999999997</v>
      </c>
      <c r="K1186" s="36"/>
      <c r="L1186" s="38">
        <v>0</v>
      </c>
      <c r="M1186" s="60">
        <f t="shared" si="79"/>
        <v>262978.94999999995</v>
      </c>
      <c r="N1186" s="32">
        <v>46148</v>
      </c>
      <c r="O1186" s="36" t="s">
        <v>22</v>
      </c>
    </row>
    <row r="1187" spans="2:15">
      <c r="B1187" s="10" t="s">
        <v>1911</v>
      </c>
      <c r="C1187" s="10" t="s">
        <v>234</v>
      </c>
      <c r="D1187" s="36" t="s">
        <v>19</v>
      </c>
      <c r="E1187" s="64" t="str">
        <f>VLOOKUP(D1187,'pomocna tabulka'!$B$2:$D$12,3,0)</f>
        <v>Úrad vlády SR</v>
      </c>
      <c r="F1187" s="58" t="str">
        <f>+IFERROR(VLOOKUP(VALUE(MID($B1187,11,1)),'pomocna tabulka'!$F$2:$G$7,2,0),"")</f>
        <v>Priebežná platba</v>
      </c>
      <c r="G1187" s="36" t="s">
        <v>1143</v>
      </c>
      <c r="H1187" s="31">
        <v>5498.21</v>
      </c>
      <c r="I1187" s="36" t="s">
        <v>1144</v>
      </c>
      <c r="J1187" s="31">
        <v>970.27</v>
      </c>
      <c r="K1187" s="12"/>
      <c r="L1187" s="31">
        <v>0</v>
      </c>
      <c r="M1187" s="60">
        <f t="shared" si="79"/>
        <v>6468.48</v>
      </c>
      <c r="N1187" s="66">
        <v>46148</v>
      </c>
      <c r="O1187" s="36" t="s">
        <v>22</v>
      </c>
    </row>
    <row r="1188" spans="2:15">
      <c r="B1188" s="7" t="s">
        <v>1912</v>
      </c>
      <c r="C1188" s="7" t="s">
        <v>1588</v>
      </c>
      <c r="D1188" s="36" t="s">
        <v>66</v>
      </c>
      <c r="E1188" s="62" t="str">
        <f>VLOOKUP(D1188,'pomocna tabulka'!$B$2:$D$12,3,0)</f>
        <v xml:space="preserve">Slovenská inovačná a energetická agentúra </v>
      </c>
      <c r="F1188" s="41" t="str">
        <f>+IFERROR(VLOOKUP(VALUE(MID($B1188,11,1)),'pomocna tabulka'!$F$2:$G$7,2,0),"")</f>
        <v>Predfinancovanie</v>
      </c>
      <c r="G1188" s="36" t="s">
        <v>67</v>
      </c>
      <c r="H1188" s="38">
        <v>24787.5</v>
      </c>
      <c r="I1188" s="36" t="s">
        <v>68</v>
      </c>
      <c r="J1188" s="38">
        <v>4374.26</v>
      </c>
      <c r="K1188" s="36"/>
      <c r="L1188" s="38">
        <v>0</v>
      </c>
      <c r="M1188" s="53">
        <f t="shared" si="79"/>
        <v>29161.760000000002</v>
      </c>
      <c r="N1188" s="32">
        <v>46148</v>
      </c>
      <c r="O1188" s="36" t="s">
        <v>22</v>
      </c>
    </row>
    <row r="1189" spans="2:15">
      <c r="B1189" s="7" t="s">
        <v>1913</v>
      </c>
      <c r="C1189" s="10" t="s">
        <v>994</v>
      </c>
      <c r="D1189" s="36" t="s">
        <v>27</v>
      </c>
      <c r="E1189" s="62" t="str">
        <f>VLOOKUP(D1189,'pomocna tabulka'!$B$2:$D$12,3,0)</f>
        <v>MIRRI SR</v>
      </c>
      <c r="F1189" s="41" t="str">
        <f>+IFERROR(VLOOKUP(VALUE(MID($B1189,11,1)),'pomocna tabulka'!$F$2:$G$7,2,0),"")</f>
        <v>Zálohová platba</v>
      </c>
      <c r="G1189" s="36" t="s">
        <v>28</v>
      </c>
      <c r="H1189" s="38">
        <v>735612.94</v>
      </c>
      <c r="I1189" s="36" t="s">
        <v>29</v>
      </c>
      <c r="J1189" s="38">
        <v>60579.89</v>
      </c>
      <c r="K1189" s="36"/>
      <c r="L1189" s="38">
        <v>0</v>
      </c>
      <c r="M1189" s="53">
        <f t="shared" ref="M1189:M1235" si="81">H1189+J1189+L1189</f>
        <v>796192.83</v>
      </c>
      <c r="N1189" s="32">
        <v>46148</v>
      </c>
      <c r="O1189" s="36" t="s">
        <v>22</v>
      </c>
    </row>
    <row r="1190" spans="2:15">
      <c r="B1190" s="7" t="s">
        <v>1914</v>
      </c>
      <c r="C1190" s="10" t="s">
        <v>1915</v>
      </c>
      <c r="D1190" s="36" t="s">
        <v>27</v>
      </c>
      <c r="E1190" s="62" t="str">
        <f>VLOOKUP(D1190,'pomocna tabulka'!$B$2:$D$12,3,0)</f>
        <v>MIRRI SR</v>
      </c>
      <c r="F1190" s="41" t="str">
        <f>+IFERROR(VLOOKUP(VALUE(MID($B1190,11,1)),'pomocna tabulka'!$F$2:$G$7,2,0),"")</f>
        <v>Predfinancovanie</v>
      </c>
      <c r="G1190" s="36" t="s">
        <v>28</v>
      </c>
      <c r="H1190" s="38">
        <v>65377.97</v>
      </c>
      <c r="I1190" s="36" t="s">
        <v>29</v>
      </c>
      <c r="J1190" s="38">
        <v>5384.07</v>
      </c>
      <c r="K1190" s="36"/>
      <c r="L1190" s="38">
        <v>0</v>
      </c>
      <c r="M1190" s="53">
        <f t="shared" si="81"/>
        <v>70762.040000000008</v>
      </c>
      <c r="N1190" s="32">
        <v>46149</v>
      </c>
      <c r="O1190" s="36" t="s">
        <v>22</v>
      </c>
    </row>
    <row r="1191" spans="2:15">
      <c r="B1191" s="7" t="s">
        <v>1916</v>
      </c>
      <c r="C1191" s="10" t="s">
        <v>1917</v>
      </c>
      <c r="D1191" s="36" t="s">
        <v>66</v>
      </c>
      <c r="E1191" s="62" t="str">
        <f>VLOOKUP(D1191,'pomocna tabulka'!$B$2:$D$12,3,0)</f>
        <v xml:space="preserve">Slovenská inovačná a energetická agentúra </v>
      </c>
      <c r="F1191" s="41" t="str">
        <f>+IFERROR(VLOOKUP(VALUE(MID($B1191,11,1)),'pomocna tabulka'!$F$2:$G$7,2,0),"")</f>
        <v>Priebežná platba</v>
      </c>
      <c r="G1191" s="36" t="s">
        <v>67</v>
      </c>
      <c r="H1191" s="38">
        <v>141153.35</v>
      </c>
      <c r="I1191" s="36" t="s">
        <v>68</v>
      </c>
      <c r="J1191" s="38">
        <v>24909.41</v>
      </c>
      <c r="K1191" s="36"/>
      <c r="L1191" s="38">
        <v>0</v>
      </c>
      <c r="M1191" s="53">
        <f t="shared" si="81"/>
        <v>166062.76</v>
      </c>
      <c r="N1191" s="32">
        <v>46149</v>
      </c>
      <c r="O1191" s="36" t="s">
        <v>22</v>
      </c>
    </row>
    <row r="1192" spans="2:15">
      <c r="B1192" s="7" t="s">
        <v>1918</v>
      </c>
      <c r="C1192" s="10" t="s">
        <v>256</v>
      </c>
      <c r="D1192" s="36" t="s">
        <v>19</v>
      </c>
      <c r="E1192" s="62" t="str">
        <f>VLOOKUP(D1192,'pomocna tabulka'!$B$2:$D$12,3,0)</f>
        <v>Úrad vlády SR</v>
      </c>
      <c r="F1192" s="41" t="str">
        <f>+IFERROR(VLOOKUP(VALUE(MID($B1192,11,1)),'pomocna tabulka'!$F$2:$G$7,2,0),"")</f>
        <v>Priebežná platba</v>
      </c>
      <c r="G1192" s="36" t="s">
        <v>1143</v>
      </c>
      <c r="H1192" s="38">
        <v>5498.17</v>
      </c>
      <c r="I1192" s="36" t="s">
        <v>1144</v>
      </c>
      <c r="J1192" s="38">
        <v>970.26</v>
      </c>
      <c r="K1192" s="36"/>
      <c r="L1192" s="38">
        <v>0</v>
      </c>
      <c r="M1192" s="53">
        <f t="shared" si="81"/>
        <v>6468.43</v>
      </c>
      <c r="N1192" s="32">
        <v>46148</v>
      </c>
      <c r="O1192" s="36" t="s">
        <v>22</v>
      </c>
    </row>
    <row r="1193" spans="2:15">
      <c r="B1193" s="7" t="s">
        <v>1919</v>
      </c>
      <c r="C1193" s="10" t="s">
        <v>1920</v>
      </c>
      <c r="D1193" s="36" t="s">
        <v>66</v>
      </c>
      <c r="E1193" s="62" t="str">
        <f>VLOOKUP(D1193,'pomocna tabulka'!$B$2:$D$12,3,0)</f>
        <v xml:space="preserve">Slovenská inovačná a energetická agentúra </v>
      </c>
      <c r="F1193" s="41" t="str">
        <f>+IFERROR(VLOOKUP(VALUE(MID($B1193,11,1)),'pomocna tabulka'!$F$2:$G$7,2,0),"")</f>
        <v>Priebežná platba</v>
      </c>
      <c r="G1193" s="36" t="s">
        <v>67</v>
      </c>
      <c r="H1193" s="38">
        <v>15748.8</v>
      </c>
      <c r="I1193" s="36" t="s">
        <v>68</v>
      </c>
      <c r="J1193" s="38">
        <v>2779.2</v>
      </c>
      <c r="K1193" s="36"/>
      <c r="L1193" s="38">
        <v>0</v>
      </c>
      <c r="M1193" s="53">
        <f t="shared" si="81"/>
        <v>18528</v>
      </c>
      <c r="N1193" s="32">
        <v>46149</v>
      </c>
      <c r="O1193" s="36" t="s">
        <v>22</v>
      </c>
    </row>
    <row r="1194" spans="2:15">
      <c r="B1194" s="7" t="s">
        <v>1921</v>
      </c>
      <c r="C1194" s="10" t="s">
        <v>1588</v>
      </c>
      <c r="D1194" s="36" t="s">
        <v>66</v>
      </c>
      <c r="E1194" s="62" t="str">
        <f>VLOOKUP(D1194,'pomocna tabulka'!$B$2:$D$12,3,0)</f>
        <v xml:space="preserve">Slovenská inovačná a energetická agentúra </v>
      </c>
      <c r="F1194" s="41" t="str">
        <f>+IFERROR(VLOOKUP(VALUE(MID($B1194,11,1)),'pomocna tabulka'!$F$2:$G$7,2,0),"")</f>
        <v>Predfinancovanie</v>
      </c>
      <c r="G1194" s="36" t="s">
        <v>67</v>
      </c>
      <c r="H1194" s="38">
        <v>51507.63</v>
      </c>
      <c r="I1194" s="36" t="s">
        <v>68</v>
      </c>
      <c r="J1194" s="38">
        <v>9089.58</v>
      </c>
      <c r="K1194" s="36"/>
      <c r="L1194" s="38">
        <v>0</v>
      </c>
      <c r="M1194" s="53">
        <f t="shared" si="81"/>
        <v>60597.21</v>
      </c>
      <c r="N1194" s="32">
        <v>46149</v>
      </c>
      <c r="O1194" s="36" t="s">
        <v>22</v>
      </c>
    </row>
    <row r="1195" spans="2:15">
      <c r="B1195" s="7" t="s">
        <v>1922</v>
      </c>
      <c r="C1195" s="7" t="s">
        <v>74</v>
      </c>
      <c r="D1195" s="36" t="s">
        <v>27</v>
      </c>
      <c r="E1195" s="62" t="str">
        <f>VLOOKUP(D1195,'pomocna tabulka'!$B$2:$D$12,3,0)</f>
        <v>MIRRI SR</v>
      </c>
      <c r="F1195" s="41" t="str">
        <f>+IFERROR(VLOOKUP(VALUE(MID($B1195,11,1)),'pomocna tabulka'!$F$2:$G$7,2,0),"")</f>
        <v>Priebežná platba</v>
      </c>
      <c r="G1195" s="36" t="s">
        <v>28</v>
      </c>
      <c r="H1195" s="38">
        <v>734369.72</v>
      </c>
      <c r="I1195" s="36" t="s">
        <v>29</v>
      </c>
      <c r="J1195" s="38">
        <v>60477.51</v>
      </c>
      <c r="K1195" s="36"/>
      <c r="L1195" s="38">
        <v>0</v>
      </c>
      <c r="M1195" s="53">
        <f t="shared" si="81"/>
        <v>794847.23</v>
      </c>
      <c r="N1195" s="32">
        <v>46149</v>
      </c>
      <c r="O1195" s="36" t="s">
        <v>22</v>
      </c>
    </row>
    <row r="1196" spans="2:15">
      <c r="B1196" s="7" t="s">
        <v>1923</v>
      </c>
      <c r="C1196" s="7" t="s">
        <v>1924</v>
      </c>
      <c r="D1196" s="36" t="s">
        <v>457</v>
      </c>
      <c r="E1196" s="62" t="str">
        <f>VLOOKUP(D1196,'pomocna tabulka'!$B$2:$D$12,3,0)</f>
        <v>Ministerstvo zdravotníctva SR</v>
      </c>
      <c r="F1196" s="41" t="str">
        <f>+IFERROR(VLOOKUP(VALUE(MID($B1196,11,1)),'pomocna tabulka'!$F$2:$G$7,2,0),"")</f>
        <v>Zálohová platba</v>
      </c>
      <c r="G1196" s="36" t="s">
        <v>28</v>
      </c>
      <c r="H1196" s="38">
        <v>425000</v>
      </c>
      <c r="I1196" s="36" t="s">
        <v>29</v>
      </c>
      <c r="J1196" s="38">
        <v>75000</v>
      </c>
      <c r="K1196" s="36"/>
      <c r="L1196" s="38">
        <v>0</v>
      </c>
      <c r="M1196" s="53">
        <f t="shared" si="81"/>
        <v>500000</v>
      </c>
      <c r="N1196" s="32">
        <v>46149</v>
      </c>
      <c r="O1196" s="36" t="s">
        <v>22</v>
      </c>
    </row>
    <row r="1197" spans="2:15">
      <c r="B1197" s="7" t="s">
        <v>1925</v>
      </c>
      <c r="C1197" s="7" t="s">
        <v>1926</v>
      </c>
      <c r="D1197" s="36" t="s">
        <v>66</v>
      </c>
      <c r="E1197" s="62" t="str">
        <f>VLOOKUP(D1197,'pomocna tabulka'!$B$2:$D$12,3,0)</f>
        <v xml:space="preserve">Slovenská inovačná a energetická agentúra </v>
      </c>
      <c r="F1197" s="41" t="str">
        <f>+IFERROR(VLOOKUP(VALUE(MID($B1197,11,1)),'pomocna tabulka'!$F$2:$G$7,2,0),"")</f>
        <v>Predfinancovanie</v>
      </c>
      <c r="G1197" s="36" t="s">
        <v>67</v>
      </c>
      <c r="H1197" s="38">
        <v>135734.04</v>
      </c>
      <c r="I1197" s="36" t="s">
        <v>68</v>
      </c>
      <c r="J1197" s="38">
        <v>23953.07</v>
      </c>
      <c r="K1197" s="36"/>
      <c r="L1197" s="38">
        <v>0</v>
      </c>
      <c r="M1197" s="53">
        <f t="shared" si="81"/>
        <v>159687.11000000002</v>
      </c>
      <c r="N1197" s="32">
        <v>46149</v>
      </c>
      <c r="O1197" s="36" t="s">
        <v>22</v>
      </c>
    </row>
    <row r="1198" spans="2:15">
      <c r="B1198" s="9" t="s">
        <v>1927</v>
      </c>
      <c r="C1198" s="7" t="s">
        <v>600</v>
      </c>
      <c r="D1198" s="36" t="s">
        <v>27</v>
      </c>
      <c r="E1198" s="62" t="str">
        <f>VLOOKUP(D1198,'pomocna tabulka'!$B$2:$D$12,3,0)</f>
        <v>MIRRI SR</v>
      </c>
      <c r="F1198" s="41" t="str">
        <f>+IFERROR(VLOOKUP(VALUE(MID($B1198,11,1)),'pomocna tabulka'!$F$2:$G$7,2,0),"")</f>
        <v>Priebežná platba</v>
      </c>
      <c r="G1198" s="36" t="s">
        <v>28</v>
      </c>
      <c r="H1198" s="38">
        <v>214048.1</v>
      </c>
      <c r="I1198" s="36" t="s">
        <v>29</v>
      </c>
      <c r="J1198" s="38">
        <v>17627.490000000002</v>
      </c>
      <c r="K1198" s="36"/>
      <c r="L1198" s="38">
        <v>0</v>
      </c>
      <c r="M1198" s="53">
        <f t="shared" si="81"/>
        <v>231675.59</v>
      </c>
      <c r="N1198" s="32">
        <v>46149</v>
      </c>
      <c r="O1198" s="36" t="s">
        <v>22</v>
      </c>
    </row>
    <row r="1199" spans="2:15">
      <c r="B1199" s="7" t="s">
        <v>1928</v>
      </c>
      <c r="C1199" s="7" t="s">
        <v>1929</v>
      </c>
      <c r="D1199" s="36" t="s">
        <v>27</v>
      </c>
      <c r="E1199" s="62" t="str">
        <f>VLOOKUP(D1199,'pomocna tabulka'!$B$2:$D$12,3,0)</f>
        <v>MIRRI SR</v>
      </c>
      <c r="F1199" s="41" t="str">
        <f>+IFERROR(VLOOKUP(VALUE(MID($B1199,11,1)),'pomocna tabulka'!$F$2:$G$7,2,0),"")</f>
        <v>Predfinancovanie</v>
      </c>
      <c r="G1199" s="36" t="s">
        <v>28</v>
      </c>
      <c r="H1199" s="38">
        <v>158853.26999999999</v>
      </c>
      <c r="I1199" s="36" t="s">
        <v>29</v>
      </c>
      <c r="J1199" s="38">
        <v>13082.03</v>
      </c>
      <c r="K1199" s="36"/>
      <c r="L1199" s="38">
        <v>0</v>
      </c>
      <c r="M1199" s="53">
        <f t="shared" si="81"/>
        <v>171935.3</v>
      </c>
      <c r="N1199" s="32">
        <v>46149</v>
      </c>
      <c r="O1199" s="36" t="s">
        <v>22</v>
      </c>
    </row>
    <row r="1200" spans="2:15">
      <c r="B1200" s="7" t="s">
        <v>1930</v>
      </c>
      <c r="C1200" s="7" t="s">
        <v>1931</v>
      </c>
      <c r="D1200" s="36" t="s">
        <v>19</v>
      </c>
      <c r="E1200" s="62" t="str">
        <f>VLOOKUP(D1200,'pomocna tabulka'!$B$2:$D$12,3,0)</f>
        <v>Úrad vlády SR</v>
      </c>
      <c r="F1200" s="41" t="str">
        <f>+IFERROR(VLOOKUP(VALUE(MID($B1200,11,1)),'pomocna tabulka'!$F$2:$G$7,2,0),"")</f>
        <v>Zálohová platba</v>
      </c>
      <c r="G1200" s="36" t="s">
        <v>1143</v>
      </c>
      <c r="H1200" s="38">
        <v>8935.2000000000007</v>
      </c>
      <c r="I1200" s="36" t="s">
        <v>1144</v>
      </c>
      <c r="J1200" s="38">
        <v>1576.8</v>
      </c>
      <c r="K1200" s="36"/>
      <c r="L1200" s="38">
        <v>0</v>
      </c>
      <c r="M1200" s="53">
        <f t="shared" si="81"/>
        <v>10512</v>
      </c>
      <c r="N1200" s="32">
        <v>46149</v>
      </c>
      <c r="O1200" s="36" t="s">
        <v>22</v>
      </c>
    </row>
    <row r="1201" spans="2:15">
      <c r="B1201" s="7" t="s">
        <v>1932</v>
      </c>
      <c r="C1201" s="7" t="s">
        <v>1270</v>
      </c>
      <c r="D1201" s="36" t="s">
        <v>19</v>
      </c>
      <c r="E1201" s="62" t="str">
        <f>VLOOKUP(D1201,'pomocna tabulka'!$B$2:$D$12,3,0)</f>
        <v>Úrad vlády SR</v>
      </c>
      <c r="F1201" s="41" t="str">
        <f>+IFERROR(VLOOKUP(VALUE(MID($B1201,11,1)),'pomocna tabulka'!$F$2:$G$7,2,0),"")</f>
        <v>Zálohová platba</v>
      </c>
      <c r="G1201" s="36" t="s">
        <v>1143</v>
      </c>
      <c r="H1201" s="38">
        <v>2595.61</v>
      </c>
      <c r="I1201" s="36" t="s">
        <v>1144</v>
      </c>
      <c r="J1201" s="38">
        <v>458.05</v>
      </c>
      <c r="K1201" s="36"/>
      <c r="L1201" s="38">
        <v>0</v>
      </c>
      <c r="M1201" s="53">
        <f t="shared" si="81"/>
        <v>3053.6600000000003</v>
      </c>
      <c r="N1201" s="32">
        <v>46149</v>
      </c>
      <c r="O1201" s="36" t="s">
        <v>22</v>
      </c>
    </row>
    <row r="1202" spans="2:15">
      <c r="B1202" s="7" t="s">
        <v>1933</v>
      </c>
      <c r="C1202" s="7" t="s">
        <v>443</v>
      </c>
      <c r="D1202" s="36" t="s">
        <v>19</v>
      </c>
      <c r="E1202" s="62" t="str">
        <f>VLOOKUP(D1202,'pomocna tabulka'!$B$2:$D$12,3,0)</f>
        <v>Úrad vlády SR</v>
      </c>
      <c r="F1202" s="41" t="str">
        <f>+IFERROR(VLOOKUP(VALUE(MID($B1202,11,1)),'pomocna tabulka'!$F$2:$G$7,2,0),"")</f>
        <v>Priebežná platba</v>
      </c>
      <c r="G1202" s="36" t="s">
        <v>1143</v>
      </c>
      <c r="H1202" s="38">
        <v>5498.17</v>
      </c>
      <c r="I1202" s="36" t="s">
        <v>1144</v>
      </c>
      <c r="J1202" s="38">
        <v>970.26</v>
      </c>
      <c r="K1202" s="36"/>
      <c r="L1202" s="38">
        <v>0</v>
      </c>
      <c r="M1202" s="53">
        <f t="shared" ref="M1202" si="82">H1202+J1202+L1202</f>
        <v>6468.43</v>
      </c>
      <c r="N1202" s="32">
        <v>46149</v>
      </c>
      <c r="O1202" s="36" t="s">
        <v>22</v>
      </c>
    </row>
    <row r="1203" spans="2:15">
      <c r="B1203" s="7" t="s">
        <v>1934</v>
      </c>
      <c r="C1203" s="7" t="s">
        <v>1935</v>
      </c>
      <c r="D1203" s="36" t="s">
        <v>27</v>
      </c>
      <c r="E1203" s="62" t="str">
        <f>VLOOKUP(D1203,'pomocna tabulka'!$B$2:$D$12,3,0)</f>
        <v>MIRRI SR</v>
      </c>
      <c r="F1203" s="41" t="str">
        <f>+IFERROR(VLOOKUP(VALUE(MID($B1203,11,1)),'pomocna tabulka'!$F$2:$G$7,2,0),"")</f>
        <v>Priebežná platba</v>
      </c>
      <c r="G1203" s="36" t="s">
        <v>28</v>
      </c>
      <c r="H1203" s="38">
        <v>87670.9</v>
      </c>
      <c r="I1203" s="36" t="s">
        <v>29</v>
      </c>
      <c r="J1203" s="38">
        <v>7219.95</v>
      </c>
      <c r="K1203" s="36"/>
      <c r="L1203" s="38">
        <v>0</v>
      </c>
      <c r="M1203" s="53">
        <f t="shared" si="81"/>
        <v>94890.849999999991</v>
      </c>
      <c r="N1203" s="32">
        <v>46149</v>
      </c>
      <c r="O1203" s="36" t="s">
        <v>22</v>
      </c>
    </row>
    <row r="1204" spans="2:15">
      <c r="B1204" s="7" t="s">
        <v>1936</v>
      </c>
      <c r="C1204" s="7" t="s">
        <v>382</v>
      </c>
      <c r="D1204" s="36" t="s">
        <v>19</v>
      </c>
      <c r="E1204" s="62" t="str">
        <f>VLOOKUP(D1204,'pomocna tabulka'!$B$2:$D$12,3,0)</f>
        <v>Úrad vlády SR</v>
      </c>
      <c r="F1204" s="41" t="str">
        <f>+IFERROR(VLOOKUP(VALUE(MID($B1204,11,1)),'pomocna tabulka'!$F$2:$G$7,2,0),"")</f>
        <v>Priebežná platba</v>
      </c>
      <c r="G1204" s="36" t="s">
        <v>1143</v>
      </c>
      <c r="H1204" s="38">
        <v>5498.17</v>
      </c>
      <c r="I1204" s="36" t="s">
        <v>1144</v>
      </c>
      <c r="J1204" s="38">
        <v>970.26</v>
      </c>
      <c r="K1204" s="36"/>
      <c r="L1204" s="38">
        <v>0</v>
      </c>
      <c r="M1204" s="53">
        <f t="shared" si="81"/>
        <v>6468.43</v>
      </c>
      <c r="N1204" s="32">
        <v>46149</v>
      </c>
      <c r="O1204" s="36" t="s">
        <v>22</v>
      </c>
    </row>
    <row r="1205" spans="2:15">
      <c r="B1205" s="7" t="s">
        <v>1937</v>
      </c>
      <c r="C1205" s="7" t="s">
        <v>307</v>
      </c>
      <c r="D1205" s="36" t="s">
        <v>66</v>
      </c>
      <c r="E1205" s="62" t="str">
        <f>VLOOKUP(D1205,'pomocna tabulka'!$B$2:$D$12,3,0)</f>
        <v xml:space="preserve">Slovenská inovačná a energetická agentúra </v>
      </c>
      <c r="F1205" s="41" t="str">
        <f>+IFERROR(VLOOKUP(VALUE(MID($B1205,11,1)),'pomocna tabulka'!$F$2:$G$7,2,0),"")</f>
        <v>Predfinancovanie</v>
      </c>
      <c r="G1205" s="36" t="s">
        <v>67</v>
      </c>
      <c r="H1205" s="38">
        <v>3136.5</v>
      </c>
      <c r="I1205" s="36" t="s">
        <v>68</v>
      </c>
      <c r="J1205" s="38">
        <v>553.5</v>
      </c>
      <c r="K1205" s="36"/>
      <c r="L1205" s="38">
        <v>0</v>
      </c>
      <c r="M1205" s="53">
        <f t="shared" si="81"/>
        <v>3690</v>
      </c>
      <c r="N1205" s="32">
        <v>46149</v>
      </c>
      <c r="O1205" s="36" t="s">
        <v>22</v>
      </c>
    </row>
    <row r="1206" spans="2:15">
      <c r="B1206" s="7" t="s">
        <v>1938</v>
      </c>
      <c r="C1206" s="7" t="s">
        <v>126</v>
      </c>
      <c r="D1206" s="36" t="s">
        <v>27</v>
      </c>
      <c r="E1206" s="62" t="str">
        <f>VLOOKUP(D1206,'pomocna tabulka'!$B$2:$D$12,3,0)</f>
        <v>MIRRI SR</v>
      </c>
      <c r="F1206" s="41" t="str">
        <f>+IFERROR(VLOOKUP(VALUE(MID($B1206,11,1)),'pomocna tabulka'!$F$2:$G$7,2,0),"")</f>
        <v>Priebežná platba</v>
      </c>
      <c r="G1206" s="36" t="s">
        <v>28</v>
      </c>
      <c r="H1206" s="38">
        <v>151862.82999999999</v>
      </c>
      <c r="I1206" s="36" t="s">
        <v>29</v>
      </c>
      <c r="J1206" s="38">
        <v>12506.35</v>
      </c>
      <c r="K1206" s="36"/>
      <c r="L1206" s="38">
        <v>0</v>
      </c>
      <c r="M1206" s="53">
        <f t="shared" si="81"/>
        <v>164369.18</v>
      </c>
      <c r="N1206" s="32">
        <v>46149</v>
      </c>
      <c r="O1206" s="36" t="s">
        <v>22</v>
      </c>
    </row>
    <row r="1207" spans="2:15">
      <c r="B1207" s="7" t="s">
        <v>1939</v>
      </c>
      <c r="C1207" s="7" t="s">
        <v>1940</v>
      </c>
      <c r="D1207" s="36" t="s">
        <v>19</v>
      </c>
      <c r="E1207" s="62" t="str">
        <f>VLOOKUP(D1207,'pomocna tabulka'!$B$2:$D$12,3,0)</f>
        <v>Úrad vlády SR</v>
      </c>
      <c r="F1207" s="41" t="str">
        <f>+IFERROR(VLOOKUP(VALUE(MID($B1207,11,1)),'pomocna tabulka'!$F$2:$G$7,2,0),"")</f>
        <v>Priebežná platba</v>
      </c>
      <c r="G1207" s="36" t="s">
        <v>1143</v>
      </c>
      <c r="H1207" s="38">
        <v>2749.09</v>
      </c>
      <c r="I1207" s="36" t="s">
        <v>1144</v>
      </c>
      <c r="J1207" s="38">
        <v>485.13</v>
      </c>
      <c r="K1207" s="36"/>
      <c r="L1207" s="38">
        <v>0</v>
      </c>
      <c r="M1207" s="53">
        <f t="shared" si="81"/>
        <v>3234.2200000000003</v>
      </c>
      <c r="N1207" s="32">
        <v>46149</v>
      </c>
      <c r="O1207" s="36" t="s">
        <v>22</v>
      </c>
    </row>
    <row r="1208" spans="2:15">
      <c r="B1208" s="7" t="s">
        <v>1941</v>
      </c>
      <c r="C1208" s="7" t="s">
        <v>1942</v>
      </c>
      <c r="D1208" s="36" t="s">
        <v>19</v>
      </c>
      <c r="E1208" s="62" t="str">
        <f>VLOOKUP(D1208,'pomocna tabulka'!$B$2:$D$12,3,0)</f>
        <v>Úrad vlády SR</v>
      </c>
      <c r="F1208" s="41" t="str">
        <f>+IFERROR(VLOOKUP(VALUE(MID($B1208,11,1)),'pomocna tabulka'!$F$2:$G$7,2,0),"")</f>
        <v>Zálohová platba</v>
      </c>
      <c r="G1208" s="36" t="s">
        <v>1143</v>
      </c>
      <c r="H1208" s="38">
        <v>15300</v>
      </c>
      <c r="I1208" s="36" t="s">
        <v>1144</v>
      </c>
      <c r="J1208" s="38">
        <v>2700</v>
      </c>
      <c r="K1208" s="36"/>
      <c r="L1208" s="38">
        <v>0</v>
      </c>
      <c r="M1208" s="53">
        <f t="shared" si="81"/>
        <v>18000</v>
      </c>
      <c r="N1208" s="32">
        <v>46149</v>
      </c>
      <c r="O1208" s="36" t="s">
        <v>22</v>
      </c>
    </row>
    <row r="1209" spans="2:15">
      <c r="B1209" s="7" t="s">
        <v>1943</v>
      </c>
      <c r="C1209" s="7" t="s">
        <v>106</v>
      </c>
      <c r="D1209" s="36" t="s">
        <v>19</v>
      </c>
      <c r="E1209" s="62" t="str">
        <f>VLOOKUP(D1209,'pomocna tabulka'!$B$2:$D$12,3,0)</f>
        <v>Úrad vlády SR</v>
      </c>
      <c r="F1209" s="41" t="str">
        <f>+IFERROR(VLOOKUP(VALUE(MID($B1209,11,1)),'pomocna tabulka'!$F$2:$G$7,2,0),"")</f>
        <v>Priebežná platba</v>
      </c>
      <c r="G1209" s="36" t="s">
        <v>1143</v>
      </c>
      <c r="H1209" s="38">
        <v>2749.08</v>
      </c>
      <c r="I1209" s="36" t="s">
        <v>1144</v>
      </c>
      <c r="J1209" s="38">
        <v>485.13</v>
      </c>
      <c r="K1209" s="36"/>
      <c r="L1209" s="38">
        <v>0</v>
      </c>
      <c r="M1209" s="53">
        <f t="shared" si="81"/>
        <v>3234.21</v>
      </c>
      <c r="N1209" s="32">
        <v>46149</v>
      </c>
      <c r="O1209" s="36" t="s">
        <v>22</v>
      </c>
    </row>
    <row r="1210" spans="2:15">
      <c r="B1210" s="7" t="s">
        <v>1944</v>
      </c>
      <c r="C1210" s="7" t="s">
        <v>1945</v>
      </c>
      <c r="D1210" s="36" t="s">
        <v>19</v>
      </c>
      <c r="E1210" s="62" t="str">
        <f>VLOOKUP(D1210,'pomocna tabulka'!$B$2:$D$12,3,0)</f>
        <v>Úrad vlády SR</v>
      </c>
      <c r="F1210" s="41" t="str">
        <f>+IFERROR(VLOOKUP(VALUE(MID($B1210,11,1)),'pomocna tabulka'!$F$2:$G$7,2,0),"")</f>
        <v>Priebežná platba</v>
      </c>
      <c r="G1210" s="36" t="s">
        <v>1143</v>
      </c>
      <c r="H1210" s="38">
        <v>34136.18</v>
      </c>
      <c r="I1210" s="36" t="s">
        <v>1144</v>
      </c>
      <c r="J1210" s="38">
        <v>6024.03</v>
      </c>
      <c r="K1210" s="36"/>
      <c r="L1210" s="38">
        <v>0</v>
      </c>
      <c r="M1210" s="53">
        <f t="shared" si="81"/>
        <v>40160.21</v>
      </c>
      <c r="N1210" s="32">
        <v>46149</v>
      </c>
      <c r="O1210" s="36" t="s">
        <v>22</v>
      </c>
    </row>
    <row r="1211" spans="2:15">
      <c r="B1211" s="7" t="s">
        <v>1946</v>
      </c>
      <c r="C1211" s="7" t="s">
        <v>112</v>
      </c>
      <c r="D1211" s="36" t="s">
        <v>66</v>
      </c>
      <c r="E1211" s="62" t="str">
        <f>VLOOKUP(D1211,'pomocna tabulka'!$B$2:$D$12,3,0)</f>
        <v xml:space="preserve">Slovenská inovačná a energetická agentúra </v>
      </c>
      <c r="F1211" s="41" t="str">
        <f>+IFERROR(VLOOKUP(VALUE(MID($B1211,11,1)),'pomocna tabulka'!$F$2:$G$7,2,0),"")</f>
        <v>Zálohová platba</v>
      </c>
      <c r="G1211" s="36" t="s">
        <v>67</v>
      </c>
      <c r="H1211" s="38">
        <v>2125000</v>
      </c>
      <c r="I1211" s="36" t="s">
        <v>68</v>
      </c>
      <c r="J1211" s="38">
        <v>375000</v>
      </c>
      <c r="K1211" s="36"/>
      <c r="L1211" s="38">
        <v>0</v>
      </c>
      <c r="M1211" s="53">
        <f t="shared" si="81"/>
        <v>2500000</v>
      </c>
      <c r="N1211" s="32">
        <v>46149</v>
      </c>
      <c r="O1211" s="36" t="s">
        <v>22</v>
      </c>
    </row>
    <row r="1212" spans="2:15">
      <c r="B1212" s="7" t="s">
        <v>1947</v>
      </c>
      <c r="C1212" s="7" t="s">
        <v>515</v>
      </c>
      <c r="D1212" s="36" t="s">
        <v>19</v>
      </c>
      <c r="E1212" s="62" t="str">
        <f>VLOOKUP(D1212,'pomocna tabulka'!$B$2:$D$12,3,0)</f>
        <v>Úrad vlády SR</v>
      </c>
      <c r="F1212" s="41" t="str">
        <f>+IFERROR(VLOOKUP(VALUE(MID($B1212,11,1)),'pomocna tabulka'!$F$2:$G$7,2,0),"")</f>
        <v>Priebežná platba</v>
      </c>
      <c r="G1212" s="36" t="s">
        <v>1143</v>
      </c>
      <c r="H1212" s="38">
        <v>21105.15</v>
      </c>
      <c r="I1212" s="36" t="s">
        <v>1144</v>
      </c>
      <c r="J1212" s="38">
        <v>3724.44</v>
      </c>
      <c r="K1212" s="36"/>
      <c r="L1212" s="38">
        <v>0</v>
      </c>
      <c r="M1212" s="53">
        <f t="shared" si="81"/>
        <v>24829.59</v>
      </c>
      <c r="N1212" s="32">
        <v>46149</v>
      </c>
      <c r="O1212" s="36" t="s">
        <v>22</v>
      </c>
    </row>
    <row r="1213" spans="2:15">
      <c r="B1213" s="7" t="s">
        <v>1948</v>
      </c>
      <c r="C1213" s="7" t="s">
        <v>1949</v>
      </c>
      <c r="D1213" s="36" t="s">
        <v>19</v>
      </c>
      <c r="E1213" s="62" t="str">
        <f>VLOOKUP(D1213,'pomocna tabulka'!$B$2:$D$12,3,0)</f>
        <v>Úrad vlády SR</v>
      </c>
      <c r="F1213" s="41" t="str">
        <f>+IFERROR(VLOOKUP(VALUE(MID($B1213,11,1)),'pomocna tabulka'!$F$2:$G$7,2,0),"")</f>
        <v>Zálohová platba</v>
      </c>
      <c r="G1213" s="36" t="s">
        <v>1143</v>
      </c>
      <c r="H1213" s="38">
        <v>4110.8999999999996</v>
      </c>
      <c r="I1213" s="36" t="s">
        <v>1144</v>
      </c>
      <c r="J1213" s="38">
        <v>725.45</v>
      </c>
      <c r="K1213" s="36"/>
      <c r="L1213" s="38">
        <v>0</v>
      </c>
      <c r="M1213" s="53">
        <f t="shared" si="81"/>
        <v>4836.3499999999995</v>
      </c>
      <c r="N1213" s="32">
        <v>46149</v>
      </c>
      <c r="O1213" s="36" t="s">
        <v>22</v>
      </c>
    </row>
    <row r="1214" spans="2:15">
      <c r="B1214" s="7" t="s">
        <v>1950</v>
      </c>
      <c r="C1214" s="7" t="s">
        <v>1951</v>
      </c>
      <c r="D1214" s="36" t="s">
        <v>19</v>
      </c>
      <c r="E1214" s="62" t="str">
        <f>VLOOKUP(D1214,'pomocna tabulka'!$B$2:$D$12,3,0)</f>
        <v>Úrad vlády SR</v>
      </c>
      <c r="F1214" s="41" t="str">
        <f>+IFERROR(VLOOKUP(VALUE(MID($B1214,11,1)),'pomocna tabulka'!$F$2:$G$7,2,0),"")</f>
        <v>Priebežná platba</v>
      </c>
      <c r="G1214" s="36" t="s">
        <v>1143</v>
      </c>
      <c r="H1214" s="38">
        <v>5646.48</v>
      </c>
      <c r="I1214" s="36" t="s">
        <v>1144</v>
      </c>
      <c r="J1214" s="51">
        <v>996.44</v>
      </c>
      <c r="K1214" s="36"/>
      <c r="L1214" s="38">
        <v>0</v>
      </c>
      <c r="M1214" s="53">
        <f t="shared" si="81"/>
        <v>6642.92</v>
      </c>
      <c r="N1214" s="32">
        <v>46149</v>
      </c>
      <c r="O1214" s="36" t="s">
        <v>22</v>
      </c>
    </row>
    <row r="1215" spans="2:15">
      <c r="B1215" s="7" t="s">
        <v>1952</v>
      </c>
      <c r="C1215" s="7" t="s">
        <v>1953</v>
      </c>
      <c r="D1215" s="36" t="s">
        <v>66</v>
      </c>
      <c r="E1215" s="62" t="str">
        <f>VLOOKUP(D1215,'pomocna tabulka'!$B$2:$D$12,3,0)</f>
        <v xml:space="preserve">Slovenská inovačná a energetická agentúra </v>
      </c>
      <c r="F1215" s="41" t="str">
        <f>+IFERROR(VLOOKUP(VALUE(MID($B1215,11,1)),'pomocna tabulka'!$F$2:$G$7,2,0),"")</f>
        <v>Priebežná platba</v>
      </c>
      <c r="G1215" s="36" t="s">
        <v>67</v>
      </c>
      <c r="H1215" s="38">
        <v>4550.88</v>
      </c>
      <c r="I1215" s="36" t="s">
        <v>68</v>
      </c>
      <c r="J1215" s="38">
        <v>6826.32</v>
      </c>
      <c r="K1215" s="36"/>
      <c r="L1215" s="38">
        <v>0</v>
      </c>
      <c r="M1215" s="53">
        <f t="shared" si="81"/>
        <v>11377.2</v>
      </c>
      <c r="N1215" s="32">
        <v>46149</v>
      </c>
      <c r="O1215" s="67" t="s">
        <v>49</v>
      </c>
    </row>
    <row r="1216" spans="2:15">
      <c r="B1216" s="7" t="s">
        <v>1954</v>
      </c>
      <c r="C1216" s="7" t="s">
        <v>616</v>
      </c>
      <c r="D1216" s="36" t="s">
        <v>19</v>
      </c>
      <c r="E1216" s="62" t="str">
        <f>VLOOKUP(D1216,'pomocna tabulka'!$B$2:$D$12,3,0)</f>
        <v>Úrad vlády SR</v>
      </c>
      <c r="F1216" s="41" t="str">
        <f>+IFERROR(VLOOKUP(VALUE(MID($B1216,11,1)),'pomocna tabulka'!$F$2:$G$7,2,0),"")</f>
        <v>Priebežná platba</v>
      </c>
      <c r="G1216" s="36" t="s">
        <v>1143</v>
      </c>
      <c r="H1216" s="38">
        <v>15476.56</v>
      </c>
      <c r="I1216" s="36" t="s">
        <v>1144</v>
      </c>
      <c r="J1216" s="38">
        <v>2731.16</v>
      </c>
      <c r="K1216" s="36"/>
      <c r="L1216" s="38">
        <v>0</v>
      </c>
      <c r="M1216" s="53">
        <f t="shared" si="81"/>
        <v>18207.72</v>
      </c>
      <c r="N1216" s="32">
        <v>46149</v>
      </c>
      <c r="O1216" s="36" t="s">
        <v>22</v>
      </c>
    </row>
    <row r="1217" spans="2:15">
      <c r="B1217" s="7" t="s">
        <v>1955</v>
      </c>
      <c r="C1217" s="7" t="s">
        <v>393</v>
      </c>
      <c r="D1217" s="36" t="s">
        <v>19</v>
      </c>
      <c r="E1217" s="62" t="str">
        <f>VLOOKUP(D1217,'pomocna tabulka'!$B$2:$D$12,3,0)</f>
        <v>Úrad vlády SR</v>
      </c>
      <c r="F1217" s="41" t="str">
        <f>+IFERROR(VLOOKUP(VALUE(MID($B1217,11,1)),'pomocna tabulka'!$F$2:$G$7,2,0),"")</f>
        <v>Zálohová platba</v>
      </c>
      <c r="G1217" s="36" t="s">
        <v>1143</v>
      </c>
      <c r="H1217" s="38">
        <v>14016.8</v>
      </c>
      <c r="I1217" s="36" t="s">
        <v>1144</v>
      </c>
      <c r="J1217" s="38">
        <v>2473.5500000000002</v>
      </c>
      <c r="K1217" s="36"/>
      <c r="L1217" s="38">
        <v>0</v>
      </c>
      <c r="M1217" s="53">
        <f t="shared" si="81"/>
        <v>16490.349999999999</v>
      </c>
      <c r="N1217" s="32">
        <v>46149</v>
      </c>
      <c r="O1217" s="36" t="s">
        <v>22</v>
      </c>
    </row>
    <row r="1218" spans="2:15">
      <c r="B1218" s="7" t="s">
        <v>1956</v>
      </c>
      <c r="C1218" s="7" t="s">
        <v>952</v>
      </c>
      <c r="D1218" s="36" t="s">
        <v>27</v>
      </c>
      <c r="E1218" s="62" t="str">
        <f>VLOOKUP(D1218,'pomocna tabulka'!$B$2:$D$12,3,0)</f>
        <v>MIRRI SR</v>
      </c>
      <c r="F1218" s="41" t="str">
        <f>+IFERROR(VLOOKUP(VALUE(MID($B1218,11,1)),'pomocna tabulka'!$F$2:$G$7,2,0),"")</f>
        <v>Zálohová platba</v>
      </c>
      <c r="G1218" s="36" t="s">
        <v>28</v>
      </c>
      <c r="H1218" s="38">
        <v>94004.59</v>
      </c>
      <c r="I1218" s="36" t="s">
        <v>29</v>
      </c>
      <c r="J1218" s="38">
        <v>7741.56</v>
      </c>
      <c r="K1218" s="36"/>
      <c r="L1218" s="38">
        <v>0</v>
      </c>
      <c r="M1218" s="53">
        <f t="shared" si="81"/>
        <v>101746.15</v>
      </c>
      <c r="N1218" s="32">
        <v>46153</v>
      </c>
      <c r="O1218" s="36" t="s">
        <v>22</v>
      </c>
    </row>
    <row r="1219" spans="2:15">
      <c r="B1219" s="7" t="s">
        <v>1957</v>
      </c>
      <c r="C1219" s="7" t="s">
        <v>757</v>
      </c>
      <c r="D1219" s="36" t="s">
        <v>27</v>
      </c>
      <c r="E1219" s="62" t="str">
        <f>VLOOKUP(D1219,'pomocna tabulka'!$B$2:$D$12,3,0)</f>
        <v>MIRRI SR</v>
      </c>
      <c r="F1219" s="41" t="str">
        <f>+IFERROR(VLOOKUP(VALUE(MID($B1219,11,1)),'pomocna tabulka'!$F$2:$G$7,2,0),"")</f>
        <v>Predfinancovanie</v>
      </c>
      <c r="G1219" s="36" t="s">
        <v>28</v>
      </c>
      <c r="H1219" s="38">
        <v>29844.52</v>
      </c>
      <c r="I1219" s="36" t="s">
        <v>29</v>
      </c>
      <c r="J1219" s="38">
        <v>2457.7800000000002</v>
      </c>
      <c r="K1219" s="36"/>
      <c r="L1219" s="38">
        <v>0</v>
      </c>
      <c r="M1219" s="53">
        <f t="shared" si="81"/>
        <v>32302.3</v>
      </c>
      <c r="N1219" s="32">
        <v>46149</v>
      </c>
      <c r="O1219" s="36" t="s">
        <v>22</v>
      </c>
    </row>
    <row r="1220" spans="2:15">
      <c r="B1220" s="7" t="s">
        <v>1958</v>
      </c>
      <c r="C1220" s="7" t="s">
        <v>108</v>
      </c>
      <c r="D1220" s="36" t="s">
        <v>19</v>
      </c>
      <c r="E1220" s="62" t="str">
        <f>VLOOKUP(D1220,'pomocna tabulka'!$B$2:$D$12,3,0)</f>
        <v>Úrad vlády SR</v>
      </c>
      <c r="F1220" s="41" t="str">
        <f>+IFERROR(VLOOKUP(VALUE(MID($B1220,11,1)),'pomocna tabulka'!$F$2:$G$7,2,0),"")</f>
        <v>Priebežná platba</v>
      </c>
      <c r="G1220" s="36" t="s">
        <v>1959</v>
      </c>
      <c r="H1220" s="51">
        <v>5498.17</v>
      </c>
      <c r="I1220" s="36" t="s">
        <v>1960</v>
      </c>
      <c r="J1220" s="38">
        <v>970.26</v>
      </c>
      <c r="K1220" s="36"/>
      <c r="L1220" s="38">
        <v>0</v>
      </c>
      <c r="M1220" s="53">
        <f t="shared" si="81"/>
        <v>6468.43</v>
      </c>
      <c r="N1220" s="32">
        <v>46149</v>
      </c>
      <c r="O1220" s="36" t="s">
        <v>22</v>
      </c>
    </row>
    <row r="1221" spans="2:15">
      <c r="B1221" s="7" t="s">
        <v>1961</v>
      </c>
      <c r="C1221" s="7" t="s">
        <v>205</v>
      </c>
      <c r="D1221" s="36" t="s">
        <v>66</v>
      </c>
      <c r="E1221" s="62" t="str">
        <f>VLOOKUP(D1221,'pomocna tabulka'!$B$2:$D$12,3,0)</f>
        <v xml:space="preserve">Slovenská inovačná a energetická agentúra </v>
      </c>
      <c r="F1221" s="41" t="str">
        <f>+IFERROR(VLOOKUP(VALUE(MID($B1221,11,1)),'pomocna tabulka'!$F$2:$G$7,2,0),"")</f>
        <v>Predfinancovanie</v>
      </c>
      <c r="G1221" s="36" t="s">
        <v>67</v>
      </c>
      <c r="H1221" s="38">
        <v>156909.22</v>
      </c>
      <c r="I1221" s="36" t="s">
        <v>68</v>
      </c>
      <c r="J1221" s="38">
        <v>27689.86</v>
      </c>
      <c r="K1221" s="36"/>
      <c r="L1221" s="38">
        <v>0</v>
      </c>
      <c r="M1221" s="53">
        <f t="shared" si="81"/>
        <v>184599.08000000002</v>
      </c>
      <c r="N1221" s="32">
        <v>46153</v>
      </c>
      <c r="O1221" s="36" t="s">
        <v>22</v>
      </c>
    </row>
    <row r="1222" spans="2:15">
      <c r="B1222" s="7" t="s">
        <v>1962</v>
      </c>
      <c r="C1222" s="7" t="s">
        <v>1963</v>
      </c>
      <c r="D1222" s="36" t="s">
        <v>27</v>
      </c>
      <c r="E1222" s="62" t="str">
        <f>VLOOKUP(D1222,'pomocna tabulka'!$B$2:$D$12,3,0)</f>
        <v>MIRRI SR</v>
      </c>
      <c r="F1222" s="41" t="str">
        <f>+IFERROR(VLOOKUP(VALUE(MID($B1222,11,1)),'pomocna tabulka'!$F$2:$G$7,2,0),"")</f>
        <v>Zálohová platba</v>
      </c>
      <c r="G1222" s="36" t="s">
        <v>28</v>
      </c>
      <c r="H1222" s="38">
        <v>71026.490000000005</v>
      </c>
      <c r="I1222" s="36" t="s">
        <v>29</v>
      </c>
      <c r="J1222" s="38">
        <v>5849.24</v>
      </c>
      <c r="K1222" s="36"/>
      <c r="L1222" s="38">
        <v>0</v>
      </c>
      <c r="M1222" s="53">
        <f t="shared" si="81"/>
        <v>76875.73000000001</v>
      </c>
      <c r="N1222" s="32">
        <v>46153</v>
      </c>
      <c r="O1222" s="36" t="s">
        <v>22</v>
      </c>
    </row>
    <row r="1223" spans="2:15">
      <c r="B1223" s="7" t="s">
        <v>1964</v>
      </c>
      <c r="C1223" s="7" t="s">
        <v>217</v>
      </c>
      <c r="D1223" s="36" t="s">
        <v>27</v>
      </c>
      <c r="E1223" s="62" t="str">
        <f>VLOOKUP(D1223,'pomocna tabulka'!$B$2:$D$12,3,0)</f>
        <v>MIRRI SR</v>
      </c>
      <c r="F1223" s="41" t="str">
        <f>+IFERROR(VLOOKUP(VALUE(MID($B1223,11,1)),'pomocna tabulka'!$F$2:$G$7,2,0),"")</f>
        <v>Priebežná platba</v>
      </c>
      <c r="G1223" s="36" t="s">
        <v>28</v>
      </c>
      <c r="H1223" s="38">
        <v>10095.23</v>
      </c>
      <c r="I1223" s="36" t="s">
        <v>29</v>
      </c>
      <c r="J1223" s="38">
        <v>3367.97</v>
      </c>
      <c r="K1223" s="36" t="s">
        <v>48</v>
      </c>
      <c r="L1223" s="38">
        <v>973</v>
      </c>
      <c r="M1223" s="53">
        <f t="shared" si="81"/>
        <v>14436.199999999999</v>
      </c>
      <c r="N1223" s="32">
        <v>46149</v>
      </c>
      <c r="O1223" s="67" t="s">
        <v>49</v>
      </c>
    </row>
    <row r="1224" spans="2:15">
      <c r="B1224" s="7" t="s">
        <v>1965</v>
      </c>
      <c r="C1224" s="7" t="s">
        <v>589</v>
      </c>
      <c r="D1224" s="36" t="s">
        <v>19</v>
      </c>
      <c r="E1224" s="62" t="str">
        <f>VLOOKUP(D1224,'pomocna tabulka'!$B$2:$D$12,3,0)</f>
        <v>Úrad vlády SR</v>
      </c>
      <c r="F1224" s="41" t="str">
        <f>+IFERROR(VLOOKUP(VALUE(MID($B1224,11,1)),'pomocna tabulka'!$F$2:$G$7,2,0),"")</f>
        <v>Zálohová platba</v>
      </c>
      <c r="G1224" s="36" t="s">
        <v>1959</v>
      </c>
      <c r="H1224" s="51">
        <v>25500</v>
      </c>
      <c r="I1224" s="36" t="s">
        <v>1960</v>
      </c>
      <c r="J1224" s="38">
        <v>4500</v>
      </c>
      <c r="K1224" s="36"/>
      <c r="L1224" s="38">
        <v>0</v>
      </c>
      <c r="M1224" s="53">
        <f t="shared" ref="M1224:M1225" si="83">H1224+J1224+L1224</f>
        <v>30000</v>
      </c>
      <c r="N1224" s="32">
        <v>46153</v>
      </c>
      <c r="O1224" s="36" t="s">
        <v>22</v>
      </c>
    </row>
    <row r="1225" spans="2:15">
      <c r="B1225" s="7" t="s">
        <v>1966</v>
      </c>
      <c r="C1225" s="7" t="s">
        <v>1967</v>
      </c>
      <c r="D1225" s="36" t="s">
        <v>66</v>
      </c>
      <c r="E1225" s="62" t="str">
        <f>VLOOKUP(D1225,'pomocna tabulka'!$B$2:$D$12,3,0)</f>
        <v xml:space="preserve">Slovenská inovačná a energetická agentúra </v>
      </c>
      <c r="F1225" s="41" t="str">
        <f>+IFERROR(VLOOKUP(VALUE(MID($B1225,11,1)),'pomocna tabulka'!$F$2:$G$7,2,0),"")</f>
        <v>Predfinancovanie</v>
      </c>
      <c r="G1225" s="36" t="s">
        <v>67</v>
      </c>
      <c r="H1225" s="38">
        <v>146498.75</v>
      </c>
      <c r="I1225" s="36" t="s">
        <v>68</v>
      </c>
      <c r="J1225" s="38">
        <v>25852.720000000001</v>
      </c>
      <c r="K1225" s="36"/>
      <c r="L1225" s="38">
        <v>0</v>
      </c>
      <c r="M1225" s="53">
        <f t="shared" si="83"/>
        <v>172351.47</v>
      </c>
      <c r="N1225" s="32">
        <v>46153</v>
      </c>
      <c r="O1225" s="36" t="s">
        <v>22</v>
      </c>
    </row>
    <row r="1226" spans="2:15">
      <c r="B1226" s="7" t="s">
        <v>1968</v>
      </c>
      <c r="C1226" s="7" t="s">
        <v>1969</v>
      </c>
      <c r="D1226" s="36" t="s">
        <v>27</v>
      </c>
      <c r="E1226" s="62" t="str">
        <f>VLOOKUP(D1226,'pomocna tabulka'!$B$2:$D$12,3,0)</f>
        <v>MIRRI SR</v>
      </c>
      <c r="F1226" s="41" t="str">
        <f>+IFERROR(VLOOKUP(VALUE(MID($B1226,11,1)),'pomocna tabulka'!$F$2:$G$7,2,0),"")</f>
        <v>Priebežná platba</v>
      </c>
      <c r="G1226" s="36" t="s">
        <v>28</v>
      </c>
      <c r="H1226" s="38">
        <v>51848.14</v>
      </c>
      <c r="I1226" s="36" t="s">
        <v>29</v>
      </c>
      <c r="J1226" s="38">
        <v>4269.8500000000004</v>
      </c>
      <c r="K1226" s="36"/>
      <c r="L1226" s="38">
        <v>0</v>
      </c>
      <c r="M1226" s="53">
        <f t="shared" si="81"/>
        <v>56117.99</v>
      </c>
      <c r="N1226" s="32">
        <v>46153</v>
      </c>
      <c r="O1226" s="36" t="s">
        <v>22</v>
      </c>
    </row>
    <row r="1227" spans="2:15">
      <c r="B1227" s="7" t="s">
        <v>1970</v>
      </c>
      <c r="C1227" s="7" t="s">
        <v>1501</v>
      </c>
      <c r="D1227" s="36" t="s">
        <v>27</v>
      </c>
      <c r="E1227" s="62" t="str">
        <f>VLOOKUP(D1227,'pomocna tabulka'!$B$2:$D$12,3,0)</f>
        <v>MIRRI SR</v>
      </c>
      <c r="F1227" s="41" t="str">
        <f>+IFERROR(VLOOKUP(VALUE(MID($B1227,11,1)),'pomocna tabulka'!$F$2:$G$7,2,0),"")</f>
        <v>Predfinancovanie</v>
      </c>
      <c r="G1227" s="36" t="s">
        <v>28</v>
      </c>
      <c r="H1227" s="38">
        <v>133629.42000000001</v>
      </c>
      <c r="I1227" s="36" t="s">
        <v>29</v>
      </c>
      <c r="J1227" s="38">
        <v>11004.77</v>
      </c>
      <c r="K1227" s="36"/>
      <c r="L1227" s="38">
        <v>0</v>
      </c>
      <c r="M1227" s="53">
        <f t="shared" si="81"/>
        <v>144634.19</v>
      </c>
      <c r="N1227" s="32">
        <v>46154</v>
      </c>
      <c r="O1227" s="36" t="s">
        <v>22</v>
      </c>
    </row>
    <row r="1228" spans="2:15">
      <c r="B1228" s="7" t="s">
        <v>1971</v>
      </c>
      <c r="C1228" s="7" t="s">
        <v>236</v>
      </c>
      <c r="D1228" s="36" t="s">
        <v>19</v>
      </c>
      <c r="E1228" s="62" t="str">
        <f>VLOOKUP(D1228,'pomocna tabulka'!$B$2:$D$12,3,0)</f>
        <v>Úrad vlády SR</v>
      </c>
      <c r="F1228" s="41" t="str">
        <f>+IFERROR(VLOOKUP(VALUE(MID($B1228,11,1)),'pomocna tabulka'!$F$2:$G$7,2,0),"")</f>
        <v>Zálohová platba</v>
      </c>
      <c r="G1228" s="36" t="s">
        <v>1959</v>
      </c>
      <c r="H1228" s="38">
        <v>6596.03</v>
      </c>
      <c r="I1228" s="36" t="s">
        <v>1960</v>
      </c>
      <c r="J1228" s="38">
        <v>1164</v>
      </c>
      <c r="K1228" s="36"/>
      <c r="L1228" s="38">
        <v>0</v>
      </c>
      <c r="M1228" s="53">
        <f t="shared" si="81"/>
        <v>7760.03</v>
      </c>
      <c r="N1228" s="32">
        <v>46154</v>
      </c>
      <c r="O1228" s="36" t="s">
        <v>22</v>
      </c>
    </row>
    <row r="1229" spans="2:15">
      <c r="B1229" s="7" t="s">
        <v>1972</v>
      </c>
      <c r="C1229" s="7" t="s">
        <v>1967</v>
      </c>
      <c r="D1229" s="36" t="s">
        <v>66</v>
      </c>
      <c r="E1229" s="62" t="str">
        <f>VLOOKUP(D1229,'pomocna tabulka'!$B$2:$D$12,3,0)</f>
        <v xml:space="preserve">Slovenská inovačná a energetická agentúra </v>
      </c>
      <c r="F1229" s="41" t="str">
        <f>+IFERROR(VLOOKUP(VALUE(MID($B1229,11,1)),'pomocna tabulka'!$F$2:$G$7,2,0),"")</f>
        <v>Priebežná platba</v>
      </c>
      <c r="G1229" s="36" t="s">
        <v>67</v>
      </c>
      <c r="H1229" s="38">
        <v>4349.62</v>
      </c>
      <c r="I1229" s="36" t="s">
        <v>68</v>
      </c>
      <c r="J1229" s="38">
        <v>767.58</v>
      </c>
      <c r="K1229" s="36"/>
      <c r="L1229" s="38">
        <v>0</v>
      </c>
      <c r="M1229" s="53">
        <f t="shared" si="81"/>
        <v>5117.2</v>
      </c>
      <c r="N1229" s="32">
        <v>46154</v>
      </c>
      <c r="O1229" s="36" t="s">
        <v>22</v>
      </c>
    </row>
    <row r="1230" spans="2:15">
      <c r="B1230" s="7" t="s">
        <v>1973</v>
      </c>
      <c r="C1230" s="7" t="s">
        <v>1974</v>
      </c>
      <c r="D1230" s="36" t="s">
        <v>19</v>
      </c>
      <c r="E1230" s="62" t="str">
        <f>VLOOKUP(D1230,'pomocna tabulka'!$B$2:$D$12,3,0)</f>
        <v>Úrad vlády SR</v>
      </c>
      <c r="F1230" s="41" t="str">
        <f>+IFERROR(VLOOKUP(VALUE(MID($B1230,11,1)),'pomocna tabulka'!$F$2:$G$7,2,0),"")</f>
        <v>Zálohová platba</v>
      </c>
      <c r="G1230" s="36" t="s">
        <v>28</v>
      </c>
      <c r="H1230" s="38">
        <v>67150</v>
      </c>
      <c r="I1230" s="36" t="s">
        <v>29</v>
      </c>
      <c r="J1230" s="38">
        <v>11850</v>
      </c>
      <c r="K1230" s="36"/>
      <c r="L1230" s="38">
        <v>0</v>
      </c>
      <c r="M1230" s="53">
        <f t="shared" si="81"/>
        <v>79000</v>
      </c>
      <c r="N1230" s="32">
        <v>46153</v>
      </c>
      <c r="O1230" s="36" t="s">
        <v>22</v>
      </c>
    </row>
    <row r="1231" spans="2:15">
      <c r="B1231" s="7" t="s">
        <v>1975</v>
      </c>
      <c r="C1231" s="7" t="s">
        <v>527</v>
      </c>
      <c r="D1231" s="36" t="s">
        <v>19</v>
      </c>
      <c r="E1231" s="62" t="str">
        <f>VLOOKUP(D1231,'pomocna tabulka'!$B$2:$D$12,3,0)</f>
        <v>Úrad vlády SR</v>
      </c>
      <c r="F1231" s="41" t="str">
        <f>+IFERROR(VLOOKUP(VALUE(MID($B1231,11,1)),'pomocna tabulka'!$F$2:$G$7,2,0),"")</f>
        <v>Predfinancovanie</v>
      </c>
      <c r="G1231" s="36" t="s">
        <v>28</v>
      </c>
      <c r="H1231" s="38">
        <v>12820.13</v>
      </c>
      <c r="I1231" s="36" t="s">
        <v>29</v>
      </c>
      <c r="J1231" s="38">
        <v>2262.38</v>
      </c>
      <c r="K1231" s="36"/>
      <c r="L1231" s="38">
        <v>0</v>
      </c>
      <c r="M1231" s="53">
        <f t="shared" si="81"/>
        <v>15082.509999999998</v>
      </c>
      <c r="N1231" s="32">
        <v>46153</v>
      </c>
      <c r="O1231" s="36" t="s">
        <v>22</v>
      </c>
    </row>
    <row r="1232" spans="2:15">
      <c r="B1232" s="7" t="s">
        <v>1976</v>
      </c>
      <c r="C1232" s="7" t="s">
        <v>1977</v>
      </c>
      <c r="D1232" s="36" t="s">
        <v>27</v>
      </c>
      <c r="E1232" s="62" t="str">
        <f>VLOOKUP(D1232,'pomocna tabulka'!$B$2:$D$12,3,0)</f>
        <v>MIRRI SR</v>
      </c>
      <c r="F1232" s="41" t="str">
        <f>+IFERROR(VLOOKUP(VALUE(MID($B1232,11,1)),'pomocna tabulka'!$F$2:$G$7,2,0),"")</f>
        <v>Predfinancovanie</v>
      </c>
      <c r="G1232" s="36" t="s">
        <v>28</v>
      </c>
      <c r="H1232" s="38">
        <v>71290.97</v>
      </c>
      <c r="I1232" s="36" t="s">
        <v>29</v>
      </c>
      <c r="J1232" s="38">
        <v>5871.02</v>
      </c>
      <c r="K1232" s="36"/>
      <c r="L1232" s="38">
        <v>0</v>
      </c>
      <c r="M1232" s="53">
        <f t="shared" si="81"/>
        <v>77161.990000000005</v>
      </c>
      <c r="N1232" s="32">
        <v>46153</v>
      </c>
      <c r="O1232" s="36" t="s">
        <v>22</v>
      </c>
    </row>
    <row r="1233" spans="2:15">
      <c r="B1233" s="7" t="s">
        <v>1978</v>
      </c>
      <c r="C1233" s="7" t="s">
        <v>58</v>
      </c>
      <c r="D1233" s="36" t="s">
        <v>19</v>
      </c>
      <c r="E1233" s="62" t="str">
        <f>VLOOKUP(D1233,'pomocna tabulka'!$B$2:$D$12,3,0)</f>
        <v>Úrad vlády SR</v>
      </c>
      <c r="F1233" s="41" t="str">
        <f>+IFERROR(VLOOKUP(VALUE(MID($B1233,11,1)),'pomocna tabulka'!$F$2:$G$7,2,0),"")</f>
        <v>Priebežná platba</v>
      </c>
      <c r="G1233" s="36" t="s">
        <v>1143</v>
      </c>
      <c r="H1233" s="38">
        <v>5498.17</v>
      </c>
      <c r="I1233" s="36" t="s">
        <v>1144</v>
      </c>
      <c r="J1233" s="38">
        <v>970.27</v>
      </c>
      <c r="K1233" s="36"/>
      <c r="L1233" s="38">
        <v>0</v>
      </c>
      <c r="M1233" s="53">
        <f t="shared" si="81"/>
        <v>6468.4400000000005</v>
      </c>
      <c r="N1233" s="32">
        <v>46153</v>
      </c>
      <c r="O1233" s="36" t="s">
        <v>22</v>
      </c>
    </row>
    <row r="1234" spans="2:15">
      <c r="B1234" s="7" t="s">
        <v>1979</v>
      </c>
      <c r="C1234" s="7" t="s">
        <v>1980</v>
      </c>
      <c r="D1234" s="36" t="s">
        <v>19</v>
      </c>
      <c r="E1234" s="62" t="str">
        <f>VLOOKUP(D1234,'pomocna tabulka'!$B$2:$D$12,3,0)</f>
        <v>Úrad vlády SR</v>
      </c>
      <c r="F1234" s="41" t="str">
        <f>+IFERROR(VLOOKUP(VALUE(MID($B1234,11,1)),'pomocna tabulka'!$F$2:$G$7,2,0),"")</f>
        <v>Zálohová platba</v>
      </c>
      <c r="G1234" s="36" t="s">
        <v>1143</v>
      </c>
      <c r="H1234" s="51">
        <v>13600</v>
      </c>
      <c r="I1234" s="36" t="s">
        <v>1144</v>
      </c>
      <c r="J1234" s="38">
        <v>2400</v>
      </c>
      <c r="K1234" s="36"/>
      <c r="L1234" s="38">
        <v>0</v>
      </c>
      <c r="M1234" s="53">
        <f t="shared" si="81"/>
        <v>16000</v>
      </c>
      <c r="N1234" s="32">
        <v>46153</v>
      </c>
      <c r="O1234" s="36" t="s">
        <v>22</v>
      </c>
    </row>
    <row r="1235" spans="2:15">
      <c r="B1235" s="7" t="s">
        <v>1981</v>
      </c>
      <c r="C1235" s="7" t="s">
        <v>757</v>
      </c>
      <c r="D1235" s="36" t="s">
        <v>27</v>
      </c>
      <c r="E1235" s="62" t="str">
        <f>VLOOKUP(D1235,'pomocna tabulka'!$B$2:$D$12,3,0)</f>
        <v>MIRRI SR</v>
      </c>
      <c r="F1235" s="41" t="str">
        <f>+IFERROR(VLOOKUP(VALUE(MID($B1235,11,1)),'pomocna tabulka'!$F$2:$G$7,2,0),"")</f>
        <v>Predfinancovanie</v>
      </c>
      <c r="G1235" s="36" t="s">
        <v>28</v>
      </c>
      <c r="H1235" s="38">
        <v>36297.339999999997</v>
      </c>
      <c r="I1235" s="36" t="s">
        <v>29</v>
      </c>
      <c r="J1235" s="38">
        <v>2989.19</v>
      </c>
      <c r="K1235" s="36"/>
      <c r="L1235" s="38">
        <v>0</v>
      </c>
      <c r="M1235" s="53">
        <f t="shared" si="81"/>
        <v>39286.53</v>
      </c>
      <c r="N1235" s="32">
        <v>46154</v>
      </c>
      <c r="O1235" s="36" t="s">
        <v>22</v>
      </c>
    </row>
    <row r="1236" spans="2:15">
      <c r="B1236" s="10" t="s">
        <v>1982</v>
      </c>
      <c r="C1236" s="7" t="s">
        <v>143</v>
      </c>
      <c r="D1236" s="36" t="s">
        <v>19</v>
      </c>
      <c r="E1236" s="62" t="str">
        <f>VLOOKUP(D1236,'pomocna tabulka'!$B$2:$D$12,3,0)</f>
        <v>Úrad vlády SR</v>
      </c>
      <c r="F1236" s="41" t="str">
        <f>+IFERROR(VLOOKUP(VALUE(MID($B1236,11,1)),'pomocna tabulka'!$F$2:$G$7,2,0),"")</f>
        <v>Priebežná platba</v>
      </c>
      <c r="G1236" s="36" t="s">
        <v>1143</v>
      </c>
      <c r="H1236" s="38">
        <v>16494.63</v>
      </c>
      <c r="I1236" s="36" t="s">
        <v>1144</v>
      </c>
      <c r="J1236" s="38">
        <v>2910.82</v>
      </c>
      <c r="K1236" s="36"/>
      <c r="L1236" s="38">
        <v>0</v>
      </c>
      <c r="M1236" s="53">
        <f>H1236+J1236+L1236</f>
        <v>19405.45</v>
      </c>
      <c r="N1236" s="32">
        <v>46154</v>
      </c>
      <c r="O1236" s="36" t="s">
        <v>22</v>
      </c>
    </row>
    <row r="1237" spans="2:15">
      <c r="B1237" s="10" t="s">
        <v>1983</v>
      </c>
      <c r="C1237" s="124" t="s">
        <v>673</v>
      </c>
      <c r="D1237" s="12" t="s">
        <v>27</v>
      </c>
      <c r="E1237" s="64" t="str">
        <f>VLOOKUP(D1237,'pomocna tabulka'!$B$2:$D$12,3,0)</f>
        <v>MIRRI SR</v>
      </c>
      <c r="F1237" s="58" t="str">
        <f>+IFERROR(VLOOKUP(VALUE(MID($B1237,11,1)),'pomocna tabulka'!$F$2:$G$7,2,0),"")</f>
        <v>Predfinancovanie</v>
      </c>
      <c r="G1237" s="12" t="s">
        <v>28</v>
      </c>
      <c r="H1237" s="31">
        <v>21498.54</v>
      </c>
      <c r="I1237" s="12" t="s">
        <v>29</v>
      </c>
      <c r="J1237" s="31">
        <v>1770.48</v>
      </c>
      <c r="K1237" s="12"/>
      <c r="L1237" s="31">
        <v>0</v>
      </c>
      <c r="M1237" s="60">
        <f>H1237+J1237+L1237</f>
        <v>23269.02</v>
      </c>
      <c r="N1237" s="32">
        <v>46154</v>
      </c>
      <c r="O1237" s="12" t="s">
        <v>22</v>
      </c>
    </row>
    <row r="1238" spans="2:15">
      <c r="B1238" s="7" t="s">
        <v>1984</v>
      </c>
      <c r="C1238" s="7" t="s">
        <v>1920</v>
      </c>
      <c r="D1238" s="12" t="s">
        <v>27</v>
      </c>
      <c r="E1238" s="64" t="str">
        <f>VLOOKUP(D1238,'pomocna tabulka'!$B$2:$D$12,3,0)</f>
        <v>MIRRI SR</v>
      </c>
      <c r="F1238" s="58" t="str">
        <f>+IFERROR(VLOOKUP(VALUE(MID($B1238,11,1)),'pomocna tabulka'!$F$2:$G$7,2,0),"")</f>
        <v>Zálohová platba</v>
      </c>
      <c r="G1238" s="12" t="s">
        <v>28</v>
      </c>
      <c r="H1238" s="31">
        <v>40137.07</v>
      </c>
      <c r="I1238" s="12" t="s">
        <v>29</v>
      </c>
      <c r="J1238" s="31">
        <v>3305.4</v>
      </c>
      <c r="K1238" s="12"/>
      <c r="L1238" s="31">
        <v>0</v>
      </c>
      <c r="M1238" s="60">
        <f>H1238+J1238+L1238</f>
        <v>43442.47</v>
      </c>
      <c r="N1238" s="32">
        <v>46154</v>
      </c>
      <c r="O1238" s="12" t="s">
        <v>22</v>
      </c>
    </row>
    <row r="1239" spans="2:15">
      <c r="B1239" s="7" t="s">
        <v>1985</v>
      </c>
      <c r="C1239" s="7" t="s">
        <v>1274</v>
      </c>
      <c r="D1239" s="36" t="s">
        <v>457</v>
      </c>
      <c r="E1239" s="64" t="str">
        <f>VLOOKUP(D1239,'pomocna tabulka'!$B$2:$D$12,3,0)</f>
        <v>Ministerstvo zdravotníctva SR</v>
      </c>
      <c r="F1239" s="58" t="str">
        <f>+IFERROR(VLOOKUP(VALUE(MID($B1239,11,1)),'pomocna tabulka'!$F$2:$G$7,2,0),"")</f>
        <v>Zálohová platba</v>
      </c>
      <c r="G1239" s="12" t="s">
        <v>28</v>
      </c>
      <c r="H1239" s="38">
        <v>195500</v>
      </c>
      <c r="I1239" s="12" t="s">
        <v>29</v>
      </c>
      <c r="J1239" s="38">
        <v>34500</v>
      </c>
      <c r="K1239" s="36"/>
      <c r="L1239" s="31">
        <v>0</v>
      </c>
      <c r="M1239" s="60">
        <f t="shared" ref="M1239:M1296" si="84">H1239+J1239+L1239</f>
        <v>230000</v>
      </c>
      <c r="N1239" s="32">
        <v>46153</v>
      </c>
      <c r="O1239" s="12" t="s">
        <v>22</v>
      </c>
    </row>
    <row r="1240" spans="2:15">
      <c r="B1240" s="7" t="s">
        <v>1986</v>
      </c>
      <c r="C1240" s="7" t="s">
        <v>1690</v>
      </c>
      <c r="D1240" s="36" t="s">
        <v>66</v>
      </c>
      <c r="E1240" s="64" t="str">
        <f>VLOOKUP(D1240,'pomocna tabulka'!$B$2:$D$12,3,0)</f>
        <v xml:space="preserve">Slovenská inovačná a energetická agentúra </v>
      </c>
      <c r="F1240" s="58" t="str">
        <f>+IFERROR(VLOOKUP(VALUE(MID($B1240,11,1)),'pomocna tabulka'!$F$2:$G$7,2,0),"")</f>
        <v>Predfinancovanie</v>
      </c>
      <c r="G1240" s="36" t="s">
        <v>67</v>
      </c>
      <c r="H1240" s="38">
        <v>40237.440000000002</v>
      </c>
      <c r="I1240" s="36" t="s">
        <v>68</v>
      </c>
      <c r="J1240" s="38">
        <v>60356.15</v>
      </c>
      <c r="K1240" s="36"/>
      <c r="L1240" s="31">
        <v>0</v>
      </c>
      <c r="M1240" s="60">
        <f t="shared" si="84"/>
        <v>100593.59</v>
      </c>
      <c r="N1240" s="32">
        <v>46153</v>
      </c>
      <c r="O1240" s="12" t="s">
        <v>22</v>
      </c>
    </row>
    <row r="1241" spans="2:15">
      <c r="B1241" s="7" t="s">
        <v>1987</v>
      </c>
      <c r="C1241" s="7" t="s">
        <v>1988</v>
      </c>
      <c r="D1241" s="12" t="s">
        <v>27</v>
      </c>
      <c r="E1241" s="64" t="str">
        <f>VLOOKUP(D1241,'pomocna tabulka'!$B$2:$D$12,3,0)</f>
        <v>MIRRI SR</v>
      </c>
      <c r="F1241" s="58" t="str">
        <f>+IFERROR(VLOOKUP(VALUE(MID($B1241,11,1)),'pomocna tabulka'!$F$2:$G$7,2,0),"")</f>
        <v>Predfinancovanie</v>
      </c>
      <c r="G1241" s="36" t="s">
        <v>28</v>
      </c>
      <c r="H1241" s="38">
        <v>359664.33</v>
      </c>
      <c r="I1241" s="36" t="s">
        <v>29</v>
      </c>
      <c r="J1241" s="38">
        <v>119990.97</v>
      </c>
      <c r="K1241" s="36" t="s">
        <v>48</v>
      </c>
      <c r="L1241" s="38">
        <v>34665.199999999997</v>
      </c>
      <c r="M1241" s="60">
        <f t="shared" si="84"/>
        <v>514320.50000000006</v>
      </c>
      <c r="N1241" s="32">
        <v>46153</v>
      </c>
      <c r="O1241" s="67" t="s">
        <v>49</v>
      </c>
    </row>
    <row r="1242" spans="2:15">
      <c r="B1242" s="5" t="s">
        <v>1989</v>
      </c>
      <c r="C1242" s="7" t="s">
        <v>1885</v>
      </c>
      <c r="D1242" s="36" t="s">
        <v>19</v>
      </c>
      <c r="E1242" s="64" t="str">
        <f>VLOOKUP(D1242,'pomocna tabulka'!$B$2:$D$12,3,0)</f>
        <v>Úrad vlády SR</v>
      </c>
      <c r="F1242" s="58" t="str">
        <f>+IFERROR(VLOOKUP(VALUE(MID($B1242,11,1)),'pomocna tabulka'!$F$2:$G$7,2,0),"")</f>
        <v>Zálohová platba</v>
      </c>
      <c r="G1242" s="36" t="s">
        <v>28</v>
      </c>
      <c r="H1242" s="38">
        <v>134353.57</v>
      </c>
      <c r="I1242" s="36" t="s">
        <v>29</v>
      </c>
      <c r="J1242" s="38">
        <v>23709.45</v>
      </c>
      <c r="K1242" s="36"/>
      <c r="L1242" s="38">
        <v>0</v>
      </c>
      <c r="M1242" s="60">
        <f t="shared" si="84"/>
        <v>158063.02000000002</v>
      </c>
      <c r="N1242" s="32">
        <v>46154</v>
      </c>
      <c r="O1242" s="36" t="s">
        <v>22</v>
      </c>
    </row>
    <row r="1243" spans="2:15">
      <c r="B1243" s="7" t="s">
        <v>1990</v>
      </c>
      <c r="C1243" s="7" t="s">
        <v>1991</v>
      </c>
      <c r="D1243" s="12" t="s">
        <v>27</v>
      </c>
      <c r="E1243" s="64" t="str">
        <f>VLOOKUP(D1243,'pomocna tabulka'!$B$2:$D$12,3,0)</f>
        <v>MIRRI SR</v>
      </c>
      <c r="F1243" s="58" t="str">
        <f>+IFERROR(VLOOKUP(VALUE(MID($B1243,11,1)),'pomocna tabulka'!$F$2:$G$7,2,0),"")</f>
        <v>Zálohová platba</v>
      </c>
      <c r="G1243" s="36" t="s">
        <v>28</v>
      </c>
      <c r="H1243" s="38">
        <v>84465.33</v>
      </c>
      <c r="I1243" s="36" t="s">
        <v>29</v>
      </c>
      <c r="J1243" s="38">
        <v>6955.97</v>
      </c>
      <c r="K1243" s="36"/>
      <c r="L1243" s="38">
        <v>0</v>
      </c>
      <c r="M1243" s="60">
        <f t="shared" si="84"/>
        <v>91421.3</v>
      </c>
      <c r="N1243" s="32">
        <v>46154</v>
      </c>
      <c r="O1243" s="36" t="s">
        <v>22</v>
      </c>
    </row>
    <row r="1244" spans="2:15">
      <c r="B1244" s="7" t="s">
        <v>1992</v>
      </c>
      <c r="C1244" s="7" t="s">
        <v>1993</v>
      </c>
      <c r="D1244" s="12" t="s">
        <v>27</v>
      </c>
      <c r="E1244" s="64" t="str">
        <f>VLOOKUP(D1244,'pomocna tabulka'!$B$2:$D$12,3,0)</f>
        <v>MIRRI SR</v>
      </c>
      <c r="F1244" s="58" t="str">
        <f>+IFERROR(VLOOKUP(VALUE(MID($B1244,11,1)),'pomocna tabulka'!$F$2:$G$7,2,0),"")</f>
        <v>Predfinancovanie</v>
      </c>
      <c r="G1244" s="36" t="s">
        <v>28</v>
      </c>
      <c r="H1244" s="38">
        <v>9051.25</v>
      </c>
      <c r="I1244" s="36" t="s">
        <v>29</v>
      </c>
      <c r="J1244" s="38">
        <v>3063.45</v>
      </c>
      <c r="K1244" s="36"/>
      <c r="L1244" s="38">
        <v>0</v>
      </c>
      <c r="M1244" s="60">
        <f t="shared" si="84"/>
        <v>12114.7</v>
      </c>
      <c r="N1244" s="32">
        <v>46154</v>
      </c>
      <c r="O1244" s="36" t="s">
        <v>22</v>
      </c>
    </row>
    <row r="1245" spans="2:15">
      <c r="B1245" s="7" t="s">
        <v>1994</v>
      </c>
      <c r="C1245" s="7" t="s">
        <v>149</v>
      </c>
      <c r="D1245" s="36" t="s">
        <v>27</v>
      </c>
      <c r="E1245" s="64" t="str">
        <f>VLOOKUP(D1245,'pomocna tabulka'!$B$2:$D$12,3,0)</f>
        <v>MIRRI SR</v>
      </c>
      <c r="F1245" s="58" t="str">
        <f>+IFERROR(VLOOKUP(VALUE(MID($B1245,11,1)),'pomocna tabulka'!$F$2:$G$7,2,0),"")</f>
        <v>Priebežná platba</v>
      </c>
      <c r="G1245" s="36" t="s">
        <v>28</v>
      </c>
      <c r="H1245" s="38">
        <v>1511919.4</v>
      </c>
      <c r="I1245" s="36" t="s">
        <v>29</v>
      </c>
      <c r="J1245" s="38">
        <v>504405.55</v>
      </c>
      <c r="K1245" s="36" t="s">
        <v>48</v>
      </c>
      <c r="L1245" s="38">
        <v>145721.96</v>
      </c>
      <c r="M1245" s="60">
        <f t="shared" si="84"/>
        <v>2162046.91</v>
      </c>
      <c r="N1245" s="32">
        <v>46153</v>
      </c>
      <c r="O1245" s="125" t="s">
        <v>49</v>
      </c>
    </row>
    <row r="1246" spans="2:15">
      <c r="B1246" s="7" t="s">
        <v>1995</v>
      </c>
      <c r="C1246" s="7" t="s">
        <v>373</v>
      </c>
      <c r="D1246" s="36" t="s">
        <v>19</v>
      </c>
      <c r="E1246" s="64" t="str">
        <f>VLOOKUP(D1246,'pomocna tabulka'!$B$2:$D$12,3,0)</f>
        <v>Úrad vlády SR</v>
      </c>
      <c r="F1246" s="58" t="str">
        <f>+IFERROR(VLOOKUP(VALUE(MID($B1246,11,1)),'pomocna tabulka'!$F$2:$G$7,2,0),"")</f>
        <v>Priebežná platba</v>
      </c>
      <c r="G1246" s="36" t="s">
        <v>1143</v>
      </c>
      <c r="H1246" s="51">
        <v>32306.6</v>
      </c>
      <c r="I1246" s="36" t="s">
        <v>1144</v>
      </c>
      <c r="J1246" s="38">
        <v>5701.16</v>
      </c>
      <c r="K1246" s="36"/>
      <c r="L1246" s="38">
        <v>0</v>
      </c>
      <c r="M1246" s="60">
        <f t="shared" si="84"/>
        <v>38007.759999999995</v>
      </c>
      <c r="N1246" s="32">
        <v>46153</v>
      </c>
      <c r="O1246" s="36" t="s">
        <v>22</v>
      </c>
    </row>
    <row r="1247" spans="2:15">
      <c r="B1247" s="7" t="s">
        <v>1996</v>
      </c>
      <c r="C1247" s="7" t="s">
        <v>377</v>
      </c>
      <c r="D1247" s="36" t="s">
        <v>19</v>
      </c>
      <c r="E1247" s="64" t="str">
        <f>VLOOKUP(D1247,'pomocna tabulka'!$B$2:$D$12,3,0)</f>
        <v>Úrad vlády SR</v>
      </c>
      <c r="F1247" s="58" t="str">
        <f>+IFERROR(VLOOKUP(VALUE(MID($B1247,11,1)),'pomocna tabulka'!$F$2:$G$7,2,0),"")</f>
        <v>Priebežná platba</v>
      </c>
      <c r="G1247" s="36" t="s">
        <v>1143</v>
      </c>
      <c r="H1247" s="51">
        <v>19243.740000000002</v>
      </c>
      <c r="I1247" s="36" t="s">
        <v>1144</v>
      </c>
      <c r="J1247" s="38">
        <v>3395.95</v>
      </c>
      <c r="K1247" s="36"/>
      <c r="L1247" s="38">
        <v>0</v>
      </c>
      <c r="M1247" s="60">
        <f t="shared" si="84"/>
        <v>22639.690000000002</v>
      </c>
      <c r="N1247" s="32">
        <v>46154</v>
      </c>
      <c r="O1247" s="36" t="s">
        <v>22</v>
      </c>
    </row>
    <row r="1248" spans="2:15">
      <c r="B1248" s="7" t="s">
        <v>1997</v>
      </c>
      <c r="C1248" s="7" t="s">
        <v>595</v>
      </c>
      <c r="D1248" s="36" t="s">
        <v>19</v>
      </c>
      <c r="E1248" s="64" t="str">
        <f>VLOOKUP(D1248,'pomocna tabulka'!$B$2:$D$12,3,0)</f>
        <v>Úrad vlády SR</v>
      </c>
      <c r="F1248" s="58" t="str">
        <f>+IFERROR(VLOOKUP(VALUE(MID($B1248,11,1)),'pomocna tabulka'!$F$2:$G$7,2,0),"")</f>
        <v>Predfinancovanie</v>
      </c>
      <c r="G1248" s="36" t="s">
        <v>28</v>
      </c>
      <c r="H1248" s="51">
        <v>47432.24</v>
      </c>
      <c r="I1248" s="36" t="s">
        <v>29</v>
      </c>
      <c r="J1248" s="38">
        <v>8370.4</v>
      </c>
      <c r="K1248" s="36"/>
      <c r="L1248" s="38">
        <v>0</v>
      </c>
      <c r="M1248" s="60">
        <f t="shared" si="84"/>
        <v>55802.64</v>
      </c>
      <c r="N1248" s="32">
        <v>46154</v>
      </c>
      <c r="O1248" s="36" t="s">
        <v>22</v>
      </c>
    </row>
    <row r="1249" spans="2:15">
      <c r="B1249" s="7" t="s">
        <v>1998</v>
      </c>
      <c r="C1249" s="7" t="s">
        <v>790</v>
      </c>
      <c r="D1249" s="36" t="s">
        <v>19</v>
      </c>
      <c r="E1249" s="64" t="str">
        <f>VLOOKUP(D1249,'pomocna tabulka'!$B$2:$D$12,3,0)</f>
        <v>Úrad vlády SR</v>
      </c>
      <c r="F1249" s="58" t="str">
        <f>+IFERROR(VLOOKUP(VALUE(MID($B1249,11,1)),'pomocna tabulka'!$F$2:$G$7,2,0),"")</f>
        <v>Zálohová platba</v>
      </c>
      <c r="G1249" s="36" t="s">
        <v>28</v>
      </c>
      <c r="H1249" s="38">
        <v>113079.03999999999</v>
      </c>
      <c r="I1249" s="36" t="s">
        <v>29</v>
      </c>
      <c r="J1249" s="51">
        <v>19955.12</v>
      </c>
      <c r="K1249" s="36"/>
      <c r="L1249" s="38">
        <v>0</v>
      </c>
      <c r="M1249" s="60">
        <f t="shared" si="84"/>
        <v>133034.16</v>
      </c>
      <c r="N1249" s="32">
        <v>46154</v>
      </c>
      <c r="O1249" s="36" t="s">
        <v>22</v>
      </c>
    </row>
    <row r="1250" spans="2:15">
      <c r="B1250" s="7" t="s">
        <v>1999</v>
      </c>
      <c r="C1250" s="7" t="s">
        <v>1588</v>
      </c>
      <c r="D1250" s="36" t="s">
        <v>66</v>
      </c>
      <c r="E1250" s="64" t="str">
        <f>VLOOKUP(D1250,'pomocna tabulka'!$B$2:$D$12,3,0)</f>
        <v xml:space="preserve">Slovenská inovačná a energetická agentúra </v>
      </c>
      <c r="F1250" s="58" t="str">
        <f>+IFERROR(VLOOKUP(VALUE(MID($B1250,11,1)),'pomocna tabulka'!$F$2:$G$7,2,0),"")</f>
        <v>Predfinancovanie</v>
      </c>
      <c r="G1250" s="36" t="s">
        <v>67</v>
      </c>
      <c r="H1250" s="38">
        <v>2097.41</v>
      </c>
      <c r="I1250" s="36" t="s">
        <v>68</v>
      </c>
      <c r="J1250" s="51">
        <v>370.13</v>
      </c>
      <c r="K1250" s="36"/>
      <c r="L1250" s="38">
        <v>0</v>
      </c>
      <c r="M1250" s="60">
        <f t="shared" si="84"/>
        <v>2467.54</v>
      </c>
      <c r="N1250" s="32">
        <v>46154</v>
      </c>
      <c r="O1250" s="36" t="s">
        <v>22</v>
      </c>
    </row>
    <row r="1251" spans="2:15">
      <c r="B1251" s="7" t="s">
        <v>2000</v>
      </c>
      <c r="C1251" s="7" t="s">
        <v>2001</v>
      </c>
      <c r="D1251" s="36" t="s">
        <v>27</v>
      </c>
      <c r="E1251" s="64" t="str">
        <f>VLOOKUP(D1251,'pomocna tabulka'!$B$2:$D$12,3,0)</f>
        <v>MIRRI SR</v>
      </c>
      <c r="F1251" s="58" t="str">
        <f>+IFERROR(VLOOKUP(VALUE(MID($B1251,11,1)),'pomocna tabulka'!$F$2:$G$7,2,0),"")</f>
        <v>Priebežná platba</v>
      </c>
      <c r="G1251" s="36" t="s">
        <v>28</v>
      </c>
      <c r="H1251" s="38">
        <v>5755.44</v>
      </c>
      <c r="I1251" s="36" t="s">
        <v>29</v>
      </c>
      <c r="J1251" s="51">
        <v>473.98</v>
      </c>
      <c r="K1251" s="36"/>
      <c r="L1251" s="38">
        <v>0</v>
      </c>
      <c r="M1251" s="60">
        <f t="shared" si="84"/>
        <v>6229.42</v>
      </c>
      <c r="N1251" s="32">
        <v>46154</v>
      </c>
      <c r="O1251" s="36" t="s">
        <v>22</v>
      </c>
    </row>
    <row r="1252" spans="2:15">
      <c r="B1252" s="7" t="s">
        <v>2002</v>
      </c>
      <c r="C1252" s="7" t="s">
        <v>426</v>
      </c>
      <c r="D1252" s="36" t="s">
        <v>66</v>
      </c>
      <c r="E1252" s="64" t="str">
        <f>VLOOKUP(D1252,'pomocna tabulka'!$B$2:$D$12,3,0)</f>
        <v xml:space="preserve">Slovenská inovačná a energetická agentúra </v>
      </c>
      <c r="F1252" s="58" t="str">
        <f>+IFERROR(VLOOKUP(VALUE(MID($B1252,11,1)),'pomocna tabulka'!$F$2:$G$7,2,0),"")</f>
        <v>Predfinancovanie</v>
      </c>
      <c r="G1252" s="36" t="s">
        <v>67</v>
      </c>
      <c r="H1252" s="38">
        <v>43106.33</v>
      </c>
      <c r="I1252" s="36" t="s">
        <v>68</v>
      </c>
      <c r="J1252" s="51">
        <v>64659.49</v>
      </c>
      <c r="K1252" s="36"/>
      <c r="L1252" s="38">
        <v>0</v>
      </c>
      <c r="M1252" s="60">
        <f t="shared" si="84"/>
        <v>107765.82</v>
      </c>
      <c r="N1252" s="32">
        <v>46154</v>
      </c>
      <c r="O1252" s="36" t="s">
        <v>22</v>
      </c>
    </row>
    <row r="1253" spans="2:15">
      <c r="B1253" s="7" t="s">
        <v>2003</v>
      </c>
      <c r="C1253" s="7" t="s">
        <v>686</v>
      </c>
      <c r="D1253" s="36" t="s">
        <v>19</v>
      </c>
      <c r="E1253" s="64" t="str">
        <f>VLOOKUP(D1253,'pomocna tabulka'!$B$2:$D$12,3,0)</f>
        <v>Úrad vlády SR</v>
      </c>
      <c r="F1253" s="58" t="str">
        <f>+IFERROR(VLOOKUP(VALUE(MID($B1253,11,1)),'pomocna tabulka'!$F$2:$G$7,2,0),"")</f>
        <v>Predfinancovanie</v>
      </c>
      <c r="G1253" s="36" t="s">
        <v>28</v>
      </c>
      <c r="H1253" s="38">
        <v>14006.3</v>
      </c>
      <c r="I1253" s="36" t="s">
        <v>29</v>
      </c>
      <c r="J1253" s="38">
        <v>2471.6999999999998</v>
      </c>
      <c r="K1253" s="36"/>
      <c r="L1253" s="38">
        <v>0</v>
      </c>
      <c r="M1253" s="60">
        <f t="shared" si="84"/>
        <v>16478</v>
      </c>
      <c r="N1253" s="32">
        <v>46154</v>
      </c>
      <c r="O1253" s="36" t="s">
        <v>22</v>
      </c>
    </row>
    <row r="1254" spans="2:15">
      <c r="B1254" s="7" t="s">
        <v>2004</v>
      </c>
      <c r="C1254" s="7" t="s">
        <v>2005</v>
      </c>
      <c r="D1254" s="36" t="s">
        <v>27</v>
      </c>
      <c r="E1254" s="64" t="str">
        <f>VLOOKUP(D1254,'pomocna tabulka'!$B$2:$D$12,3,0)</f>
        <v>MIRRI SR</v>
      </c>
      <c r="F1254" s="58" t="str">
        <f>+IFERROR(VLOOKUP(VALUE(MID($B1254,11,1)),'pomocna tabulka'!$F$2:$G$7,2,0),"")</f>
        <v>Priebežná platba</v>
      </c>
      <c r="G1254" s="36" t="s">
        <v>28</v>
      </c>
      <c r="H1254" s="38">
        <v>29358.47</v>
      </c>
      <c r="I1254" s="36" t="s">
        <v>29</v>
      </c>
      <c r="J1254" s="38">
        <v>2417.7600000000002</v>
      </c>
      <c r="K1254" s="36"/>
      <c r="L1254" s="38">
        <v>0</v>
      </c>
      <c r="M1254" s="60">
        <f t="shared" si="84"/>
        <v>31776.230000000003</v>
      </c>
      <c r="N1254" s="32">
        <v>46154</v>
      </c>
      <c r="O1254" s="36" t="s">
        <v>22</v>
      </c>
    </row>
    <row r="1255" spans="2:15">
      <c r="B1255" s="7" t="s">
        <v>2006</v>
      </c>
      <c r="C1255" s="7" t="s">
        <v>231</v>
      </c>
      <c r="D1255" s="36" t="s">
        <v>19</v>
      </c>
      <c r="E1255" s="64" t="str">
        <f>VLOOKUP(D1255,'pomocna tabulka'!$B$2:$D$12,3,0)</f>
        <v>Úrad vlády SR</v>
      </c>
      <c r="F1255" s="58" t="str">
        <f>+IFERROR(VLOOKUP(VALUE(MID($B1255,11,1)),'pomocna tabulka'!$F$2:$G$7,2,0),"")</f>
        <v>Zálohová platba</v>
      </c>
      <c r="G1255" s="36" t="s">
        <v>1143</v>
      </c>
      <c r="H1255" s="38">
        <v>34000</v>
      </c>
      <c r="I1255" s="36" t="s">
        <v>1144</v>
      </c>
      <c r="J1255" s="38">
        <v>6000</v>
      </c>
      <c r="K1255" s="36"/>
      <c r="L1255" s="38">
        <v>0</v>
      </c>
      <c r="M1255" s="60">
        <f t="shared" si="84"/>
        <v>40000</v>
      </c>
      <c r="N1255" s="32">
        <v>46154</v>
      </c>
      <c r="O1255" s="36" t="s">
        <v>22</v>
      </c>
    </row>
    <row r="1256" spans="2:15" ht="14.25" customHeight="1">
      <c r="B1256" s="7" t="s">
        <v>2007</v>
      </c>
      <c r="C1256" s="9" t="s">
        <v>2008</v>
      </c>
      <c r="D1256" s="36" t="s">
        <v>19</v>
      </c>
      <c r="E1256" s="64" t="str">
        <f>VLOOKUP(D1256,'pomocna tabulka'!$B$2:$D$12,3,0)</f>
        <v>Úrad vlády SR</v>
      </c>
      <c r="F1256" s="58" t="str">
        <f>+IFERROR(VLOOKUP(VALUE(MID($B1256,11,1)),'pomocna tabulka'!$F$2:$G$7,2,0),"")</f>
        <v>Zálohová platba</v>
      </c>
      <c r="G1256" s="36" t="s">
        <v>1143</v>
      </c>
      <c r="H1256" s="38">
        <v>55250</v>
      </c>
      <c r="I1256" s="36" t="s">
        <v>1144</v>
      </c>
      <c r="J1256" s="38">
        <v>9750</v>
      </c>
      <c r="K1256" s="36"/>
      <c r="L1256" s="38">
        <v>0</v>
      </c>
      <c r="M1256" s="60">
        <f t="shared" si="84"/>
        <v>65000</v>
      </c>
      <c r="N1256" s="32">
        <v>46154</v>
      </c>
      <c r="O1256" s="36" t="s">
        <v>22</v>
      </c>
    </row>
    <row r="1257" spans="2:15">
      <c r="B1257" s="7" t="s">
        <v>2009</v>
      </c>
      <c r="C1257" s="7" t="s">
        <v>795</v>
      </c>
      <c r="D1257" s="36" t="s">
        <v>19</v>
      </c>
      <c r="E1257" s="64" t="str">
        <f>VLOOKUP(D1257,'pomocna tabulka'!$B$2:$D$12,3,0)</f>
        <v>Úrad vlády SR</v>
      </c>
      <c r="F1257" s="58" t="str">
        <f>+IFERROR(VLOOKUP(VALUE(MID($B1257,11,1)),'pomocna tabulka'!$F$2:$G$7,2,0),"")</f>
        <v>Zálohová platba</v>
      </c>
      <c r="G1257" s="36" t="s">
        <v>1143</v>
      </c>
      <c r="H1257" s="38">
        <v>10623.59</v>
      </c>
      <c r="I1257" s="36" t="s">
        <v>1144</v>
      </c>
      <c r="J1257" s="38">
        <v>1874.75</v>
      </c>
      <c r="K1257" s="36"/>
      <c r="L1257" s="38">
        <v>0</v>
      </c>
      <c r="M1257" s="60">
        <f t="shared" si="84"/>
        <v>12498.34</v>
      </c>
      <c r="N1257" s="32">
        <v>46154</v>
      </c>
      <c r="O1257" s="36" t="s">
        <v>22</v>
      </c>
    </row>
    <row r="1258" spans="2:15">
      <c r="B1258" s="7" t="s">
        <v>2010</v>
      </c>
      <c r="C1258" s="7" t="s">
        <v>2011</v>
      </c>
      <c r="D1258" s="36" t="s">
        <v>27</v>
      </c>
      <c r="E1258" s="64" t="str">
        <f>VLOOKUP(D1258,'pomocna tabulka'!$B$2:$D$12,3,0)</f>
        <v>MIRRI SR</v>
      </c>
      <c r="F1258" s="58" t="str">
        <f>+IFERROR(VLOOKUP(VALUE(MID($B1258,11,1)),'pomocna tabulka'!$F$2:$G$7,2,0),"")</f>
        <v>Predfinancovanie</v>
      </c>
      <c r="G1258" s="36" t="s">
        <v>28</v>
      </c>
      <c r="H1258" s="38">
        <v>56548.31</v>
      </c>
      <c r="I1258" s="36" t="s">
        <v>29</v>
      </c>
      <c r="J1258" s="38">
        <v>4656.92</v>
      </c>
      <c r="K1258" s="36"/>
      <c r="L1258" s="38">
        <v>0</v>
      </c>
      <c r="M1258" s="60">
        <f t="shared" si="84"/>
        <v>61205.229999999996</v>
      </c>
      <c r="N1258" s="32">
        <v>46154</v>
      </c>
      <c r="O1258" s="36" t="s">
        <v>22</v>
      </c>
    </row>
    <row r="1259" spans="2:15">
      <c r="B1259" s="7" t="s">
        <v>2012</v>
      </c>
      <c r="C1259" s="7" t="s">
        <v>2013</v>
      </c>
      <c r="D1259" s="36" t="s">
        <v>27</v>
      </c>
      <c r="E1259" s="64" t="str">
        <f>VLOOKUP(D1259,'pomocna tabulka'!$B$2:$D$12,3,0)</f>
        <v>MIRRI SR</v>
      </c>
      <c r="F1259" s="58" t="str">
        <f>+IFERROR(VLOOKUP(VALUE(MID($B1259,11,1)),'pomocna tabulka'!$F$2:$G$7,2,0),"")</f>
        <v>Predfinancovanie</v>
      </c>
      <c r="G1259" s="36" t="s">
        <v>28</v>
      </c>
      <c r="H1259" s="38">
        <v>249747.88</v>
      </c>
      <c r="I1259" s="36" t="s">
        <v>29</v>
      </c>
      <c r="J1259" s="38">
        <v>20567.46</v>
      </c>
      <c r="K1259" s="36"/>
      <c r="L1259" s="38">
        <v>0</v>
      </c>
      <c r="M1259" s="60">
        <f t="shared" si="84"/>
        <v>270315.34000000003</v>
      </c>
      <c r="N1259" s="32">
        <v>46154</v>
      </c>
      <c r="O1259" s="36" t="s">
        <v>22</v>
      </c>
    </row>
    <row r="1260" spans="2:15">
      <c r="B1260" s="7" t="s">
        <v>2014</v>
      </c>
      <c r="C1260" s="7" t="s">
        <v>1604</v>
      </c>
      <c r="D1260" s="36" t="s">
        <v>66</v>
      </c>
      <c r="E1260" s="64" t="str">
        <f>VLOOKUP(D1260,'pomocna tabulka'!$B$2:$D$12,3,0)</f>
        <v xml:space="preserve">Slovenská inovačná a energetická agentúra </v>
      </c>
      <c r="F1260" s="58" t="str">
        <f>+IFERROR(VLOOKUP(VALUE(MID($B1260,11,1)),'pomocna tabulka'!$F$2:$G$7,2,0),"")</f>
        <v>Predfinancovanie</v>
      </c>
      <c r="G1260" s="36" t="s">
        <v>67</v>
      </c>
      <c r="H1260" s="38">
        <v>84414.86</v>
      </c>
      <c r="I1260" s="36" t="s">
        <v>68</v>
      </c>
      <c r="J1260" s="38">
        <v>14896.74</v>
      </c>
      <c r="K1260" s="36"/>
      <c r="L1260" s="38">
        <v>0</v>
      </c>
      <c r="M1260" s="60">
        <f t="shared" si="84"/>
        <v>99311.6</v>
      </c>
      <c r="N1260" s="32">
        <v>46154</v>
      </c>
      <c r="O1260" s="36" t="s">
        <v>22</v>
      </c>
    </row>
    <row r="1261" spans="2:15">
      <c r="B1261" s="7" t="s">
        <v>2015</v>
      </c>
      <c r="C1261" s="7" t="s">
        <v>1548</v>
      </c>
      <c r="D1261" s="126" t="s">
        <v>66</v>
      </c>
      <c r="E1261" s="64" t="str">
        <f>VLOOKUP(D1261,'pomocna tabulka'!$B$2:$D$12,3,0)</f>
        <v xml:space="preserve">Slovenská inovačná a energetická agentúra </v>
      </c>
      <c r="F1261" s="58" t="str">
        <f>+IFERROR(VLOOKUP(VALUE(MID($B1261,11,1)),'pomocna tabulka'!$F$2:$G$7,2,0),"")</f>
        <v>Priebežná platba</v>
      </c>
      <c r="G1261" s="36" t="s">
        <v>67</v>
      </c>
      <c r="H1261" s="38">
        <v>27862.42</v>
      </c>
      <c r="I1261" s="36" t="s">
        <v>68</v>
      </c>
      <c r="J1261" s="38">
        <v>41793.64</v>
      </c>
      <c r="K1261" s="36"/>
      <c r="L1261" s="38">
        <v>0</v>
      </c>
      <c r="M1261" s="60">
        <f t="shared" si="84"/>
        <v>69656.06</v>
      </c>
      <c r="N1261" s="32">
        <v>46154</v>
      </c>
      <c r="O1261" s="36" t="s">
        <v>22</v>
      </c>
    </row>
    <row r="1262" spans="2:15">
      <c r="B1262" s="7" t="s">
        <v>2016</v>
      </c>
      <c r="C1262" s="7" t="s">
        <v>2017</v>
      </c>
      <c r="D1262" s="36" t="s">
        <v>19</v>
      </c>
      <c r="E1262" s="64" t="str">
        <f>VLOOKUP(D1262,'pomocna tabulka'!$B$2:$D$12,3,0)</f>
        <v>Úrad vlády SR</v>
      </c>
      <c r="F1262" s="58" t="str">
        <f>+IFERROR(VLOOKUP(VALUE(MID($B1262,11,1)),'pomocna tabulka'!$F$2:$G$7,2,0),"")</f>
        <v>Zálohová platba</v>
      </c>
      <c r="G1262" s="36" t="s">
        <v>1143</v>
      </c>
      <c r="H1262" s="38">
        <v>15652.34</v>
      </c>
      <c r="I1262" s="36" t="s">
        <v>1144</v>
      </c>
      <c r="J1262" s="38">
        <v>2762.18</v>
      </c>
      <c r="K1262" s="36"/>
      <c r="L1262" s="38">
        <v>0</v>
      </c>
      <c r="M1262" s="60">
        <f t="shared" si="84"/>
        <v>18414.52</v>
      </c>
      <c r="N1262" s="32">
        <v>46154</v>
      </c>
      <c r="O1262" s="36" t="s">
        <v>22</v>
      </c>
    </row>
    <row r="1263" spans="2:15">
      <c r="B1263" s="7" t="s">
        <v>2018</v>
      </c>
      <c r="C1263" s="7" t="s">
        <v>2019</v>
      </c>
      <c r="D1263" s="36" t="s">
        <v>27</v>
      </c>
      <c r="E1263" s="64" t="str">
        <f>VLOOKUP(D1263,'pomocna tabulka'!$B$2:$D$12,3,0)</f>
        <v>MIRRI SR</v>
      </c>
      <c r="F1263" s="58" t="str">
        <f>+IFERROR(VLOOKUP(VALUE(MID($B1263,11,1)),'pomocna tabulka'!$F$2:$G$7,2,0),"")</f>
        <v>Priebežná platba</v>
      </c>
      <c r="G1263" s="36" t="s">
        <v>42</v>
      </c>
      <c r="H1263" s="38">
        <v>2691640.53</v>
      </c>
      <c r="I1263" s="36"/>
      <c r="J1263" s="38">
        <v>0</v>
      </c>
      <c r="K1263" s="36"/>
      <c r="L1263" s="38">
        <v>0</v>
      </c>
      <c r="M1263" s="60">
        <f>H1263+J1263+L1263</f>
        <v>2691640.53</v>
      </c>
      <c r="N1263" s="32">
        <v>46154</v>
      </c>
      <c r="O1263" s="36" t="s">
        <v>22</v>
      </c>
    </row>
    <row r="1264" spans="2:15">
      <c r="B1264" s="7" t="s">
        <v>2020</v>
      </c>
      <c r="C1264" s="7" t="s">
        <v>426</v>
      </c>
      <c r="D1264" s="126" t="s">
        <v>66</v>
      </c>
      <c r="E1264" s="64" t="str">
        <f>VLOOKUP(D1264,'pomocna tabulka'!$B$2:$D$12,3,0)</f>
        <v xml:space="preserve">Slovenská inovačná a energetická agentúra </v>
      </c>
      <c r="F1264" s="58" t="str">
        <f>+IFERROR(VLOOKUP(VALUE(MID($B1264,11,1)),'pomocna tabulka'!$F$2:$G$7,2,0),"")</f>
        <v>Predfinancovanie</v>
      </c>
      <c r="G1264" s="36" t="s">
        <v>67</v>
      </c>
      <c r="H1264" s="38">
        <v>8722.3799999999992</v>
      </c>
      <c r="I1264" s="36" t="s">
        <v>68</v>
      </c>
      <c r="J1264" s="38">
        <v>13083.56</v>
      </c>
      <c r="K1264" s="36"/>
      <c r="L1264" s="38">
        <v>0</v>
      </c>
      <c r="M1264" s="60">
        <f t="shared" si="84"/>
        <v>21805.94</v>
      </c>
      <c r="N1264" s="32">
        <v>46155</v>
      </c>
      <c r="O1264" s="36" t="s">
        <v>22</v>
      </c>
    </row>
    <row r="1265" spans="2:15">
      <c r="B1265" s="7" t="s">
        <v>2021</v>
      </c>
      <c r="C1265" s="7" t="s">
        <v>41</v>
      </c>
      <c r="D1265" s="36" t="s">
        <v>27</v>
      </c>
      <c r="E1265" s="64" t="str">
        <f>VLOOKUP(D1265,'pomocna tabulka'!$B$2:$D$12,3,0)</f>
        <v>MIRRI SR</v>
      </c>
      <c r="F1265" s="58" t="str">
        <f>+IFERROR(VLOOKUP(VALUE(MID($B1265,11,1)),'pomocna tabulka'!$F$2:$G$7,2,0),"")</f>
        <v>Priebežná platba</v>
      </c>
      <c r="G1265" s="36" t="s">
        <v>28</v>
      </c>
      <c r="H1265" s="38">
        <v>158905.78</v>
      </c>
      <c r="I1265" s="36" t="s">
        <v>29</v>
      </c>
      <c r="J1265" s="38">
        <v>13086.36</v>
      </c>
      <c r="K1265" s="36"/>
      <c r="L1265" s="38">
        <v>0</v>
      </c>
      <c r="M1265" s="60">
        <f t="shared" si="84"/>
        <v>171992.14</v>
      </c>
      <c r="N1265" s="32">
        <v>46155</v>
      </c>
      <c r="O1265" s="36" t="s">
        <v>22</v>
      </c>
    </row>
    <row r="1266" spans="2:15">
      <c r="B1266" s="7" t="s">
        <v>2022</v>
      </c>
      <c r="C1266" s="7" t="s">
        <v>2023</v>
      </c>
      <c r="D1266" s="36" t="s">
        <v>19</v>
      </c>
      <c r="E1266" s="64" t="str">
        <f>VLOOKUP(D1266,'pomocna tabulka'!$B$2:$D$12,3,0)</f>
        <v>Úrad vlády SR</v>
      </c>
      <c r="F1266" s="58" t="str">
        <f>+IFERROR(VLOOKUP(VALUE(MID($B1266,11,1)),'pomocna tabulka'!$F$2:$G$7,2,0),"")</f>
        <v>Priebežná platba</v>
      </c>
      <c r="G1266" s="36" t="s">
        <v>1143</v>
      </c>
      <c r="H1266" s="38">
        <v>14882.82</v>
      </c>
      <c r="I1266" s="36" t="s">
        <v>1144</v>
      </c>
      <c r="J1266" s="38">
        <v>2626.38</v>
      </c>
      <c r="K1266" s="36"/>
      <c r="L1266" s="38">
        <v>0</v>
      </c>
      <c r="M1266" s="60">
        <f t="shared" si="84"/>
        <v>17509.2</v>
      </c>
      <c r="N1266" s="32">
        <v>46155</v>
      </c>
      <c r="O1266" s="36" t="s">
        <v>22</v>
      </c>
    </row>
    <row r="1267" spans="2:15">
      <c r="B1267" s="7" t="s">
        <v>2024</v>
      </c>
      <c r="C1267" s="7" t="s">
        <v>2025</v>
      </c>
      <c r="D1267" s="36" t="s">
        <v>27</v>
      </c>
      <c r="E1267" s="64" t="str">
        <f>VLOOKUP(D1267,'pomocna tabulka'!$B$2:$D$12,3,0)</f>
        <v>MIRRI SR</v>
      </c>
      <c r="F1267" s="58" t="str">
        <f>+IFERROR(VLOOKUP(VALUE(MID($B1267,11,1)),'pomocna tabulka'!$F$2:$G$7,2,0),"")</f>
        <v>Zálohová platba</v>
      </c>
      <c r="G1267" s="36" t="s">
        <v>28</v>
      </c>
      <c r="H1267" s="38">
        <v>112034.48</v>
      </c>
      <c r="I1267" s="36" t="s">
        <v>29</v>
      </c>
      <c r="J1267" s="38">
        <v>9226.36</v>
      </c>
      <c r="K1267" s="36"/>
      <c r="L1267" s="38">
        <v>0</v>
      </c>
      <c r="M1267" s="60">
        <f t="shared" si="84"/>
        <v>121260.84</v>
      </c>
      <c r="N1267" s="32">
        <v>46155</v>
      </c>
      <c r="O1267" s="36" t="s">
        <v>22</v>
      </c>
    </row>
    <row r="1268" spans="2:15">
      <c r="B1268" s="7" t="s">
        <v>2026</v>
      </c>
      <c r="C1268" s="7" t="s">
        <v>2027</v>
      </c>
      <c r="D1268" s="36" t="s">
        <v>27</v>
      </c>
      <c r="E1268" s="64" t="str">
        <f>VLOOKUP(D1268,'pomocna tabulka'!$B$2:$D$12,3,0)</f>
        <v>MIRRI SR</v>
      </c>
      <c r="F1268" s="58" t="str">
        <f>+IFERROR(VLOOKUP(VALUE(MID($B1268,11,1)),'pomocna tabulka'!$F$2:$G$7,2,0),"")</f>
        <v>Zálohová platba</v>
      </c>
      <c r="G1268" s="36" t="s">
        <v>28</v>
      </c>
      <c r="H1268" s="38">
        <v>60679.81</v>
      </c>
      <c r="I1268" s="36" t="s">
        <v>29</v>
      </c>
      <c r="J1268" s="38">
        <v>4997.16</v>
      </c>
      <c r="K1268" s="36"/>
      <c r="L1268" s="38">
        <v>0</v>
      </c>
      <c r="M1268" s="60">
        <f t="shared" si="84"/>
        <v>65676.97</v>
      </c>
      <c r="N1268" s="32">
        <v>46155</v>
      </c>
      <c r="O1268" s="36" t="s">
        <v>22</v>
      </c>
    </row>
    <row r="1269" spans="2:15">
      <c r="B1269" s="7" t="s">
        <v>2028</v>
      </c>
      <c r="C1269" s="7" t="s">
        <v>645</v>
      </c>
      <c r="D1269" s="36" t="s">
        <v>27</v>
      </c>
      <c r="E1269" s="64" t="str">
        <f>VLOOKUP(D1269,'pomocna tabulka'!$B$2:$D$12,3,0)</f>
        <v>MIRRI SR</v>
      </c>
      <c r="F1269" s="58" t="str">
        <f>+IFERROR(VLOOKUP(VALUE(MID($B1269,11,1)),'pomocna tabulka'!$F$2:$G$7,2,0),"")</f>
        <v>Priebežná platba</v>
      </c>
      <c r="G1269" s="36" t="s">
        <v>28</v>
      </c>
      <c r="H1269" s="38">
        <v>40983.01</v>
      </c>
      <c r="I1269" s="36" t="s">
        <v>29</v>
      </c>
      <c r="J1269" s="38">
        <v>8984.26</v>
      </c>
      <c r="K1269" s="36" t="s">
        <v>48</v>
      </c>
      <c r="L1269" s="38">
        <v>3950.03</v>
      </c>
      <c r="M1269" s="60">
        <f t="shared" si="84"/>
        <v>53917.3</v>
      </c>
      <c r="N1269" s="32">
        <v>46155</v>
      </c>
      <c r="O1269" s="36" t="s">
        <v>22</v>
      </c>
    </row>
    <row r="1270" spans="2:15">
      <c r="B1270" s="7" t="s">
        <v>2029</v>
      </c>
      <c r="C1270" s="7" t="s">
        <v>1501</v>
      </c>
      <c r="D1270" s="36" t="s">
        <v>27</v>
      </c>
      <c r="E1270" s="64" t="str">
        <f>VLOOKUP(D1270,'pomocna tabulka'!$B$2:$D$12,3,0)</f>
        <v>MIRRI SR</v>
      </c>
      <c r="F1270" s="58" t="str">
        <f>+IFERROR(VLOOKUP(VALUE(MID($B1270,11,1)),'pomocna tabulka'!$F$2:$G$7,2,0),"")</f>
        <v>Predfinancovanie</v>
      </c>
      <c r="G1270" s="36" t="s">
        <v>28</v>
      </c>
      <c r="H1270" s="38">
        <v>85549.54</v>
      </c>
      <c r="I1270" s="36" t="s">
        <v>29</v>
      </c>
      <c r="J1270" s="38">
        <v>7045.25</v>
      </c>
      <c r="K1270" s="36"/>
      <c r="L1270" s="38">
        <v>0</v>
      </c>
      <c r="M1270" s="60">
        <f t="shared" si="84"/>
        <v>92594.79</v>
      </c>
      <c r="N1270" s="32">
        <v>46155</v>
      </c>
      <c r="O1270" s="36" t="s">
        <v>22</v>
      </c>
    </row>
    <row r="1271" spans="2:15">
      <c r="B1271" s="7" t="s">
        <v>2030</v>
      </c>
      <c r="C1271" s="7" t="s">
        <v>490</v>
      </c>
      <c r="D1271" s="36" t="s">
        <v>66</v>
      </c>
      <c r="E1271" s="64" t="str">
        <f>VLOOKUP(D1271,'pomocna tabulka'!$B$2:$D$12,3,0)</f>
        <v xml:space="preserve">Slovenská inovačná a energetická agentúra </v>
      </c>
      <c r="F1271" s="58" t="str">
        <f>+IFERROR(VLOOKUP(VALUE(MID($B1271,11,1)),'pomocna tabulka'!$F$2:$G$7,2,0),"")</f>
        <v>Priebežná platba</v>
      </c>
      <c r="G1271" s="36" t="s">
        <v>67</v>
      </c>
      <c r="H1271" s="38">
        <v>16518.900000000001</v>
      </c>
      <c r="I1271" s="36" t="s">
        <v>68</v>
      </c>
      <c r="J1271" s="38">
        <v>2915.1</v>
      </c>
      <c r="K1271" s="36"/>
      <c r="L1271" s="38">
        <v>0</v>
      </c>
      <c r="M1271" s="60">
        <f t="shared" si="84"/>
        <v>19434</v>
      </c>
      <c r="N1271" s="32">
        <v>46155</v>
      </c>
      <c r="O1271" s="36" t="s">
        <v>22</v>
      </c>
    </row>
    <row r="1272" spans="2:15">
      <c r="B1272" s="7" t="s">
        <v>2031</v>
      </c>
      <c r="C1272" s="7" t="s">
        <v>405</v>
      </c>
      <c r="D1272" s="36" t="s">
        <v>19</v>
      </c>
      <c r="E1272" s="64" t="str">
        <f>VLOOKUP(D1272,'pomocna tabulka'!$B$2:$D$12,3,0)</f>
        <v>Úrad vlády SR</v>
      </c>
      <c r="F1272" s="58" t="str">
        <f>+IFERROR(VLOOKUP(VALUE(MID($B1272,11,1)),'pomocna tabulka'!$F$2:$G$7,2,0),"")</f>
        <v>Priebežná platba</v>
      </c>
      <c r="G1272" s="36" t="s">
        <v>1143</v>
      </c>
      <c r="H1272" s="38">
        <v>49172.19</v>
      </c>
      <c r="I1272" s="36" t="s">
        <v>1144</v>
      </c>
      <c r="J1272" s="38">
        <v>8677.4500000000007</v>
      </c>
      <c r="K1272" s="36"/>
      <c r="L1272" s="38">
        <v>0</v>
      </c>
      <c r="M1272" s="60">
        <f t="shared" si="84"/>
        <v>57849.64</v>
      </c>
      <c r="N1272" s="32">
        <v>46155</v>
      </c>
      <c r="O1272" s="36" t="s">
        <v>22</v>
      </c>
    </row>
    <row r="1273" spans="2:15">
      <c r="B1273" s="7" t="s">
        <v>2032</v>
      </c>
      <c r="C1273" s="7" t="s">
        <v>2033</v>
      </c>
      <c r="D1273" s="36" t="s">
        <v>27</v>
      </c>
      <c r="E1273" s="64" t="str">
        <f>VLOOKUP(D1273,'pomocna tabulka'!$B$2:$D$12,3,0)</f>
        <v>MIRRI SR</v>
      </c>
      <c r="F1273" s="58" t="str">
        <f>+IFERROR(VLOOKUP(VALUE(MID($B1273,11,1)),'pomocna tabulka'!$F$2:$G$7,2,0),"")</f>
        <v>Priebežná platba</v>
      </c>
      <c r="G1273" s="36" t="s">
        <v>28</v>
      </c>
      <c r="H1273" s="38">
        <v>14928.86</v>
      </c>
      <c r="I1273" s="36" t="s">
        <v>29</v>
      </c>
      <c r="J1273" s="38">
        <v>16794.97</v>
      </c>
      <c r="K1273" s="36"/>
      <c r="L1273" s="38">
        <v>0</v>
      </c>
      <c r="M1273" s="60">
        <f t="shared" si="84"/>
        <v>31723.83</v>
      </c>
      <c r="N1273" s="32">
        <v>46155</v>
      </c>
      <c r="O1273" s="36" t="s">
        <v>22</v>
      </c>
    </row>
    <row r="1274" spans="2:15" ht="12" customHeight="1">
      <c r="B1274" s="7" t="s">
        <v>2034</v>
      </c>
      <c r="C1274" s="7" t="s">
        <v>58</v>
      </c>
      <c r="D1274" s="36" t="s">
        <v>19</v>
      </c>
      <c r="E1274" s="64" t="str">
        <f>VLOOKUP(D1274,'pomocna tabulka'!$B$2:$D$12,3,0)</f>
        <v>Úrad vlády SR</v>
      </c>
      <c r="F1274" s="58" t="str">
        <f>+IFERROR(VLOOKUP(VALUE(MID($B1274,11,1)),'pomocna tabulka'!$F$2:$G$7,2,0),"")</f>
        <v>Zálohová platba</v>
      </c>
      <c r="G1274" s="36" t="s">
        <v>28</v>
      </c>
      <c r="H1274" s="38">
        <v>101864</v>
      </c>
      <c r="I1274" s="36" t="s">
        <v>29</v>
      </c>
      <c r="J1274" s="38">
        <v>17976</v>
      </c>
      <c r="K1274" s="36"/>
      <c r="L1274" s="38">
        <v>0</v>
      </c>
      <c r="M1274" s="60">
        <f t="shared" si="84"/>
        <v>119840</v>
      </c>
      <c r="N1274" s="32">
        <v>46155</v>
      </c>
      <c r="O1274" s="36" t="s">
        <v>22</v>
      </c>
    </row>
    <row r="1275" spans="2:15">
      <c r="B1275" s="7" t="s">
        <v>2035</v>
      </c>
      <c r="C1275" s="7" t="s">
        <v>2036</v>
      </c>
      <c r="D1275" s="36" t="s">
        <v>19</v>
      </c>
      <c r="E1275" s="64" t="str">
        <f>VLOOKUP(D1275,'pomocna tabulka'!$B$2:$D$12,3,0)</f>
        <v>Úrad vlády SR</v>
      </c>
      <c r="F1275" s="58" t="str">
        <f>+IFERROR(VLOOKUP(VALUE(MID($B1275,11,1)),'pomocna tabulka'!$F$2:$G$7,2,0),"")</f>
        <v>Priebežná platba</v>
      </c>
      <c r="G1275" s="36" t="s">
        <v>1143</v>
      </c>
      <c r="H1275" s="38">
        <v>27241.03</v>
      </c>
      <c r="I1275" s="36" t="s">
        <v>1144</v>
      </c>
      <c r="J1275" s="38">
        <v>4807.24</v>
      </c>
      <c r="K1275" s="36"/>
      <c r="L1275" s="38">
        <v>0</v>
      </c>
      <c r="M1275" s="60">
        <f t="shared" ref="M1275" si="85">H1275+J1275+L1275</f>
        <v>32048.269999999997</v>
      </c>
      <c r="N1275" s="32">
        <v>46156</v>
      </c>
      <c r="O1275" s="36" t="s">
        <v>22</v>
      </c>
    </row>
    <row r="1276" spans="2:15">
      <c r="B1276" s="7" t="s">
        <v>2037</v>
      </c>
      <c r="C1276" s="7" t="s">
        <v>106</v>
      </c>
      <c r="D1276" s="36" t="s">
        <v>19</v>
      </c>
      <c r="E1276" s="64" t="str">
        <f>VLOOKUP(D1276,'pomocna tabulka'!$B$2:$D$12,3,0)</f>
        <v>Úrad vlády SR</v>
      </c>
      <c r="F1276" s="58" t="str">
        <f>+IFERROR(VLOOKUP(VALUE(MID($B1276,11,1)),'pomocna tabulka'!$F$2:$G$7,2,0),"")</f>
        <v>Priebežná platba</v>
      </c>
      <c r="G1276" s="36" t="s">
        <v>1143</v>
      </c>
      <c r="H1276" s="38">
        <v>2749.1</v>
      </c>
      <c r="I1276" s="36" t="s">
        <v>1144</v>
      </c>
      <c r="J1276" s="38">
        <v>485.14</v>
      </c>
      <c r="K1276" s="36"/>
      <c r="L1276" s="38">
        <v>0</v>
      </c>
      <c r="M1276" s="60">
        <f t="shared" ref="M1276:M1277" si="86">H1276+J1276+L1276</f>
        <v>3234.24</v>
      </c>
      <c r="N1276" s="32">
        <v>46156</v>
      </c>
      <c r="O1276" s="36" t="s">
        <v>22</v>
      </c>
    </row>
    <row r="1277" spans="2:15">
      <c r="B1277" s="7" t="s">
        <v>2038</v>
      </c>
      <c r="C1277" s="7" t="s">
        <v>614</v>
      </c>
      <c r="D1277" s="36" t="s">
        <v>27</v>
      </c>
      <c r="E1277" s="64" t="str">
        <f>VLOOKUP(D1277,'pomocna tabulka'!$B$2:$D$12,3,0)</f>
        <v>MIRRI SR</v>
      </c>
      <c r="F1277" s="58" t="str">
        <f>+IFERROR(VLOOKUP(VALUE(MID($B1277,11,1)),'pomocna tabulka'!$F$2:$G$7,2,0),"")</f>
        <v>Predfinancovanie</v>
      </c>
      <c r="G1277" s="36" t="s">
        <v>28</v>
      </c>
      <c r="H1277" s="38">
        <v>9215.84</v>
      </c>
      <c r="I1277" s="36" t="s">
        <v>29</v>
      </c>
      <c r="J1277" s="38">
        <v>758.95</v>
      </c>
      <c r="K1277" s="36"/>
      <c r="L1277" s="38">
        <v>0</v>
      </c>
      <c r="M1277" s="60">
        <f t="shared" si="86"/>
        <v>9974.7900000000009</v>
      </c>
      <c r="N1277" s="32">
        <v>46156</v>
      </c>
      <c r="O1277" s="36" t="s">
        <v>22</v>
      </c>
    </row>
    <row r="1278" spans="2:15">
      <c r="B1278" s="7" t="s">
        <v>2039</v>
      </c>
      <c r="C1278" s="7" t="s">
        <v>31</v>
      </c>
      <c r="D1278" s="36" t="s">
        <v>27</v>
      </c>
      <c r="E1278" s="64" t="str">
        <f>VLOOKUP(D1278,'pomocna tabulka'!$B$2:$D$12,3,0)</f>
        <v>MIRRI SR</v>
      </c>
      <c r="F1278" s="58" t="str">
        <f>+IFERROR(VLOOKUP(VALUE(MID($B1278,11,1)),'pomocna tabulka'!$F$2:$G$7,2,0),"")</f>
        <v>Priebežná platba</v>
      </c>
      <c r="G1278" s="36" t="s">
        <v>28</v>
      </c>
      <c r="H1278" s="38">
        <v>29734.1</v>
      </c>
      <c r="I1278" s="36" t="s">
        <v>29</v>
      </c>
      <c r="J1278" s="38">
        <v>2448.69</v>
      </c>
      <c r="K1278" s="36"/>
      <c r="L1278" s="38">
        <v>0</v>
      </c>
      <c r="M1278" s="60">
        <f t="shared" si="84"/>
        <v>32182.789999999997</v>
      </c>
      <c r="N1278" s="32">
        <v>46156</v>
      </c>
      <c r="O1278" s="36" t="s">
        <v>22</v>
      </c>
    </row>
    <row r="1279" spans="2:15">
      <c r="B1279" s="7" t="s">
        <v>2040</v>
      </c>
      <c r="C1279" s="7" t="s">
        <v>205</v>
      </c>
      <c r="D1279" s="36" t="s">
        <v>19</v>
      </c>
      <c r="E1279" s="64" t="str">
        <f>VLOOKUP(D1279,'pomocna tabulka'!$B$2:$D$12,3,0)</f>
        <v>Úrad vlády SR</v>
      </c>
      <c r="F1279" s="58" t="str">
        <f>+IFERROR(VLOOKUP(VALUE(MID($B1279,11,1)),'pomocna tabulka'!$F$2:$G$7,2,0),"")</f>
        <v>Priebežná platba</v>
      </c>
      <c r="G1279" s="36" t="s">
        <v>1143</v>
      </c>
      <c r="H1279" s="51">
        <v>9566.25</v>
      </c>
      <c r="I1279" s="36" t="s">
        <v>1144</v>
      </c>
      <c r="J1279" s="38">
        <v>1688.16</v>
      </c>
      <c r="K1279" s="36"/>
      <c r="L1279" s="38">
        <v>0</v>
      </c>
      <c r="M1279" s="60">
        <f t="shared" si="84"/>
        <v>11254.41</v>
      </c>
      <c r="N1279" s="32">
        <v>46156</v>
      </c>
      <c r="O1279" s="36" t="s">
        <v>22</v>
      </c>
    </row>
    <row r="1280" spans="2:15">
      <c r="B1280" s="7" t="s">
        <v>2041</v>
      </c>
      <c r="C1280" s="7" t="s">
        <v>1537</v>
      </c>
      <c r="D1280" s="36" t="s">
        <v>19</v>
      </c>
      <c r="E1280" s="64" t="str">
        <f>VLOOKUP(D1280,'pomocna tabulka'!$B$2:$D$12,3,0)</f>
        <v>Úrad vlády SR</v>
      </c>
      <c r="F1280" s="58" t="str">
        <f>+IFERROR(VLOOKUP(VALUE(MID($B1280,11,1)),'pomocna tabulka'!$F$2:$G$7,2,0),"")</f>
        <v>Priebežná platba</v>
      </c>
      <c r="G1280" s="36" t="s">
        <v>1143</v>
      </c>
      <c r="H1280" s="38">
        <v>1001.73</v>
      </c>
      <c r="I1280" s="36" t="s">
        <v>1144</v>
      </c>
      <c r="J1280" s="38">
        <v>176.78</v>
      </c>
      <c r="K1280" s="36"/>
      <c r="L1280" s="38">
        <v>0</v>
      </c>
      <c r="M1280" s="60">
        <f t="shared" si="84"/>
        <v>1178.51</v>
      </c>
      <c r="N1280" s="32">
        <v>46156</v>
      </c>
      <c r="O1280" s="36" t="s">
        <v>22</v>
      </c>
    </row>
    <row r="1281" spans="2:15">
      <c r="B1281" s="7" t="s">
        <v>2042</v>
      </c>
      <c r="C1281" s="7" t="s">
        <v>258</v>
      </c>
      <c r="D1281" s="36" t="s">
        <v>19</v>
      </c>
      <c r="E1281" s="64" t="str">
        <f>VLOOKUP(D1281,'pomocna tabulka'!$B$2:$D$12,3,0)</f>
        <v>Úrad vlády SR</v>
      </c>
      <c r="F1281" s="58" t="str">
        <f>+IFERROR(VLOOKUP(VALUE(MID($B1281,11,1)),'pomocna tabulka'!$F$2:$G$7,2,0),"")</f>
        <v>Priebežná platba</v>
      </c>
      <c r="G1281" s="36" t="s">
        <v>1143</v>
      </c>
      <c r="H1281" s="38">
        <v>8838.9</v>
      </c>
      <c r="I1281" s="36" t="s">
        <v>1144</v>
      </c>
      <c r="J1281" s="38">
        <v>1559.8</v>
      </c>
      <c r="K1281" s="36"/>
      <c r="L1281" s="38">
        <v>0</v>
      </c>
      <c r="M1281" s="60">
        <f t="shared" si="84"/>
        <v>10398.699999999999</v>
      </c>
      <c r="N1281" s="32">
        <v>46156</v>
      </c>
      <c r="O1281" s="36" t="s">
        <v>22</v>
      </c>
    </row>
    <row r="1282" spans="2:15">
      <c r="B1282" s="7" t="s">
        <v>2043</v>
      </c>
      <c r="C1282" s="7" t="s">
        <v>2044</v>
      </c>
      <c r="D1282" s="36" t="s">
        <v>66</v>
      </c>
      <c r="E1282" s="64" t="str">
        <f>VLOOKUP(D1282,'pomocna tabulka'!$B$2:$D$12,3,0)</f>
        <v xml:space="preserve">Slovenská inovačná a energetická agentúra </v>
      </c>
      <c r="F1282" s="58" t="str">
        <f>+IFERROR(VLOOKUP(VALUE(MID($B1282,11,1)),'pomocna tabulka'!$F$2:$G$7,2,0),"")</f>
        <v>Priebežná platba</v>
      </c>
      <c r="G1282" s="36" t="s">
        <v>67</v>
      </c>
      <c r="H1282" s="38">
        <v>20498.16</v>
      </c>
      <c r="I1282" s="36" t="s">
        <v>68</v>
      </c>
      <c r="J1282" s="38">
        <v>30747.24</v>
      </c>
      <c r="K1282" s="36"/>
      <c r="L1282" s="38">
        <v>0</v>
      </c>
      <c r="M1282" s="60">
        <f t="shared" si="84"/>
        <v>51245.4</v>
      </c>
      <c r="N1282" s="32">
        <v>46155</v>
      </c>
      <c r="O1282" s="49" t="s">
        <v>49</v>
      </c>
    </row>
    <row r="1283" spans="2:15">
      <c r="B1283" s="7" t="s">
        <v>2045</v>
      </c>
      <c r="C1283" s="7" t="s">
        <v>1879</v>
      </c>
      <c r="D1283" s="36" t="s">
        <v>66</v>
      </c>
      <c r="E1283" s="64" t="str">
        <f>VLOOKUP(D1283,'pomocna tabulka'!$B$2:$D$12,3,0)</f>
        <v xml:space="preserve">Slovenská inovačná a energetická agentúra </v>
      </c>
      <c r="F1283" s="58" t="str">
        <f>+IFERROR(VLOOKUP(VALUE(MID($B1283,11,1)),'pomocna tabulka'!$F$2:$G$7,2,0),"")</f>
        <v>Predfinancovanie</v>
      </c>
      <c r="G1283" s="36" t="s">
        <v>67</v>
      </c>
      <c r="H1283" s="38">
        <v>52201.440000000002</v>
      </c>
      <c r="I1283" s="36" t="s">
        <v>68</v>
      </c>
      <c r="J1283" s="38">
        <v>78302.149999999994</v>
      </c>
      <c r="K1283" s="36"/>
      <c r="L1283" s="38">
        <v>0</v>
      </c>
      <c r="M1283" s="60">
        <f t="shared" si="84"/>
        <v>130503.59</v>
      </c>
      <c r="N1283" s="32">
        <v>46156</v>
      </c>
      <c r="O1283" s="36" t="s">
        <v>22</v>
      </c>
    </row>
    <row r="1284" spans="2:15">
      <c r="B1284" s="7" t="s">
        <v>2046</v>
      </c>
      <c r="C1284" s="7" t="s">
        <v>185</v>
      </c>
      <c r="D1284" s="36" t="s">
        <v>19</v>
      </c>
      <c r="E1284" s="64" t="str">
        <f>VLOOKUP(D1284,'pomocna tabulka'!$B$2:$D$12,3,0)</f>
        <v>Úrad vlády SR</v>
      </c>
      <c r="F1284" s="58" t="str">
        <f>+IFERROR(VLOOKUP(VALUE(MID($B1284,11,1)),'pomocna tabulka'!$F$2:$G$7,2,0),"")</f>
        <v>Zálohová platba</v>
      </c>
      <c r="G1284" s="36" t="s">
        <v>1143</v>
      </c>
      <c r="H1284" s="38">
        <v>10936.1</v>
      </c>
      <c r="I1284" s="36" t="s">
        <v>1144</v>
      </c>
      <c r="J1284" s="38">
        <v>1929.9</v>
      </c>
      <c r="K1284" s="36"/>
      <c r="L1284" s="38">
        <v>0</v>
      </c>
      <c r="M1284" s="60">
        <f t="shared" si="84"/>
        <v>12866</v>
      </c>
      <c r="N1284" s="32">
        <v>46156</v>
      </c>
      <c r="O1284" s="36" t="s">
        <v>22</v>
      </c>
    </row>
    <row r="1285" spans="2:15">
      <c r="B1285" s="7" t="s">
        <v>2047</v>
      </c>
      <c r="C1285" s="7" t="s">
        <v>2048</v>
      </c>
      <c r="D1285" s="36" t="s">
        <v>27</v>
      </c>
      <c r="E1285" s="64" t="str">
        <f>VLOOKUP(D1285,'pomocna tabulka'!$B$2:$D$12,3,0)</f>
        <v>MIRRI SR</v>
      </c>
      <c r="F1285" s="58" t="str">
        <f>+IFERROR(VLOOKUP(VALUE(MID($B1285,11,1)),'pomocna tabulka'!$F$2:$G$7,2,0),"")</f>
        <v>Predfinancovanie</v>
      </c>
      <c r="G1285" s="36" t="s">
        <v>28</v>
      </c>
      <c r="H1285" s="38">
        <v>78206.8</v>
      </c>
      <c r="I1285" s="36" t="s">
        <v>29</v>
      </c>
      <c r="J1285" s="38">
        <v>6440.56</v>
      </c>
      <c r="K1285" s="36"/>
      <c r="L1285" s="38">
        <v>0</v>
      </c>
      <c r="M1285" s="60">
        <f t="shared" si="84"/>
        <v>84647.360000000001</v>
      </c>
      <c r="N1285" s="32">
        <v>46156</v>
      </c>
      <c r="O1285" s="36" t="s">
        <v>22</v>
      </c>
    </row>
    <row r="1286" spans="2:15" ht="13.5" customHeight="1">
      <c r="B1286" s="7" t="s">
        <v>2049</v>
      </c>
      <c r="C1286" s="9" t="s">
        <v>2050</v>
      </c>
      <c r="D1286" s="36" t="s">
        <v>66</v>
      </c>
      <c r="E1286" s="64" t="str">
        <f>VLOOKUP(D1286,'pomocna tabulka'!$B$2:$D$12,3,0)</f>
        <v xml:space="preserve">Slovenská inovačná a energetická agentúra </v>
      </c>
      <c r="F1286" s="58" t="str">
        <f>+IFERROR(VLOOKUP(VALUE(MID($B1286,11,1)),'pomocna tabulka'!$F$2:$G$7,2,0),"")</f>
        <v>Predfinancovanie</v>
      </c>
      <c r="G1286" s="36" t="s">
        <v>67</v>
      </c>
      <c r="H1286" s="38">
        <v>33663.65</v>
      </c>
      <c r="I1286" s="36" t="s">
        <v>68</v>
      </c>
      <c r="J1286" s="38">
        <v>50495.48</v>
      </c>
      <c r="K1286" s="36"/>
      <c r="L1286" s="38">
        <v>0</v>
      </c>
      <c r="M1286" s="60">
        <f t="shared" si="84"/>
        <v>84159.13</v>
      </c>
      <c r="N1286" s="32">
        <v>46156</v>
      </c>
      <c r="O1286" s="36" t="s">
        <v>22</v>
      </c>
    </row>
    <row r="1287" spans="2:15">
      <c r="B1287" s="7" t="s">
        <v>2051</v>
      </c>
      <c r="C1287" s="7" t="s">
        <v>368</v>
      </c>
      <c r="D1287" s="36" t="s">
        <v>19</v>
      </c>
      <c r="E1287" s="64" t="str">
        <f>VLOOKUP(D1287,'pomocna tabulka'!$B$2:$D$12,3,0)</f>
        <v>Úrad vlády SR</v>
      </c>
      <c r="F1287" s="58" t="str">
        <f>+IFERROR(VLOOKUP(VALUE(MID($B1287,11,1)),'pomocna tabulka'!$F$2:$G$7,2,0),"")</f>
        <v>Priebežná platba</v>
      </c>
      <c r="G1287" s="36" t="s">
        <v>1143</v>
      </c>
      <c r="H1287" s="38">
        <v>16307.57</v>
      </c>
      <c r="I1287" s="36" t="s">
        <v>1144</v>
      </c>
      <c r="J1287" s="38">
        <v>2877.81</v>
      </c>
      <c r="K1287" s="36"/>
      <c r="L1287" s="38">
        <v>0</v>
      </c>
      <c r="M1287" s="60">
        <f t="shared" si="84"/>
        <v>19185.38</v>
      </c>
      <c r="N1287" s="32">
        <v>46156</v>
      </c>
      <c r="O1287" s="36" t="s">
        <v>22</v>
      </c>
    </row>
    <row r="1288" spans="2:15">
      <c r="B1288" s="7" t="s">
        <v>2052</v>
      </c>
      <c r="C1288" s="7" t="s">
        <v>2053</v>
      </c>
      <c r="D1288" s="36" t="s">
        <v>19</v>
      </c>
      <c r="E1288" s="64" t="str">
        <f>VLOOKUP(D1288,'pomocna tabulka'!$B$2:$D$12,3,0)</f>
        <v>Úrad vlády SR</v>
      </c>
      <c r="F1288" s="58" t="str">
        <f>+IFERROR(VLOOKUP(VALUE(MID($B1288,11,1)),'pomocna tabulka'!$F$2:$G$7,2,0),"")</f>
        <v>Priebežná platba</v>
      </c>
      <c r="G1288" s="36" t="s">
        <v>28</v>
      </c>
      <c r="H1288" s="38">
        <v>1722.77</v>
      </c>
      <c r="I1288" s="36" t="s">
        <v>29</v>
      </c>
      <c r="J1288" s="38">
        <v>304.02</v>
      </c>
      <c r="K1288" s="36"/>
      <c r="L1288" s="38">
        <v>0</v>
      </c>
      <c r="M1288" s="60">
        <f t="shared" si="84"/>
        <v>2026.79</v>
      </c>
      <c r="N1288" s="32">
        <v>46156</v>
      </c>
      <c r="O1288" s="36" t="s">
        <v>22</v>
      </c>
    </row>
    <row r="1289" spans="2:15">
      <c r="B1289" s="7" t="s">
        <v>2054</v>
      </c>
      <c r="C1289" s="7" t="s">
        <v>110</v>
      </c>
      <c r="D1289" s="36" t="s">
        <v>19</v>
      </c>
      <c r="E1289" s="64" t="str">
        <f>VLOOKUP(D1289,'pomocna tabulka'!$B$2:$D$12,3,0)</f>
        <v>Úrad vlády SR</v>
      </c>
      <c r="F1289" s="58" t="str">
        <f>+IFERROR(VLOOKUP(VALUE(MID($B1289,11,1)),'pomocna tabulka'!$F$2:$G$7,2,0),"")</f>
        <v>Priebežná platba</v>
      </c>
      <c r="G1289" s="36" t="s">
        <v>1143</v>
      </c>
      <c r="H1289" s="38">
        <v>5498.17</v>
      </c>
      <c r="I1289" s="36" t="s">
        <v>1144</v>
      </c>
      <c r="J1289" s="38">
        <v>970.26</v>
      </c>
      <c r="K1289" s="36"/>
      <c r="L1289" s="38">
        <v>0</v>
      </c>
      <c r="M1289" s="60">
        <f t="shared" si="84"/>
        <v>6468.43</v>
      </c>
      <c r="N1289" s="32">
        <v>46156</v>
      </c>
      <c r="O1289" s="36" t="s">
        <v>22</v>
      </c>
    </row>
    <row r="1290" spans="2:15">
      <c r="B1290" s="7" t="s">
        <v>2055</v>
      </c>
      <c r="C1290" s="7" t="s">
        <v>1274</v>
      </c>
      <c r="D1290" s="36" t="s">
        <v>457</v>
      </c>
      <c r="E1290" s="64" t="str">
        <f>VLOOKUP(D1290,'pomocna tabulka'!$B$2:$D$12,3,0)</f>
        <v>Ministerstvo zdravotníctva SR</v>
      </c>
      <c r="F1290" s="58" t="str">
        <f>+IFERROR(VLOOKUP(VALUE(MID($B1290,11,1)),'pomocna tabulka'!$F$2:$G$7,2,0),"")</f>
        <v>Zálohová platba</v>
      </c>
      <c r="G1290" s="36" t="s">
        <v>28</v>
      </c>
      <c r="H1290" s="38">
        <v>748000</v>
      </c>
      <c r="I1290" s="36" t="s">
        <v>29</v>
      </c>
      <c r="J1290" s="38">
        <v>132000</v>
      </c>
      <c r="K1290" s="36"/>
      <c r="L1290" s="38">
        <v>0</v>
      </c>
      <c r="M1290" s="60">
        <f t="shared" si="84"/>
        <v>880000</v>
      </c>
      <c r="N1290" s="32">
        <v>46156</v>
      </c>
      <c r="O1290" s="36" t="s">
        <v>22</v>
      </c>
    </row>
    <row r="1291" spans="2:15">
      <c r="B1291" s="7" t="s">
        <v>2056</v>
      </c>
      <c r="C1291" s="7" t="s">
        <v>657</v>
      </c>
      <c r="D1291" s="36" t="s">
        <v>66</v>
      </c>
      <c r="E1291" s="64" t="str">
        <f>VLOOKUP(D1291,'pomocna tabulka'!$B$2:$D$12,3,0)</f>
        <v xml:space="preserve">Slovenská inovačná a energetická agentúra </v>
      </c>
      <c r="F1291" s="58" t="str">
        <f>+IFERROR(VLOOKUP(VALUE(MID($B1291,11,1)),'pomocna tabulka'!$F$2:$G$7,2,0),"")</f>
        <v>Predfinancovanie</v>
      </c>
      <c r="G1291" s="36" t="s">
        <v>67</v>
      </c>
      <c r="H1291" s="38">
        <v>109430.84</v>
      </c>
      <c r="I1291" s="36" t="s">
        <v>68</v>
      </c>
      <c r="J1291" s="38">
        <v>19311.32</v>
      </c>
      <c r="K1291" s="36"/>
      <c r="L1291" s="38">
        <v>0</v>
      </c>
      <c r="M1291" s="60">
        <f t="shared" si="84"/>
        <v>128742.16</v>
      </c>
      <c r="N1291" s="32">
        <v>46156</v>
      </c>
      <c r="O1291" s="36" t="s">
        <v>22</v>
      </c>
    </row>
    <row r="1292" spans="2:15">
      <c r="B1292" s="7" t="s">
        <v>2057</v>
      </c>
      <c r="C1292" s="7" t="s">
        <v>2058</v>
      </c>
      <c r="D1292" s="36" t="s">
        <v>19</v>
      </c>
      <c r="E1292" s="64" t="str">
        <f>VLOOKUP(D1292,'pomocna tabulka'!$B$2:$D$12,3,0)</f>
        <v>Úrad vlády SR</v>
      </c>
      <c r="F1292" s="58" t="str">
        <f>+IFERROR(VLOOKUP(VALUE(MID($B1292,11,1)),'pomocna tabulka'!$F$2:$G$7,2,0),"")</f>
        <v>Priebežná platba</v>
      </c>
      <c r="G1292" s="36" t="s">
        <v>1143</v>
      </c>
      <c r="H1292" s="38">
        <v>20270.580000000002</v>
      </c>
      <c r="I1292" s="36" t="s">
        <v>1144</v>
      </c>
      <c r="J1292" s="38">
        <v>3577.16</v>
      </c>
      <c r="K1292" s="36"/>
      <c r="L1292" s="38">
        <v>0</v>
      </c>
      <c r="M1292" s="60">
        <f t="shared" si="84"/>
        <v>23847.74</v>
      </c>
      <c r="N1292" s="32">
        <v>46156</v>
      </c>
      <c r="O1292" s="36" t="s">
        <v>22</v>
      </c>
    </row>
    <row r="1293" spans="2:15">
      <c r="B1293" s="7" t="s">
        <v>2059</v>
      </c>
      <c r="C1293" s="7" t="s">
        <v>2060</v>
      </c>
      <c r="D1293" s="36" t="s">
        <v>27</v>
      </c>
      <c r="E1293" s="64" t="str">
        <f>VLOOKUP(D1293,'pomocna tabulka'!$B$2:$D$12,3,0)</f>
        <v>MIRRI SR</v>
      </c>
      <c r="F1293" s="58" t="str">
        <f>+IFERROR(VLOOKUP(VALUE(MID($B1293,11,1)),'pomocna tabulka'!$F$2:$G$7,2,0),"")</f>
        <v>Zálohová platba</v>
      </c>
      <c r="G1293" s="36" t="s">
        <v>28</v>
      </c>
      <c r="H1293" s="38">
        <v>92402.13</v>
      </c>
      <c r="I1293" s="36" t="s">
        <v>29</v>
      </c>
      <c r="J1293" s="38">
        <v>7609.59</v>
      </c>
      <c r="K1293" s="36"/>
      <c r="L1293" s="38">
        <v>0</v>
      </c>
      <c r="M1293" s="60">
        <f t="shared" si="84"/>
        <v>100011.72</v>
      </c>
      <c r="N1293" s="32">
        <v>46156</v>
      </c>
      <c r="O1293" s="36" t="s">
        <v>22</v>
      </c>
    </row>
    <row r="1294" spans="2:15">
      <c r="B1294" s="7" t="s">
        <v>2061</v>
      </c>
      <c r="C1294" s="7" t="s">
        <v>433</v>
      </c>
      <c r="D1294" s="36" t="s">
        <v>19</v>
      </c>
      <c r="E1294" s="64" t="str">
        <f>VLOOKUP(D1294,'pomocna tabulka'!$B$2:$D$12,3,0)</f>
        <v>Úrad vlády SR</v>
      </c>
      <c r="F1294" s="58" t="str">
        <f>+IFERROR(VLOOKUP(VALUE(MID($B1294,11,1)),'pomocna tabulka'!$F$2:$G$7,2,0),"")</f>
        <v>Priebežná platba</v>
      </c>
      <c r="G1294" s="36" t="s">
        <v>1143</v>
      </c>
      <c r="H1294" s="38">
        <v>16072.61</v>
      </c>
      <c r="I1294" s="36" t="s">
        <v>1144</v>
      </c>
      <c r="J1294" s="51">
        <v>2836.34</v>
      </c>
      <c r="K1294" s="36"/>
      <c r="L1294" s="38">
        <v>0</v>
      </c>
      <c r="M1294" s="60">
        <f t="shared" si="84"/>
        <v>18908.95</v>
      </c>
      <c r="N1294" s="32">
        <v>46156</v>
      </c>
      <c r="O1294" s="36" t="s">
        <v>22</v>
      </c>
    </row>
    <row r="1295" spans="2:15">
      <c r="B1295" s="10" t="s">
        <v>2062</v>
      </c>
      <c r="C1295" s="10" t="s">
        <v>1761</v>
      </c>
      <c r="D1295" s="12" t="s">
        <v>19</v>
      </c>
      <c r="E1295" s="64" t="str">
        <f>VLOOKUP(D1295,'pomocna tabulka'!$B$2:$D$12,3,0)</f>
        <v>Úrad vlády SR</v>
      </c>
      <c r="F1295" s="58" t="str">
        <f>+IFERROR(VLOOKUP(VALUE(MID($B1295,11,1)),'pomocna tabulka'!$F$2:$G$7,2,0),"")</f>
        <v>Zálohová platba</v>
      </c>
      <c r="G1295" s="12" t="s">
        <v>1143</v>
      </c>
      <c r="H1295" s="31">
        <v>755.68</v>
      </c>
      <c r="I1295" s="12" t="s">
        <v>1144</v>
      </c>
      <c r="J1295" s="31">
        <v>133.36000000000001</v>
      </c>
      <c r="K1295" s="12"/>
      <c r="L1295" s="31">
        <v>0</v>
      </c>
      <c r="M1295" s="60">
        <f t="shared" si="84"/>
        <v>889.04</v>
      </c>
      <c r="N1295" s="66">
        <v>46156</v>
      </c>
      <c r="O1295" s="12" t="s">
        <v>22</v>
      </c>
    </row>
    <row r="1296" spans="2:15">
      <c r="B1296" s="130" t="s">
        <v>2063</v>
      </c>
      <c r="C1296" s="130" t="s">
        <v>2064</v>
      </c>
      <c r="D1296" s="131" t="s">
        <v>19</v>
      </c>
      <c r="E1296" s="132" t="str">
        <f>VLOOKUP(D1296,'pomocna tabulka'!$B$2:$D$12,3,0)</f>
        <v>Úrad vlády SR</v>
      </c>
      <c r="F1296" s="133" t="str">
        <f>+IFERROR(VLOOKUP(VALUE(MID($B1296,11,1)),'pomocna tabulka'!$F$2:$G$7,2,0),"")</f>
        <v>Zálohová platba</v>
      </c>
      <c r="G1296" s="131" t="s">
        <v>1143</v>
      </c>
      <c r="H1296" s="134">
        <v>7370.57</v>
      </c>
      <c r="I1296" s="131" t="s">
        <v>1144</v>
      </c>
      <c r="J1296" s="134">
        <v>1300.69</v>
      </c>
      <c r="K1296" s="131"/>
      <c r="L1296" s="134">
        <v>0</v>
      </c>
      <c r="M1296" s="135">
        <f t="shared" si="84"/>
        <v>8671.26</v>
      </c>
      <c r="N1296" s="136">
        <v>46156</v>
      </c>
      <c r="O1296" s="131" t="s">
        <v>22</v>
      </c>
    </row>
  </sheetData>
  <mergeCells count="3">
    <mergeCell ref="G1:O1"/>
    <mergeCell ref="F2:O2"/>
    <mergeCell ref="B4:O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workbookViewId="0">
      <selection activeCell="E19" sqref="E19"/>
    </sheetView>
  </sheetViews>
  <sheetFormatPr defaultRowHeight="15"/>
  <cols>
    <col min="2" max="2" width="12.42578125" customWidth="1"/>
    <col min="3" max="3" width="10.5703125" customWidth="1"/>
    <col min="4" max="4" width="35.5703125" customWidth="1"/>
    <col min="5" max="5" width="18.28515625" customWidth="1"/>
    <col min="7" max="7" width="24" customWidth="1"/>
  </cols>
  <sheetData>
    <row r="2" spans="1:9">
      <c r="A2">
        <v>1</v>
      </c>
      <c r="B2" t="s">
        <v>27</v>
      </c>
      <c r="D2" s="1" t="s">
        <v>2065</v>
      </c>
      <c r="F2" s="18">
        <v>1</v>
      </c>
      <c r="G2" s="18" t="s">
        <v>2066</v>
      </c>
      <c r="H2" s="18"/>
      <c r="I2" s="18"/>
    </row>
    <row r="3" spans="1:9">
      <c r="A3">
        <v>2</v>
      </c>
      <c r="B3" t="s">
        <v>457</v>
      </c>
      <c r="D3" s="1" t="s">
        <v>2067</v>
      </c>
      <c r="F3" s="18">
        <v>2</v>
      </c>
      <c r="G3" s="18" t="s">
        <v>2068</v>
      </c>
      <c r="H3" s="18"/>
      <c r="I3" s="18"/>
    </row>
    <row r="4" spans="1:9">
      <c r="A4">
        <v>3</v>
      </c>
      <c r="B4" t="s">
        <v>19</v>
      </c>
      <c r="D4" s="1" t="s">
        <v>1715</v>
      </c>
      <c r="F4" s="18">
        <v>3</v>
      </c>
      <c r="G4" s="18" t="s">
        <v>2069</v>
      </c>
      <c r="H4" s="18"/>
      <c r="I4" s="18"/>
    </row>
    <row r="5" spans="1:9">
      <c r="A5">
        <v>4</v>
      </c>
      <c r="B5" t="s">
        <v>2070</v>
      </c>
      <c r="D5" s="18" t="s">
        <v>2071</v>
      </c>
      <c r="F5" s="18">
        <v>4</v>
      </c>
      <c r="G5" s="18" t="s">
        <v>2072</v>
      </c>
      <c r="H5" s="18"/>
      <c r="I5" s="18"/>
    </row>
    <row r="6" spans="1:9">
      <c r="A6">
        <v>5</v>
      </c>
      <c r="B6" t="s">
        <v>2073</v>
      </c>
      <c r="D6" s="18" t="s">
        <v>2074</v>
      </c>
      <c r="F6" s="18">
        <v>5</v>
      </c>
      <c r="G6" s="18" t="s">
        <v>2075</v>
      </c>
      <c r="H6" s="18"/>
      <c r="I6" s="18"/>
    </row>
    <row r="7" spans="1:9">
      <c r="A7">
        <v>6</v>
      </c>
      <c r="B7" t="s">
        <v>2076</v>
      </c>
      <c r="D7" s="18" t="s">
        <v>2077</v>
      </c>
      <c r="F7" s="18">
        <v>7</v>
      </c>
      <c r="G7" s="18" t="s">
        <v>2078</v>
      </c>
      <c r="H7" s="18"/>
      <c r="I7" s="18"/>
    </row>
    <row r="8" spans="1:9">
      <c r="A8">
        <v>7</v>
      </c>
      <c r="B8" t="s">
        <v>2079</v>
      </c>
      <c r="D8" s="18" t="s">
        <v>2080</v>
      </c>
    </row>
    <row r="9" spans="1:9">
      <c r="A9">
        <v>8</v>
      </c>
      <c r="B9" t="s">
        <v>2081</v>
      </c>
      <c r="D9" s="18" t="s">
        <v>2082</v>
      </c>
    </row>
    <row r="10" spans="1:9">
      <c r="A10">
        <v>9</v>
      </c>
      <c r="B10" t="s">
        <v>2083</v>
      </c>
      <c r="D10" s="18" t="s">
        <v>2084</v>
      </c>
    </row>
    <row r="11" spans="1:9">
      <c r="A11">
        <v>10</v>
      </c>
      <c r="B11" t="s">
        <v>2085</v>
      </c>
      <c r="D11" s="18" t="s">
        <v>2086</v>
      </c>
    </row>
    <row r="12" spans="1:9">
      <c r="A12">
        <v>11</v>
      </c>
      <c r="B12" t="s">
        <v>66</v>
      </c>
      <c r="D12" s="1" t="s">
        <v>2087</v>
      </c>
    </row>
    <row r="14" spans="1:9">
      <c r="B14" s="18" t="s">
        <v>2088</v>
      </c>
      <c r="C14" s="18" t="s">
        <v>2089</v>
      </c>
      <c r="D14" s="18" t="s">
        <v>2090</v>
      </c>
    </row>
    <row r="15" spans="1:9">
      <c r="B15" s="18">
        <v>1</v>
      </c>
      <c r="C15" s="18">
        <v>401</v>
      </c>
      <c r="D15" s="18" t="s">
        <v>2091</v>
      </c>
    </row>
    <row r="16" spans="1:9">
      <c r="B16" s="18">
        <v>2</v>
      </c>
      <c r="C16" s="18">
        <v>403</v>
      </c>
      <c r="D16" s="18" t="s">
        <v>2071</v>
      </c>
      <c r="F16" s="18"/>
    </row>
    <row r="17" spans="1:6">
      <c r="B17" s="18">
        <v>3</v>
      </c>
      <c r="C17" s="18">
        <v>404</v>
      </c>
      <c r="D17" s="18" t="s">
        <v>2074</v>
      </c>
      <c r="F17" s="18"/>
    </row>
    <row r="18" spans="1:6">
      <c r="B18" s="18">
        <v>4</v>
      </c>
      <c r="C18" s="18">
        <v>405</v>
      </c>
      <c r="D18" s="18" t="s">
        <v>2077</v>
      </c>
      <c r="F18" s="18"/>
    </row>
    <row r="19" spans="1:6">
      <c r="B19" s="18">
        <v>5</v>
      </c>
      <c r="C19" s="18">
        <v>406</v>
      </c>
      <c r="D19" s="18" t="s">
        <v>2080</v>
      </c>
      <c r="F19" s="18"/>
    </row>
    <row r="20" spans="1:6">
      <c r="B20" s="18">
        <v>6</v>
      </c>
      <c r="C20" s="18">
        <v>407</v>
      </c>
      <c r="D20" s="18" t="s">
        <v>2082</v>
      </c>
      <c r="F20" s="18"/>
    </row>
    <row r="21" spans="1:6">
      <c r="B21" s="18">
        <v>7</v>
      </c>
      <c r="C21" s="18">
        <v>4911</v>
      </c>
      <c r="D21" s="18" t="s">
        <v>2084</v>
      </c>
      <c r="F21" s="18"/>
    </row>
    <row r="22" spans="1:6">
      <c r="B22" s="18">
        <v>8</v>
      </c>
      <c r="C22" s="18">
        <v>4911</v>
      </c>
      <c r="D22" s="18" t="s">
        <v>2086</v>
      </c>
    </row>
    <row r="23" spans="1:6">
      <c r="B23" s="18">
        <v>9</v>
      </c>
      <c r="C23" s="18">
        <v>401</v>
      </c>
      <c r="D23" t="s">
        <v>2092</v>
      </c>
    </row>
    <row r="25" spans="1:6">
      <c r="A25" s="1">
        <v>1</v>
      </c>
      <c r="B25" s="1" t="s">
        <v>27</v>
      </c>
      <c r="C25" s="1"/>
      <c r="D25" s="1" t="s">
        <v>2065</v>
      </c>
    </row>
    <row r="26" spans="1:6">
      <c r="A26" s="1">
        <v>2</v>
      </c>
      <c r="B26" s="1" t="s">
        <v>457</v>
      </c>
      <c r="C26" s="1"/>
      <c r="D26" s="1" t="s">
        <v>2067</v>
      </c>
    </row>
    <row r="27" spans="1:6">
      <c r="A27" s="1">
        <v>3</v>
      </c>
      <c r="B27" s="1" t="s">
        <v>19</v>
      </c>
      <c r="C27" s="1"/>
      <c r="D27" s="1" t="s">
        <v>1715</v>
      </c>
    </row>
    <row r="28" spans="1:6">
      <c r="A28" s="1">
        <v>4</v>
      </c>
      <c r="B28" s="1" t="s">
        <v>2070</v>
      </c>
      <c r="C28" s="1"/>
      <c r="D28" s="18" t="s">
        <v>2071</v>
      </c>
    </row>
    <row r="29" spans="1:6">
      <c r="A29" s="1">
        <v>5</v>
      </c>
      <c r="B29" s="1" t="s">
        <v>2073</v>
      </c>
      <c r="C29" s="1"/>
      <c r="D29" s="18" t="s">
        <v>2074</v>
      </c>
    </row>
    <row r="30" spans="1:6">
      <c r="A30" s="1">
        <v>6</v>
      </c>
      <c r="B30" s="1" t="s">
        <v>2076</v>
      </c>
      <c r="C30" s="1"/>
      <c r="D30" s="18" t="s">
        <v>2077</v>
      </c>
    </row>
    <row r="31" spans="1:6">
      <c r="A31" s="1">
        <v>7</v>
      </c>
      <c r="B31" s="1" t="s">
        <v>2079</v>
      </c>
      <c r="C31" s="1"/>
      <c r="D31" s="18" t="s">
        <v>2080</v>
      </c>
    </row>
    <row r="32" spans="1:6">
      <c r="A32" s="1">
        <v>8</v>
      </c>
      <c r="B32" s="1" t="s">
        <v>2081</v>
      </c>
      <c r="C32" s="1"/>
      <c r="D32" s="18" t="s">
        <v>2082</v>
      </c>
    </row>
    <row r="33" spans="1:4">
      <c r="A33" s="1">
        <v>9</v>
      </c>
      <c r="B33" s="1" t="s">
        <v>2083</v>
      </c>
      <c r="C33" s="1"/>
      <c r="D33" s="18" t="s">
        <v>2084</v>
      </c>
    </row>
    <row r="34" spans="1:4">
      <c r="A34" s="1">
        <v>10</v>
      </c>
      <c r="B34" s="1" t="s">
        <v>2085</v>
      </c>
      <c r="C34" s="1"/>
      <c r="D34" s="18" t="s">
        <v>2086</v>
      </c>
    </row>
    <row r="35" spans="1:4">
      <c r="A35" s="1">
        <v>11</v>
      </c>
      <c r="B35" s="1" t="s">
        <v>66</v>
      </c>
      <c r="C35" s="1"/>
      <c r="D35" s="1" t="s">
        <v>2087</v>
      </c>
    </row>
    <row r="37" spans="1:4">
      <c r="A37">
        <v>1</v>
      </c>
      <c r="B37" t="s">
        <v>2083</v>
      </c>
      <c r="D37" s="18" t="s">
        <v>2084</v>
      </c>
    </row>
    <row r="38" spans="1:4">
      <c r="A38">
        <v>2</v>
      </c>
      <c r="B38" t="s">
        <v>2085</v>
      </c>
      <c r="D38" s="18" t="s">
        <v>2086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82804b100f456418a776afa5766231e6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f2a35f66fd9308fec76b53f895ac6652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ECE100-AA0B-4796-86F7-9095B3C839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AEF05-439D-4CD6-91BC-F4F95831AE99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customXml/itemProps3.xml><?xml version="1.0" encoding="utf-8"?>
<ds:datastoreItem xmlns:ds="http://schemas.openxmlformats.org/officeDocument/2006/customXml" ds:itemID="{2EE5F19E-1B12-44ED-99E8-342E6A1A4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Program SK_2026</vt:lpstr>
      <vt:lpstr>pomocna tabulka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Cervová, Eva</cp:lastModifiedBy>
  <cp:revision/>
  <dcterms:created xsi:type="dcterms:W3CDTF">2025-02-05T10:02:03Z</dcterms:created>
  <dcterms:modified xsi:type="dcterms:W3CDTF">2026-05-14T13:30:29Z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